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0" documentId="8_{3FF601B5-986D-419E-8F89-CF4789EFDB84}" xr6:coauthVersionLast="47" xr6:coauthVersionMax="47" xr10:uidLastSave="{00000000-0000-0000-0000-000000000000}"/>
  <bookViews>
    <workbookView xWindow="240" yWindow="105" windowWidth="14805" windowHeight="8010" firstSheet="11" activeTab="11" xr2:uid="{00000000-000D-0000-FFFF-FFFF00000000}"/>
  </bookViews>
  <sheets>
    <sheet name="Campaign Details" sheetId="1" r:id="rId1"/>
    <sheet name="ETL Process Doc" sheetId="2" r:id="rId2"/>
    <sheet name="Webinar Details" sheetId="4" r:id="rId3"/>
    <sheet name="Counselling Details" sheetId="5" r:id="rId4"/>
    <sheet name="Payement Details" sheetId="6" r:id="rId5"/>
    <sheet name="Chat Details" sheetId="3" r:id="rId6"/>
    <sheet name="Data Cleaning" sheetId="7" r:id="rId7"/>
    <sheet name="Exploratory Analysis" sheetId="8" r:id="rId8"/>
    <sheet name="Genderwise-Dropout %" sheetId="9" r:id="rId9"/>
    <sheet name="Platformwise-Dropout %" sheetId="12" r:id="rId10"/>
    <sheet name="Dashboard" sheetId="10" r:id="rId11"/>
    <sheet name="Insights" sheetId="11" r:id="rId12"/>
  </sheets>
  <definedNames>
    <definedName name="_xlnm._FilterDatabase" localSheetId="5" hidden="1">'Chat Details'!$A$1:$AB$1001</definedName>
    <definedName name="_xlnm._FilterDatabase" localSheetId="4" hidden="1">'Payement Details'!$V$1:$V$235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2" l="1"/>
  <c r="D4" i="12"/>
  <c r="D2" i="12"/>
  <c r="B3" i="12"/>
  <c r="B4" i="12"/>
  <c r="B2" i="12"/>
  <c r="C3" i="12"/>
  <c r="C4" i="12"/>
  <c r="C2" i="12"/>
  <c r="G4" i="7"/>
  <c r="C5" i="9"/>
  <c r="F5" i="9"/>
  <c r="E5" i="9"/>
  <c r="B5" i="9"/>
  <c r="U235" i="6"/>
  <c r="U234" i="6"/>
  <c r="U233" i="6"/>
  <c r="U232" i="6"/>
  <c r="U231" i="6"/>
  <c r="U230" i="6"/>
  <c r="U229" i="6"/>
  <c r="U228" i="6"/>
  <c r="U227" i="6"/>
  <c r="U226" i="6"/>
  <c r="U225" i="6"/>
  <c r="U224" i="6"/>
  <c r="U223" i="6"/>
  <c r="U222" i="6"/>
  <c r="U221" i="6"/>
  <c r="U220" i="6"/>
  <c r="U219" i="6"/>
  <c r="U218" i="6"/>
  <c r="U217" i="6"/>
  <c r="U216" i="6"/>
  <c r="U215" i="6"/>
  <c r="U214" i="6"/>
  <c r="U213" i="6"/>
  <c r="U212" i="6"/>
  <c r="U211" i="6"/>
  <c r="U210" i="6"/>
  <c r="U209" i="6"/>
  <c r="U208" i="6"/>
  <c r="U207" i="6"/>
  <c r="U206" i="6"/>
  <c r="U205" i="6"/>
  <c r="U204" i="6"/>
  <c r="U203" i="6"/>
  <c r="U202" i="6"/>
  <c r="U201" i="6"/>
  <c r="U200" i="6"/>
  <c r="U199" i="6"/>
  <c r="U198" i="6"/>
  <c r="U197" i="6"/>
  <c r="U196" i="6"/>
  <c r="U195" i="6"/>
  <c r="U194" i="6"/>
  <c r="U193" i="6"/>
  <c r="U192" i="6"/>
  <c r="U191" i="6"/>
  <c r="U190" i="6"/>
  <c r="U189" i="6"/>
  <c r="U188" i="6"/>
  <c r="U187" i="6"/>
  <c r="U186" i="6"/>
  <c r="U185" i="6"/>
  <c r="U184" i="6"/>
  <c r="U183" i="6"/>
  <c r="U182" i="6"/>
  <c r="U181" i="6"/>
  <c r="U180" i="6"/>
  <c r="U179" i="6"/>
  <c r="U178" i="6"/>
  <c r="U177" i="6"/>
  <c r="U176" i="6"/>
  <c r="U175" i="6"/>
  <c r="U174" i="6"/>
  <c r="U173" i="6"/>
  <c r="U172" i="6"/>
  <c r="U171" i="6"/>
  <c r="U170" i="6"/>
  <c r="U169" i="6"/>
  <c r="U168" i="6"/>
  <c r="U167" i="6"/>
  <c r="U166" i="6"/>
  <c r="U165" i="6"/>
  <c r="U164" i="6"/>
  <c r="U163" i="6"/>
  <c r="U162" i="6"/>
  <c r="U161" i="6"/>
  <c r="U160" i="6"/>
  <c r="U159" i="6"/>
  <c r="U158" i="6"/>
  <c r="U157" i="6"/>
  <c r="U156" i="6"/>
  <c r="U155" i="6"/>
  <c r="U154" i="6"/>
  <c r="U153" i="6"/>
  <c r="U152" i="6"/>
  <c r="U151" i="6"/>
  <c r="U150" i="6"/>
  <c r="U149" i="6"/>
  <c r="U148" i="6"/>
  <c r="U147" i="6"/>
  <c r="U146" i="6"/>
  <c r="U145" i="6"/>
  <c r="U144" i="6"/>
  <c r="U143" i="6"/>
  <c r="U142" i="6"/>
  <c r="U141" i="6"/>
  <c r="U140" i="6"/>
  <c r="U139" i="6"/>
  <c r="U138" i="6"/>
  <c r="U137" i="6"/>
  <c r="U136" i="6"/>
  <c r="U135" i="6"/>
  <c r="U134" i="6"/>
  <c r="U133" i="6"/>
  <c r="U132" i="6"/>
  <c r="U131" i="6"/>
  <c r="U130" i="6"/>
  <c r="U129" i="6"/>
  <c r="U128" i="6"/>
  <c r="U127" i="6"/>
  <c r="U126" i="6"/>
  <c r="U125" i="6"/>
  <c r="U124" i="6"/>
  <c r="U123" i="6"/>
  <c r="U122" i="6"/>
  <c r="U121" i="6"/>
  <c r="U120" i="6"/>
  <c r="U119" i="6"/>
  <c r="U118" i="6"/>
  <c r="U117" i="6"/>
  <c r="U116" i="6"/>
  <c r="U115" i="6"/>
  <c r="U114" i="6"/>
  <c r="U113" i="6"/>
  <c r="U112" i="6"/>
  <c r="U111" i="6"/>
  <c r="U110" i="6"/>
  <c r="U109" i="6"/>
  <c r="U108" i="6"/>
  <c r="U107" i="6"/>
  <c r="U106" i="6"/>
  <c r="U105" i="6"/>
  <c r="U104" i="6"/>
  <c r="U103" i="6"/>
  <c r="U102" i="6"/>
  <c r="U101" i="6"/>
  <c r="U100" i="6"/>
  <c r="U99" i="6"/>
  <c r="U98" i="6"/>
  <c r="U97" i="6"/>
  <c r="U96" i="6"/>
  <c r="U95" i="6"/>
  <c r="U94" i="6"/>
  <c r="U93" i="6"/>
  <c r="U92" i="6"/>
  <c r="U91" i="6"/>
  <c r="U90" i="6"/>
  <c r="U89" i="6"/>
  <c r="U88" i="6"/>
  <c r="U87" i="6"/>
  <c r="U86" i="6"/>
  <c r="U85" i="6"/>
  <c r="U84" i="6"/>
  <c r="U83" i="6"/>
  <c r="U82" i="6"/>
  <c r="U81" i="6"/>
  <c r="U80" i="6"/>
  <c r="U79" i="6"/>
  <c r="U78" i="6"/>
  <c r="U77" i="6"/>
  <c r="U76" i="6"/>
  <c r="U75" i="6"/>
  <c r="U74" i="6"/>
  <c r="U73" i="6"/>
  <c r="U72" i="6"/>
  <c r="U71" i="6"/>
  <c r="U70" i="6"/>
  <c r="U69" i="6"/>
  <c r="U68" i="6"/>
  <c r="U67" i="6"/>
  <c r="U66" i="6"/>
  <c r="U65" i="6"/>
  <c r="U64" i="6"/>
  <c r="U63" i="6"/>
  <c r="U62" i="6"/>
  <c r="U61" i="6"/>
  <c r="U60" i="6"/>
  <c r="U59" i="6"/>
  <c r="U58" i="6"/>
  <c r="U57" i="6"/>
  <c r="U56" i="6"/>
  <c r="U55" i="6"/>
  <c r="U54" i="6"/>
  <c r="U53" i="6"/>
  <c r="U52" i="6"/>
  <c r="U51" i="6"/>
  <c r="U50" i="6"/>
  <c r="U49" i="6"/>
  <c r="U48" i="6"/>
  <c r="U47" i="6"/>
  <c r="U46" i="6"/>
  <c r="U45" i="6"/>
  <c r="U44" i="6"/>
  <c r="U43" i="6"/>
  <c r="U42" i="6"/>
  <c r="U41" i="6"/>
  <c r="U40" i="6"/>
  <c r="U39" i="6"/>
  <c r="U38" i="6"/>
  <c r="U37" i="6"/>
  <c r="U36" i="6"/>
  <c r="U35" i="6"/>
  <c r="U34" i="6"/>
  <c r="U33" i="6"/>
  <c r="U32" i="6"/>
  <c r="U31" i="6"/>
  <c r="U30" i="6"/>
  <c r="U29" i="6"/>
  <c r="U28" i="6"/>
  <c r="U27" i="6"/>
  <c r="U26" i="6"/>
  <c r="U25" i="6"/>
  <c r="U24" i="6"/>
  <c r="U23" i="6"/>
  <c r="U22" i="6"/>
  <c r="U21" i="6"/>
  <c r="U20" i="6"/>
  <c r="U19" i="6"/>
  <c r="U18" i="6"/>
  <c r="U17" i="6"/>
  <c r="U16" i="6"/>
  <c r="U15" i="6"/>
  <c r="U14" i="6"/>
  <c r="U13" i="6"/>
  <c r="U12" i="6"/>
  <c r="U11" i="6"/>
  <c r="U10" i="6"/>
  <c r="U9" i="6"/>
  <c r="U8" i="6"/>
  <c r="U7" i="6"/>
  <c r="U6" i="6"/>
  <c r="U5" i="6"/>
  <c r="U4" i="6"/>
  <c r="U3" i="6"/>
  <c r="U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 i="6"/>
  <c r="E4" i="9"/>
  <c r="B4" i="9"/>
  <c r="C4" i="8"/>
  <c r="B5" i="8"/>
  <c r="C5" i="8" s="1"/>
  <c r="B4" i="8"/>
  <c r="B3" i="8"/>
  <c r="B2" i="8"/>
  <c r="C3" i="8" s="1"/>
  <c r="B1000" i="3" a="1"/>
  <c r="B1000" i="3" s="1"/>
  <c r="B999" i="3" a="1"/>
  <c r="B999" i="3" s="1"/>
  <c r="B998" i="3" a="1"/>
  <c r="B998" i="3" s="1"/>
  <c r="B997" i="3" a="1"/>
  <c r="B997" i="3" s="1"/>
  <c r="B996" i="3" a="1"/>
  <c r="B996" i="3" s="1"/>
  <c r="B995" i="3" a="1"/>
  <c r="B995" i="3" s="1"/>
  <c r="B994" i="3" a="1"/>
  <c r="B994" i="3" s="1"/>
  <c r="B993" i="3" a="1"/>
  <c r="B993" i="3" s="1"/>
  <c r="B992" i="3" a="1"/>
  <c r="B992" i="3" s="1"/>
  <c r="B991" i="3" a="1"/>
  <c r="B991" i="3" s="1"/>
  <c r="B990" i="3" a="1"/>
  <c r="B990" i="3" s="1"/>
  <c r="B989" i="3" a="1"/>
  <c r="B989" i="3" s="1"/>
  <c r="B988" i="3" a="1"/>
  <c r="B988" i="3" s="1"/>
  <c r="B987" i="3" a="1"/>
  <c r="B987" i="3" s="1"/>
  <c r="B986" i="3" a="1"/>
  <c r="B986" i="3" s="1"/>
  <c r="B985" i="3" a="1"/>
  <c r="B985" i="3" s="1"/>
  <c r="B984" i="3" a="1"/>
  <c r="B984" i="3" s="1"/>
  <c r="B983" i="3" a="1"/>
  <c r="B983" i="3" s="1"/>
  <c r="B982" i="3" a="1"/>
  <c r="B982" i="3" s="1"/>
  <c r="B981" i="3" a="1"/>
  <c r="B981" i="3" s="1"/>
  <c r="B980" i="3" a="1"/>
  <c r="B980" i="3" s="1"/>
  <c r="B979" i="3" a="1"/>
  <c r="B979" i="3" s="1"/>
  <c r="B978" i="3" a="1"/>
  <c r="B978" i="3" s="1"/>
  <c r="B977" i="3" a="1"/>
  <c r="B977" i="3" s="1"/>
  <c r="B976" i="3" a="1"/>
  <c r="B976" i="3" s="1"/>
  <c r="B975" i="3" a="1"/>
  <c r="B975" i="3" s="1"/>
  <c r="B974" i="3" a="1"/>
  <c r="B974" i="3" s="1"/>
  <c r="B973" i="3" a="1"/>
  <c r="B973" i="3" s="1"/>
  <c r="B972" i="3" a="1"/>
  <c r="B972" i="3" s="1"/>
  <c r="B971" i="3" a="1"/>
  <c r="B971" i="3" s="1"/>
  <c r="B970" i="3" a="1"/>
  <c r="B970" i="3" s="1"/>
  <c r="B969" i="3" a="1"/>
  <c r="B969" i="3" s="1"/>
  <c r="B968" i="3" a="1"/>
  <c r="B968" i="3" s="1"/>
  <c r="B967" i="3" a="1"/>
  <c r="B967" i="3" s="1"/>
  <c r="B966" i="3" a="1"/>
  <c r="B966" i="3" s="1"/>
  <c r="B965" i="3" a="1"/>
  <c r="B965" i="3" s="1"/>
  <c r="B964" i="3" a="1"/>
  <c r="B964" i="3" s="1"/>
  <c r="B963" i="3" a="1"/>
  <c r="B963" i="3" s="1"/>
  <c r="B962" i="3" a="1"/>
  <c r="B962" i="3" s="1"/>
  <c r="B961" i="3" a="1"/>
  <c r="B961" i="3" s="1"/>
  <c r="B960" i="3" a="1"/>
  <c r="B960" i="3" s="1"/>
  <c r="B959" i="3" a="1"/>
  <c r="B959" i="3" s="1"/>
  <c r="B958" i="3" a="1"/>
  <c r="B958" i="3" s="1"/>
  <c r="B957" i="3" a="1"/>
  <c r="B957" i="3" s="1"/>
  <c r="B956" i="3" a="1"/>
  <c r="B956" i="3" s="1"/>
  <c r="B955" i="3" a="1"/>
  <c r="B955" i="3" s="1"/>
  <c r="B954" i="3" a="1"/>
  <c r="B954" i="3" s="1"/>
  <c r="B953" i="3" a="1"/>
  <c r="B953" i="3" s="1"/>
  <c r="B952" i="3" a="1"/>
  <c r="B952" i="3" s="1"/>
  <c r="B951" i="3" a="1"/>
  <c r="B951" i="3" s="1"/>
  <c r="B950" i="3" a="1"/>
  <c r="B950" i="3" s="1"/>
  <c r="B949" i="3" a="1"/>
  <c r="B949" i="3" s="1"/>
  <c r="B948" i="3" a="1"/>
  <c r="B948" i="3" s="1"/>
  <c r="B947" i="3" a="1"/>
  <c r="B947" i="3" s="1"/>
  <c r="B946" i="3" a="1"/>
  <c r="B946" i="3" s="1"/>
  <c r="B945" i="3" a="1"/>
  <c r="B945" i="3" s="1"/>
  <c r="B944" i="3" a="1"/>
  <c r="B944" i="3" s="1"/>
  <c r="B943" i="3" a="1"/>
  <c r="B943" i="3" s="1"/>
  <c r="B942" i="3" a="1"/>
  <c r="B942" i="3" s="1"/>
  <c r="B941" i="3" a="1"/>
  <c r="B941" i="3" s="1"/>
  <c r="B940" i="3" a="1"/>
  <c r="B940" i="3" s="1"/>
  <c r="B939" i="3" a="1"/>
  <c r="B939" i="3" s="1"/>
  <c r="B938" i="3" a="1"/>
  <c r="B938" i="3" s="1"/>
  <c r="B937" i="3" a="1"/>
  <c r="B937" i="3" s="1"/>
  <c r="B936" i="3" a="1"/>
  <c r="B936" i="3" s="1"/>
  <c r="B935" i="3" a="1"/>
  <c r="B935" i="3" s="1"/>
  <c r="B934" i="3" a="1"/>
  <c r="B934" i="3" s="1"/>
  <c r="B933" i="3" a="1"/>
  <c r="B933" i="3" s="1"/>
  <c r="B932" i="3" a="1"/>
  <c r="B932" i="3" s="1"/>
  <c r="B931" i="3" a="1"/>
  <c r="B931" i="3" s="1"/>
  <c r="B930" i="3" a="1"/>
  <c r="B930" i="3" s="1"/>
  <c r="B929" i="3" a="1"/>
  <c r="B929" i="3" s="1"/>
  <c r="B928" i="3" a="1"/>
  <c r="B928" i="3" s="1"/>
  <c r="B927" i="3" a="1"/>
  <c r="B927" i="3" s="1"/>
  <c r="B926" i="3" a="1"/>
  <c r="B926" i="3" s="1"/>
  <c r="B925" i="3" a="1"/>
  <c r="B925" i="3" s="1"/>
  <c r="B924" i="3" a="1"/>
  <c r="B924" i="3" s="1"/>
  <c r="B923" i="3" a="1"/>
  <c r="B923" i="3" s="1"/>
  <c r="B922" i="3" a="1"/>
  <c r="B922" i="3" s="1"/>
  <c r="B921" i="3" a="1"/>
  <c r="B921" i="3" s="1"/>
  <c r="B920" i="3" a="1"/>
  <c r="B920" i="3" s="1"/>
  <c r="B919" i="3" a="1"/>
  <c r="B919" i="3" s="1"/>
  <c r="B918" i="3" a="1"/>
  <c r="B918" i="3" s="1"/>
  <c r="B917" i="3" a="1"/>
  <c r="B917" i="3" s="1"/>
  <c r="B916" i="3" a="1"/>
  <c r="B916" i="3" s="1"/>
  <c r="B915" i="3" a="1"/>
  <c r="B915" i="3" s="1"/>
  <c r="B914" i="3" a="1"/>
  <c r="B914" i="3" s="1"/>
  <c r="B913" i="3" a="1"/>
  <c r="B913" i="3" s="1"/>
  <c r="B912" i="3" a="1"/>
  <c r="B912" i="3" s="1"/>
  <c r="B911" i="3" a="1"/>
  <c r="B911" i="3" s="1"/>
  <c r="B910" i="3" a="1"/>
  <c r="B910" i="3" s="1"/>
  <c r="B909" i="3" a="1"/>
  <c r="B909" i="3" s="1"/>
  <c r="B908" i="3" a="1"/>
  <c r="B908" i="3" s="1"/>
  <c r="B907" i="3" a="1"/>
  <c r="B907" i="3" s="1"/>
  <c r="B906" i="3" a="1"/>
  <c r="B906" i="3" s="1"/>
  <c r="B905" i="3" a="1"/>
  <c r="B905" i="3" s="1"/>
  <c r="B904" i="3" a="1"/>
  <c r="B904" i="3" s="1"/>
  <c r="B903" i="3" a="1"/>
  <c r="B903" i="3" s="1"/>
  <c r="B902" i="3" a="1"/>
  <c r="B902" i="3" s="1"/>
  <c r="B901" i="3" a="1"/>
  <c r="B901" i="3" s="1"/>
  <c r="B900" i="3" a="1"/>
  <c r="B900" i="3" s="1"/>
  <c r="B899" i="3" a="1"/>
  <c r="B899" i="3" s="1"/>
  <c r="B898" i="3" a="1"/>
  <c r="B898" i="3" s="1"/>
  <c r="B897" i="3" a="1"/>
  <c r="B897" i="3" s="1"/>
  <c r="B896" i="3" a="1"/>
  <c r="B896" i="3" s="1"/>
  <c r="B895" i="3" a="1"/>
  <c r="B895" i="3" s="1"/>
  <c r="B894" i="3" a="1"/>
  <c r="B894" i="3" s="1"/>
  <c r="B893" i="3" a="1"/>
  <c r="B893" i="3" s="1"/>
  <c r="B892" i="3" a="1"/>
  <c r="B892" i="3" s="1"/>
  <c r="B891" i="3" a="1"/>
  <c r="B891" i="3" s="1"/>
  <c r="B890" i="3" a="1"/>
  <c r="B890" i="3" s="1"/>
  <c r="B889" i="3" a="1"/>
  <c r="B889" i="3" s="1"/>
  <c r="B888" i="3" a="1"/>
  <c r="B888" i="3" s="1"/>
  <c r="B887" i="3" a="1"/>
  <c r="B887" i="3" s="1"/>
  <c r="B886" i="3" a="1"/>
  <c r="B886" i="3" s="1"/>
  <c r="B885" i="3" a="1"/>
  <c r="B885" i="3" s="1"/>
  <c r="B884" i="3" a="1"/>
  <c r="B884" i="3" s="1"/>
  <c r="B883" i="3" a="1"/>
  <c r="B883" i="3" s="1"/>
  <c r="B882" i="3" a="1"/>
  <c r="B882" i="3" s="1"/>
  <c r="B881" i="3" a="1"/>
  <c r="B881" i="3" s="1"/>
  <c r="B880" i="3" a="1"/>
  <c r="B880" i="3" s="1"/>
  <c r="B879" i="3" a="1"/>
  <c r="B879" i="3" s="1"/>
  <c r="B878" i="3" a="1"/>
  <c r="B878" i="3" s="1"/>
  <c r="B877" i="3" a="1"/>
  <c r="B877" i="3" s="1"/>
  <c r="B876" i="3" a="1"/>
  <c r="B876" i="3" s="1"/>
  <c r="B875" i="3" a="1"/>
  <c r="B875" i="3" s="1"/>
  <c r="B874" i="3" a="1"/>
  <c r="B874" i="3" s="1"/>
  <c r="B873" i="3" a="1"/>
  <c r="B873" i="3" s="1"/>
  <c r="B872" i="3" a="1"/>
  <c r="B872" i="3" s="1"/>
  <c r="B871" i="3" a="1"/>
  <c r="B871" i="3" s="1"/>
  <c r="B870" i="3" a="1"/>
  <c r="B870" i="3" s="1"/>
  <c r="B869" i="3" a="1"/>
  <c r="B869" i="3" s="1"/>
  <c r="B868" i="3" a="1"/>
  <c r="B868" i="3" s="1"/>
  <c r="B867" i="3" a="1"/>
  <c r="B867" i="3" s="1"/>
  <c r="B866" i="3" a="1"/>
  <c r="B866" i="3" s="1"/>
  <c r="B865" i="3" a="1"/>
  <c r="B865" i="3" s="1"/>
  <c r="B864" i="3" a="1"/>
  <c r="B864" i="3" s="1"/>
  <c r="B863" i="3" a="1"/>
  <c r="B863" i="3" s="1"/>
  <c r="B862" i="3" a="1"/>
  <c r="B862" i="3" s="1"/>
  <c r="B861" i="3" a="1"/>
  <c r="B861" i="3" s="1"/>
  <c r="B860" i="3" a="1"/>
  <c r="B860" i="3" s="1"/>
  <c r="B859" i="3" a="1"/>
  <c r="B859" i="3" s="1"/>
  <c r="B858" i="3" a="1"/>
  <c r="B858" i="3" s="1"/>
  <c r="B857" i="3" a="1"/>
  <c r="B857" i="3" s="1"/>
  <c r="B856" i="3" a="1"/>
  <c r="B856" i="3" s="1"/>
  <c r="B855" i="3" a="1"/>
  <c r="B855" i="3" s="1"/>
  <c r="B854" i="3" a="1"/>
  <c r="B854" i="3" s="1"/>
  <c r="B853" i="3" a="1"/>
  <c r="B853" i="3" s="1"/>
  <c r="B852" i="3" a="1"/>
  <c r="B852" i="3" s="1"/>
  <c r="B851" i="3" a="1"/>
  <c r="B851" i="3" s="1"/>
  <c r="B850" i="3" a="1"/>
  <c r="B850" i="3" s="1"/>
  <c r="B849" i="3" a="1"/>
  <c r="B849" i="3" s="1"/>
  <c r="B848" i="3" a="1"/>
  <c r="B848" i="3" s="1"/>
  <c r="B847" i="3" a="1"/>
  <c r="B847" i="3" s="1"/>
  <c r="B846" i="3" a="1"/>
  <c r="B846" i="3" s="1"/>
  <c r="B845" i="3" a="1"/>
  <c r="B845" i="3" s="1"/>
  <c r="B844" i="3" a="1"/>
  <c r="B844" i="3" s="1"/>
  <c r="B843" i="3" a="1"/>
  <c r="B843" i="3" s="1"/>
  <c r="B842" i="3" a="1"/>
  <c r="B842" i="3" s="1"/>
  <c r="B841" i="3" a="1"/>
  <c r="B841" i="3" s="1"/>
  <c r="B840" i="3" a="1"/>
  <c r="B840" i="3" s="1"/>
  <c r="B839" i="3" a="1"/>
  <c r="B839" i="3" s="1"/>
  <c r="B838" i="3" a="1"/>
  <c r="B838" i="3" s="1"/>
  <c r="B837" i="3" a="1"/>
  <c r="B837" i="3" s="1"/>
  <c r="B836" i="3" a="1"/>
  <c r="B836" i="3" s="1"/>
  <c r="B835" i="3" a="1"/>
  <c r="B835" i="3" s="1"/>
  <c r="B834" i="3" a="1"/>
  <c r="B834" i="3" s="1"/>
  <c r="B833" i="3" a="1"/>
  <c r="B833" i="3" s="1"/>
  <c r="B832" i="3" a="1"/>
  <c r="B832" i="3" s="1"/>
  <c r="B831" i="3" a="1"/>
  <c r="B831" i="3" s="1"/>
  <c r="B830" i="3" a="1"/>
  <c r="B830" i="3" s="1"/>
  <c r="B829" i="3" a="1"/>
  <c r="B829" i="3" s="1"/>
  <c r="B828" i="3" a="1"/>
  <c r="B828" i="3" s="1"/>
  <c r="B827" i="3" a="1"/>
  <c r="B827" i="3" s="1"/>
  <c r="B826" i="3" a="1"/>
  <c r="B826" i="3" s="1"/>
  <c r="B825" i="3" a="1"/>
  <c r="B825" i="3" s="1"/>
  <c r="B824" i="3" a="1"/>
  <c r="B824" i="3" s="1"/>
  <c r="B823" i="3" a="1"/>
  <c r="B823" i="3" s="1"/>
  <c r="B822" i="3" a="1"/>
  <c r="B822" i="3" s="1"/>
  <c r="B821" i="3" a="1"/>
  <c r="B821" i="3" s="1"/>
  <c r="B820" i="3" a="1"/>
  <c r="B820" i="3" s="1"/>
  <c r="B819" i="3" a="1"/>
  <c r="B819" i="3" s="1"/>
  <c r="B818" i="3" a="1"/>
  <c r="B818" i="3" s="1"/>
  <c r="B817" i="3" a="1"/>
  <c r="B817" i="3" s="1"/>
  <c r="B816" i="3" a="1"/>
  <c r="B816" i="3" s="1"/>
  <c r="B815" i="3" a="1"/>
  <c r="B815" i="3" s="1"/>
  <c r="B814" i="3" a="1"/>
  <c r="B814" i="3" s="1"/>
  <c r="B813" i="3" a="1"/>
  <c r="B813" i="3" s="1"/>
  <c r="B812" i="3" a="1"/>
  <c r="B812" i="3" s="1"/>
  <c r="B811" i="3" a="1"/>
  <c r="B811" i="3" s="1"/>
  <c r="B810" i="3" a="1"/>
  <c r="B810" i="3" s="1"/>
  <c r="B809" i="3" a="1"/>
  <c r="B809" i="3" s="1"/>
  <c r="B808" i="3" a="1"/>
  <c r="B808" i="3" s="1"/>
  <c r="B807" i="3" a="1"/>
  <c r="B807" i="3" s="1"/>
  <c r="B806" i="3" a="1"/>
  <c r="B806" i="3" s="1"/>
  <c r="B805" i="3" a="1"/>
  <c r="B805" i="3" s="1"/>
  <c r="B804" i="3" a="1"/>
  <c r="B804" i="3" s="1"/>
  <c r="B803" i="3" a="1"/>
  <c r="B803" i="3" s="1"/>
  <c r="B802" i="3" a="1"/>
  <c r="B802" i="3" s="1"/>
  <c r="B801" i="3" a="1"/>
  <c r="B801" i="3" s="1"/>
  <c r="B800" i="3" a="1"/>
  <c r="B800" i="3" s="1"/>
  <c r="B799" i="3" a="1"/>
  <c r="B799" i="3" s="1"/>
  <c r="B798" i="3" a="1"/>
  <c r="B798" i="3" s="1"/>
  <c r="B797" i="3" a="1"/>
  <c r="B797" i="3" s="1"/>
  <c r="B796" i="3" a="1"/>
  <c r="B796" i="3" s="1"/>
  <c r="B795" i="3" a="1"/>
  <c r="B795" i="3" s="1"/>
  <c r="B794" i="3" a="1"/>
  <c r="B794" i="3" s="1"/>
  <c r="B793" i="3" a="1"/>
  <c r="B793" i="3" s="1"/>
  <c r="B792" i="3" a="1"/>
  <c r="B792" i="3" s="1"/>
  <c r="B791" i="3" a="1"/>
  <c r="B791" i="3" s="1"/>
  <c r="B790" i="3" a="1"/>
  <c r="B790" i="3" s="1"/>
  <c r="B789" i="3" a="1"/>
  <c r="B789" i="3" s="1"/>
  <c r="B788" i="3" a="1"/>
  <c r="B788" i="3" s="1"/>
  <c r="B787" i="3" a="1"/>
  <c r="B787" i="3" s="1"/>
  <c r="B786" i="3" a="1"/>
  <c r="B786" i="3" s="1"/>
  <c r="B785" i="3" a="1"/>
  <c r="B785" i="3" s="1"/>
  <c r="B784" i="3" a="1"/>
  <c r="B784" i="3" s="1"/>
  <c r="B783" i="3" a="1"/>
  <c r="B783" i="3" s="1"/>
  <c r="B782" i="3" a="1"/>
  <c r="B782" i="3" s="1"/>
  <c r="B781" i="3" a="1"/>
  <c r="B781" i="3" s="1"/>
  <c r="B780" i="3" a="1"/>
  <c r="B780" i="3" s="1"/>
  <c r="B779" i="3" a="1"/>
  <c r="B779" i="3" s="1"/>
  <c r="B778" i="3" a="1"/>
  <c r="B778" i="3" s="1"/>
  <c r="B777" i="3" a="1"/>
  <c r="B777" i="3" s="1"/>
  <c r="B776" i="3" a="1"/>
  <c r="B776" i="3" s="1"/>
  <c r="B775" i="3" a="1"/>
  <c r="B775" i="3" s="1"/>
  <c r="B774" i="3" a="1"/>
  <c r="B774" i="3" s="1"/>
  <c r="B773" i="3" a="1"/>
  <c r="B773" i="3" s="1"/>
  <c r="B772" i="3" a="1"/>
  <c r="B772" i="3" s="1"/>
  <c r="B771" i="3" a="1"/>
  <c r="B771" i="3" s="1"/>
  <c r="B770" i="3" a="1"/>
  <c r="B770" i="3" s="1"/>
  <c r="B769" i="3" a="1"/>
  <c r="B769" i="3" s="1"/>
  <c r="B768" i="3" a="1"/>
  <c r="B768" i="3" s="1"/>
  <c r="B767" i="3" a="1"/>
  <c r="B767" i="3" s="1"/>
  <c r="B766" i="3" a="1"/>
  <c r="B766" i="3" s="1"/>
  <c r="B765" i="3" a="1"/>
  <c r="B765" i="3" s="1"/>
  <c r="B764" i="3" a="1"/>
  <c r="B764" i="3" s="1"/>
  <c r="B763" i="3" a="1"/>
  <c r="B763" i="3" s="1"/>
  <c r="B762" i="3" a="1"/>
  <c r="B762" i="3" s="1"/>
  <c r="B761" i="3" a="1"/>
  <c r="B761" i="3" s="1"/>
  <c r="B760" i="3" a="1"/>
  <c r="B760" i="3" s="1"/>
  <c r="B759" i="3" a="1"/>
  <c r="B759" i="3" s="1"/>
  <c r="B758" i="3" a="1"/>
  <c r="B758" i="3" s="1"/>
  <c r="B757" i="3" a="1"/>
  <c r="B757" i="3" s="1"/>
  <c r="B756" i="3" a="1"/>
  <c r="B756" i="3" s="1"/>
  <c r="B755" i="3" a="1"/>
  <c r="B755" i="3" s="1"/>
  <c r="B754" i="3" a="1"/>
  <c r="B754" i="3" s="1"/>
  <c r="B753" i="3" a="1"/>
  <c r="B753" i="3" s="1"/>
  <c r="B752" i="3" a="1"/>
  <c r="B752" i="3" s="1"/>
  <c r="B751" i="3" a="1"/>
  <c r="B751" i="3" s="1"/>
  <c r="B750" i="3" a="1"/>
  <c r="B750" i="3" s="1"/>
  <c r="B749" i="3" a="1"/>
  <c r="B749" i="3" s="1"/>
  <c r="B748" i="3" a="1"/>
  <c r="B748" i="3" s="1"/>
  <c r="B747" i="3" a="1"/>
  <c r="B747" i="3" s="1"/>
  <c r="B746" i="3" a="1"/>
  <c r="B746" i="3" s="1"/>
  <c r="B745" i="3" a="1"/>
  <c r="B745" i="3" s="1"/>
  <c r="B744" i="3" a="1"/>
  <c r="B744" i="3" s="1"/>
  <c r="B743" i="3" a="1"/>
  <c r="B743" i="3" s="1"/>
  <c r="B742" i="3" a="1"/>
  <c r="B742" i="3" s="1"/>
  <c r="B741" i="3" a="1"/>
  <c r="B741" i="3" s="1"/>
  <c r="B740" i="3" a="1"/>
  <c r="B740" i="3" s="1"/>
  <c r="B739" i="3" a="1"/>
  <c r="B739" i="3" s="1"/>
  <c r="B738" i="3" a="1"/>
  <c r="B738" i="3" s="1"/>
  <c r="B737" i="3" a="1"/>
  <c r="B737" i="3" s="1"/>
  <c r="B736" i="3" a="1"/>
  <c r="B736" i="3" s="1"/>
  <c r="B735" i="3" a="1"/>
  <c r="B735" i="3" s="1"/>
  <c r="B734" i="3" a="1"/>
  <c r="B734" i="3" s="1"/>
  <c r="B733" i="3" a="1"/>
  <c r="B733" i="3" s="1"/>
  <c r="B732" i="3" a="1"/>
  <c r="B732" i="3" s="1"/>
  <c r="B731" i="3" a="1"/>
  <c r="B731" i="3" s="1"/>
  <c r="B730" i="3" a="1"/>
  <c r="B730" i="3" s="1"/>
  <c r="B729" i="3" a="1"/>
  <c r="B729" i="3" s="1"/>
  <c r="B728" i="3" a="1"/>
  <c r="B728" i="3" s="1"/>
  <c r="B727" i="3" a="1"/>
  <c r="B727" i="3" s="1"/>
  <c r="B726" i="3" a="1"/>
  <c r="B726" i="3" s="1"/>
  <c r="B725" i="3" a="1"/>
  <c r="B725" i="3" s="1"/>
  <c r="B724" i="3" a="1"/>
  <c r="B724" i="3" s="1"/>
  <c r="B723" i="3" a="1"/>
  <c r="B723" i="3" s="1"/>
  <c r="B722" i="3" a="1"/>
  <c r="B722" i="3" s="1"/>
  <c r="B721" i="3" a="1"/>
  <c r="B721" i="3" s="1"/>
  <c r="B720" i="3" a="1"/>
  <c r="B720" i="3" s="1"/>
  <c r="B719" i="3" a="1"/>
  <c r="B719" i="3" s="1"/>
  <c r="B718" i="3" a="1"/>
  <c r="B718" i="3" s="1"/>
  <c r="B717" i="3" a="1"/>
  <c r="B717" i="3" s="1"/>
  <c r="B716" i="3" a="1"/>
  <c r="B716" i="3" s="1"/>
  <c r="B715" i="3" a="1"/>
  <c r="B715" i="3" s="1"/>
  <c r="B714" i="3" a="1"/>
  <c r="B714" i="3" s="1"/>
  <c r="B713" i="3" a="1"/>
  <c r="B713" i="3" s="1"/>
  <c r="B712" i="3" a="1"/>
  <c r="B712" i="3" s="1"/>
  <c r="B711" i="3" a="1"/>
  <c r="B711" i="3" s="1"/>
  <c r="B710" i="3" a="1"/>
  <c r="B710" i="3" s="1"/>
  <c r="B709" i="3" a="1"/>
  <c r="B709" i="3" s="1"/>
  <c r="B708" i="3" a="1"/>
  <c r="B708" i="3" s="1"/>
  <c r="B707" i="3" a="1"/>
  <c r="B707" i="3" s="1"/>
  <c r="B706" i="3" a="1"/>
  <c r="B706" i="3" s="1"/>
  <c r="B705" i="3" a="1"/>
  <c r="B705" i="3" s="1"/>
  <c r="B704" i="3" a="1"/>
  <c r="B704" i="3" s="1"/>
  <c r="B703" i="3" a="1"/>
  <c r="B703" i="3" s="1"/>
  <c r="B702" i="3" a="1"/>
  <c r="B702" i="3" s="1"/>
  <c r="B701" i="3" a="1"/>
  <c r="B701" i="3" s="1"/>
  <c r="B700" i="3" a="1"/>
  <c r="B700" i="3" s="1"/>
  <c r="B699" i="3" a="1"/>
  <c r="B699" i="3" s="1"/>
  <c r="B698" i="3" a="1"/>
  <c r="B698" i="3" s="1"/>
  <c r="B697" i="3" a="1"/>
  <c r="B697" i="3" s="1"/>
  <c r="B696" i="3" a="1"/>
  <c r="B696" i="3" s="1"/>
  <c r="B695" i="3" a="1"/>
  <c r="B695" i="3" s="1"/>
  <c r="B694" i="3" a="1"/>
  <c r="B694" i="3" s="1"/>
  <c r="B693" i="3" a="1"/>
  <c r="B693" i="3" s="1"/>
  <c r="B692" i="3" a="1"/>
  <c r="B692" i="3" s="1"/>
  <c r="B691" i="3" a="1"/>
  <c r="B691" i="3" s="1"/>
  <c r="B690" i="3" a="1"/>
  <c r="B690" i="3" s="1"/>
  <c r="B689" i="3" a="1"/>
  <c r="B689" i="3" s="1"/>
  <c r="B688" i="3" a="1"/>
  <c r="B688" i="3" s="1"/>
  <c r="B687" i="3" a="1"/>
  <c r="B687" i="3" s="1"/>
  <c r="B686" i="3" a="1"/>
  <c r="B686" i="3" s="1"/>
  <c r="B685" i="3" a="1"/>
  <c r="B685" i="3" s="1"/>
  <c r="B684" i="3" a="1"/>
  <c r="B684" i="3" s="1"/>
  <c r="B683" i="3" a="1"/>
  <c r="B683" i="3" s="1"/>
  <c r="B682" i="3" a="1"/>
  <c r="B682" i="3" s="1"/>
  <c r="B681" i="3" a="1"/>
  <c r="B681" i="3" s="1"/>
  <c r="B680" i="3" a="1"/>
  <c r="B680" i="3" s="1"/>
  <c r="B679" i="3" a="1"/>
  <c r="B679" i="3" s="1"/>
  <c r="B678" i="3" a="1"/>
  <c r="B678" i="3" s="1"/>
  <c r="B677" i="3" a="1"/>
  <c r="B677" i="3" s="1"/>
  <c r="B676" i="3" a="1"/>
  <c r="B676" i="3" s="1"/>
  <c r="B675" i="3" a="1"/>
  <c r="B675" i="3" s="1"/>
  <c r="B674" i="3" a="1"/>
  <c r="B674" i="3" s="1"/>
  <c r="B673" i="3" a="1"/>
  <c r="B673" i="3" s="1"/>
  <c r="B672" i="3" a="1"/>
  <c r="B672" i="3" s="1"/>
  <c r="B671" i="3" a="1"/>
  <c r="B671" i="3" s="1"/>
  <c r="B670" i="3" a="1"/>
  <c r="B670" i="3" s="1"/>
  <c r="B669" i="3" a="1"/>
  <c r="B669" i="3" s="1"/>
  <c r="B668" i="3" a="1"/>
  <c r="B668" i="3" s="1"/>
  <c r="B667" i="3" a="1"/>
  <c r="B667" i="3" s="1"/>
  <c r="B666" i="3" a="1"/>
  <c r="B666" i="3" s="1"/>
  <c r="B665" i="3" a="1"/>
  <c r="B665" i="3" s="1"/>
  <c r="B664" i="3" a="1"/>
  <c r="B664" i="3" s="1"/>
  <c r="B663" i="3" a="1"/>
  <c r="B663" i="3" s="1"/>
  <c r="B662" i="3" a="1"/>
  <c r="B662" i="3" s="1"/>
  <c r="B661" i="3" a="1"/>
  <c r="B661" i="3" s="1"/>
  <c r="B660" i="3" a="1"/>
  <c r="B660" i="3" s="1"/>
  <c r="B659" i="3" a="1"/>
  <c r="B659" i="3" s="1"/>
  <c r="B658" i="3" a="1"/>
  <c r="B658" i="3" s="1"/>
  <c r="B657" i="3" a="1"/>
  <c r="B657" i="3" s="1"/>
  <c r="B656" i="3" a="1"/>
  <c r="B656" i="3" s="1"/>
  <c r="B655" i="3" a="1"/>
  <c r="B655" i="3" s="1"/>
  <c r="B654" i="3" a="1"/>
  <c r="B654" i="3" s="1"/>
  <c r="B653" i="3" a="1"/>
  <c r="B653" i="3" s="1"/>
  <c r="B652" i="3" a="1"/>
  <c r="B652" i="3" s="1"/>
  <c r="B651" i="3" a="1"/>
  <c r="B651" i="3" s="1"/>
  <c r="B650" i="3" a="1"/>
  <c r="B650" i="3" s="1"/>
  <c r="B649" i="3" a="1"/>
  <c r="B649" i="3" s="1"/>
  <c r="B648" i="3" a="1"/>
  <c r="B648" i="3" s="1"/>
  <c r="B647" i="3" a="1"/>
  <c r="B647" i="3" s="1"/>
  <c r="B646" i="3" a="1"/>
  <c r="B646" i="3" s="1"/>
  <c r="B645" i="3" a="1"/>
  <c r="B645" i="3" s="1"/>
  <c r="B644" i="3" a="1"/>
  <c r="B644" i="3" s="1"/>
  <c r="B643" i="3" a="1"/>
  <c r="B643" i="3" s="1"/>
  <c r="B642" i="3" a="1"/>
  <c r="B642" i="3" s="1"/>
  <c r="B641" i="3" a="1"/>
  <c r="B641" i="3" s="1"/>
  <c r="B640" i="3" a="1"/>
  <c r="B640" i="3" s="1"/>
  <c r="B639" i="3" a="1"/>
  <c r="B639" i="3" s="1"/>
  <c r="B638" i="3" a="1"/>
  <c r="B638" i="3" s="1"/>
  <c r="B637" i="3" a="1"/>
  <c r="B637" i="3" s="1"/>
  <c r="B636" i="3" a="1"/>
  <c r="B636" i="3" s="1"/>
  <c r="B635" i="3" a="1"/>
  <c r="B635" i="3" s="1"/>
  <c r="B634" i="3" a="1"/>
  <c r="B634" i="3" s="1"/>
  <c r="B633" i="3" a="1"/>
  <c r="B633" i="3" s="1"/>
  <c r="B632" i="3" a="1"/>
  <c r="B632" i="3" s="1"/>
  <c r="B631" i="3" a="1"/>
  <c r="B631" i="3" s="1"/>
  <c r="B630" i="3" a="1"/>
  <c r="B630" i="3" s="1"/>
  <c r="B629" i="3" a="1"/>
  <c r="B629" i="3" s="1"/>
  <c r="B628" i="3" a="1"/>
  <c r="B628" i="3" s="1"/>
  <c r="B627" i="3" a="1"/>
  <c r="B627" i="3" s="1"/>
  <c r="B626" i="3" a="1"/>
  <c r="B626" i="3" s="1"/>
  <c r="B625" i="3" a="1"/>
  <c r="B625" i="3" s="1"/>
  <c r="B624" i="3" a="1"/>
  <c r="B624" i="3" s="1"/>
  <c r="B623" i="3" a="1"/>
  <c r="B623" i="3" s="1"/>
  <c r="B622" i="3" a="1"/>
  <c r="B622" i="3" s="1"/>
  <c r="B621" i="3" a="1"/>
  <c r="B621" i="3" s="1"/>
  <c r="B620" i="3" a="1"/>
  <c r="B620" i="3" s="1"/>
  <c r="B619" i="3" a="1"/>
  <c r="B619" i="3" s="1"/>
  <c r="B618" i="3" a="1"/>
  <c r="B618" i="3" s="1"/>
  <c r="B617" i="3" a="1"/>
  <c r="B617" i="3" s="1"/>
  <c r="B616" i="3" a="1"/>
  <c r="B616" i="3" s="1"/>
  <c r="B615" i="3" a="1"/>
  <c r="B615" i="3" s="1"/>
  <c r="B614" i="3" a="1"/>
  <c r="B614" i="3" s="1"/>
  <c r="B613" i="3" a="1"/>
  <c r="B613" i="3" s="1"/>
  <c r="B612" i="3" a="1"/>
  <c r="B612" i="3" s="1"/>
  <c r="B611" i="3" a="1"/>
  <c r="B611" i="3" s="1"/>
  <c r="B610" i="3" a="1"/>
  <c r="B610" i="3" s="1"/>
  <c r="B609" i="3" a="1"/>
  <c r="B609" i="3" s="1"/>
  <c r="B608" i="3" a="1"/>
  <c r="B608" i="3" s="1"/>
  <c r="B607" i="3" a="1"/>
  <c r="B607" i="3" s="1"/>
  <c r="B606" i="3" a="1"/>
  <c r="B606" i="3" s="1"/>
  <c r="B605" i="3" a="1"/>
  <c r="B605" i="3" s="1"/>
  <c r="B604" i="3" a="1"/>
  <c r="B604" i="3" s="1"/>
  <c r="B603" i="3" a="1"/>
  <c r="B603" i="3" s="1"/>
  <c r="B602" i="3" a="1"/>
  <c r="B602" i="3" s="1"/>
  <c r="B601" i="3" a="1"/>
  <c r="B601" i="3" s="1"/>
  <c r="B600" i="3" a="1"/>
  <c r="B600" i="3" s="1"/>
  <c r="B599" i="3" a="1"/>
  <c r="B599" i="3" s="1"/>
  <c r="B598" i="3" a="1"/>
  <c r="B598" i="3" s="1"/>
  <c r="B597" i="3" a="1"/>
  <c r="B597" i="3" s="1"/>
  <c r="B596" i="3" a="1"/>
  <c r="B596" i="3" s="1"/>
  <c r="B595" i="3" a="1"/>
  <c r="B595" i="3" s="1"/>
  <c r="B594" i="3" a="1"/>
  <c r="B594" i="3" s="1"/>
  <c r="B593" i="3" a="1"/>
  <c r="B593" i="3" s="1"/>
  <c r="B592" i="3" a="1"/>
  <c r="B592" i="3" s="1"/>
  <c r="B591" i="3" a="1"/>
  <c r="B591" i="3" s="1"/>
  <c r="B590" i="3" a="1"/>
  <c r="B590" i="3" s="1"/>
  <c r="B589" i="3" a="1"/>
  <c r="B589" i="3" s="1"/>
  <c r="B588" i="3" a="1"/>
  <c r="B588" i="3" s="1"/>
  <c r="B587" i="3" a="1"/>
  <c r="B587" i="3" s="1"/>
  <c r="B586" i="3" a="1"/>
  <c r="B586" i="3" s="1"/>
  <c r="B585" i="3" a="1"/>
  <c r="B585" i="3" s="1"/>
  <c r="B584" i="3" a="1"/>
  <c r="B584" i="3" s="1"/>
  <c r="B583" i="3" a="1"/>
  <c r="B583" i="3" s="1"/>
  <c r="B582" i="3" a="1"/>
  <c r="B582" i="3" s="1"/>
  <c r="B581" i="3" a="1"/>
  <c r="B581" i="3" s="1"/>
  <c r="B580" i="3" a="1"/>
  <c r="B580" i="3" s="1"/>
  <c r="B579" i="3" a="1"/>
  <c r="B579" i="3" s="1"/>
  <c r="B578" i="3" a="1"/>
  <c r="B578" i="3" s="1"/>
  <c r="B577" i="3" a="1"/>
  <c r="B577" i="3" s="1"/>
  <c r="B576" i="3" a="1"/>
  <c r="B576" i="3" s="1"/>
  <c r="B575" i="3" a="1"/>
  <c r="B575" i="3" s="1"/>
  <c r="B574" i="3" a="1"/>
  <c r="B574" i="3" s="1"/>
  <c r="B573" i="3" a="1"/>
  <c r="B573" i="3" s="1"/>
  <c r="B572" i="3" a="1"/>
  <c r="B572" i="3" s="1"/>
  <c r="B571" i="3" a="1"/>
  <c r="B571" i="3" s="1"/>
  <c r="B570" i="3" a="1"/>
  <c r="B570" i="3" s="1"/>
  <c r="B569" i="3" a="1"/>
  <c r="B569" i="3" s="1"/>
  <c r="B568" i="3" a="1"/>
  <c r="B568" i="3" s="1"/>
  <c r="B567" i="3" a="1"/>
  <c r="B567" i="3" s="1"/>
  <c r="B566" i="3" a="1"/>
  <c r="B566" i="3" s="1"/>
  <c r="B565" i="3" a="1"/>
  <c r="B565" i="3" s="1"/>
  <c r="B564" i="3" a="1"/>
  <c r="B564" i="3" s="1"/>
  <c r="B563" i="3" a="1"/>
  <c r="B563" i="3" s="1"/>
  <c r="B562" i="3" a="1"/>
  <c r="B562" i="3" s="1"/>
  <c r="B561" i="3" a="1"/>
  <c r="B561" i="3" s="1"/>
  <c r="B560" i="3" a="1"/>
  <c r="B560" i="3" s="1"/>
  <c r="B559" i="3" a="1"/>
  <c r="B559" i="3" s="1"/>
  <c r="B558" i="3" a="1"/>
  <c r="B558" i="3" s="1"/>
  <c r="B557" i="3" a="1"/>
  <c r="B557" i="3" s="1"/>
  <c r="B556" i="3" a="1"/>
  <c r="B556" i="3" s="1"/>
  <c r="B555" i="3" a="1"/>
  <c r="B555" i="3" s="1"/>
  <c r="B554" i="3" a="1"/>
  <c r="B554" i="3" s="1"/>
  <c r="B553" i="3" a="1"/>
  <c r="B553" i="3" s="1"/>
  <c r="B552" i="3" a="1"/>
  <c r="B552" i="3" s="1"/>
  <c r="B551" i="3" a="1"/>
  <c r="B551" i="3" s="1"/>
  <c r="B550" i="3" a="1"/>
  <c r="B550" i="3" s="1"/>
  <c r="B549" i="3" a="1"/>
  <c r="B549" i="3" s="1"/>
  <c r="B548" i="3" a="1"/>
  <c r="B548" i="3" s="1"/>
  <c r="B547" i="3" a="1"/>
  <c r="B547" i="3" s="1"/>
  <c r="B546" i="3" a="1"/>
  <c r="B546" i="3" s="1"/>
  <c r="B545" i="3" a="1"/>
  <c r="B545" i="3" s="1"/>
  <c r="B544" i="3" a="1"/>
  <c r="B544" i="3" s="1"/>
  <c r="B543" i="3" a="1"/>
  <c r="B543" i="3" s="1"/>
  <c r="B542" i="3" a="1"/>
  <c r="B542" i="3" s="1"/>
  <c r="B541" i="3" a="1"/>
  <c r="B541" i="3" s="1"/>
  <c r="B540" i="3" a="1"/>
  <c r="B540" i="3" s="1"/>
  <c r="B539" i="3" a="1"/>
  <c r="B539" i="3" s="1"/>
  <c r="B538" i="3" a="1"/>
  <c r="B538" i="3" s="1"/>
  <c r="B537" i="3" a="1"/>
  <c r="B537" i="3" s="1"/>
  <c r="B536" i="3" a="1"/>
  <c r="B536" i="3" s="1"/>
  <c r="B535" i="3" a="1"/>
  <c r="B535" i="3" s="1"/>
  <c r="B534" i="3" a="1"/>
  <c r="B534" i="3" s="1"/>
  <c r="B533" i="3" a="1"/>
  <c r="B533" i="3" s="1"/>
  <c r="B532" i="3" a="1"/>
  <c r="B532" i="3" s="1"/>
  <c r="B531" i="3" a="1"/>
  <c r="B531" i="3" s="1"/>
  <c r="B530" i="3" a="1"/>
  <c r="B530" i="3" s="1"/>
  <c r="B529" i="3" a="1"/>
  <c r="B529" i="3" s="1"/>
  <c r="B528" i="3" a="1"/>
  <c r="B528" i="3" s="1"/>
  <c r="B527" i="3" a="1"/>
  <c r="B527" i="3" s="1"/>
  <c r="B526" i="3" a="1"/>
  <c r="B526" i="3" s="1"/>
  <c r="B525" i="3" a="1"/>
  <c r="B525" i="3" s="1"/>
  <c r="B524" i="3" a="1"/>
  <c r="B524" i="3" s="1"/>
  <c r="B523" i="3" a="1"/>
  <c r="B523" i="3" s="1"/>
  <c r="B522" i="3" a="1"/>
  <c r="B522" i="3" s="1"/>
  <c r="B521" i="3" a="1"/>
  <c r="B521" i="3" s="1"/>
  <c r="B520" i="3" a="1"/>
  <c r="B520" i="3" s="1"/>
  <c r="B519" i="3" a="1"/>
  <c r="B519" i="3" s="1"/>
  <c r="B518" i="3" a="1"/>
  <c r="B518" i="3" s="1"/>
  <c r="B517" i="3" a="1"/>
  <c r="B517" i="3" s="1"/>
  <c r="B516" i="3" a="1"/>
  <c r="B516" i="3" s="1"/>
  <c r="B515" i="3" a="1"/>
  <c r="B515" i="3" s="1"/>
  <c r="B514" i="3" a="1"/>
  <c r="B514" i="3" s="1"/>
  <c r="B513" i="3" a="1"/>
  <c r="B513" i="3" s="1"/>
  <c r="B512" i="3" a="1"/>
  <c r="B512" i="3" s="1"/>
  <c r="B511" i="3" a="1"/>
  <c r="B511" i="3" s="1"/>
  <c r="B510" i="3" a="1"/>
  <c r="B510" i="3" s="1"/>
  <c r="B509" i="3" a="1"/>
  <c r="B509" i="3" s="1"/>
  <c r="B508" i="3" a="1"/>
  <c r="B508" i="3" s="1"/>
  <c r="B507" i="3" a="1"/>
  <c r="B507" i="3" s="1"/>
  <c r="B506" i="3" a="1"/>
  <c r="B506" i="3" s="1"/>
  <c r="B505" i="3" a="1"/>
  <c r="B505" i="3" s="1"/>
  <c r="B504" i="3" a="1"/>
  <c r="B504" i="3" s="1"/>
  <c r="B503" i="3" a="1"/>
  <c r="B503" i="3" s="1"/>
  <c r="B502" i="3" a="1"/>
  <c r="B502" i="3" s="1"/>
  <c r="B501" i="3" a="1"/>
  <c r="B501" i="3" s="1"/>
  <c r="B500" i="3" a="1"/>
  <c r="B500" i="3" s="1"/>
  <c r="B499" i="3" a="1"/>
  <c r="B499" i="3" s="1"/>
  <c r="B498" i="3" a="1"/>
  <c r="B498" i="3" s="1"/>
  <c r="B497" i="3" a="1"/>
  <c r="B497" i="3" s="1"/>
  <c r="B496" i="3" a="1"/>
  <c r="B496" i="3" s="1"/>
  <c r="B495" i="3" a="1"/>
  <c r="B495" i="3" s="1"/>
  <c r="B494" i="3" a="1"/>
  <c r="B494" i="3" s="1"/>
  <c r="B493" i="3" a="1"/>
  <c r="B493" i="3" s="1"/>
  <c r="B492" i="3" a="1"/>
  <c r="B492" i="3" s="1"/>
  <c r="B491" i="3" a="1"/>
  <c r="B491" i="3" s="1"/>
  <c r="B490" i="3" a="1"/>
  <c r="B490" i="3" s="1"/>
  <c r="B489" i="3" a="1"/>
  <c r="B489" i="3" s="1"/>
  <c r="B488" i="3" a="1"/>
  <c r="B488" i="3" s="1"/>
  <c r="B487" i="3" a="1"/>
  <c r="B487" i="3" s="1"/>
  <c r="B486" i="3" a="1"/>
  <c r="B486" i="3" s="1"/>
  <c r="B485" i="3" a="1"/>
  <c r="B485" i="3" s="1"/>
  <c r="B484" i="3" a="1"/>
  <c r="B484" i="3" s="1"/>
  <c r="B483" i="3" a="1"/>
  <c r="B483" i="3" s="1"/>
  <c r="B482" i="3" a="1"/>
  <c r="B482" i="3" s="1"/>
  <c r="B481" i="3" a="1"/>
  <c r="B481" i="3" s="1"/>
  <c r="B480" i="3" a="1"/>
  <c r="B480" i="3" s="1"/>
  <c r="B479" i="3" a="1"/>
  <c r="B479" i="3" s="1"/>
  <c r="B478" i="3" a="1"/>
  <c r="B478" i="3" s="1"/>
  <c r="B477" i="3" a="1"/>
  <c r="B477" i="3" s="1"/>
  <c r="B476" i="3" a="1"/>
  <c r="B476" i="3" s="1"/>
  <c r="B475" i="3" a="1"/>
  <c r="B475" i="3" s="1"/>
  <c r="B474" i="3" a="1"/>
  <c r="B474" i="3" s="1"/>
  <c r="B473" i="3" a="1"/>
  <c r="B473" i="3" s="1"/>
  <c r="B472" i="3" a="1"/>
  <c r="B472" i="3" s="1"/>
  <c r="B471" i="3" a="1"/>
  <c r="B471" i="3" s="1"/>
  <c r="B470" i="3" a="1"/>
  <c r="B470" i="3" s="1"/>
  <c r="B469" i="3" a="1"/>
  <c r="B469" i="3" s="1"/>
  <c r="B468" i="3" a="1"/>
  <c r="B468" i="3" s="1"/>
  <c r="B467" i="3" a="1"/>
  <c r="B467" i="3" s="1"/>
  <c r="B466" i="3" a="1"/>
  <c r="B466" i="3" s="1"/>
  <c r="B465" i="3" a="1"/>
  <c r="B465" i="3" s="1"/>
  <c r="B464" i="3" a="1"/>
  <c r="B464" i="3" s="1"/>
  <c r="B463" i="3" a="1"/>
  <c r="B463" i="3" s="1"/>
  <c r="B462" i="3" a="1"/>
  <c r="B462" i="3" s="1"/>
  <c r="B461" i="3" a="1"/>
  <c r="B461" i="3" s="1"/>
  <c r="B460" i="3" a="1"/>
  <c r="B460" i="3" s="1"/>
  <c r="B459" i="3" a="1"/>
  <c r="B459" i="3" s="1"/>
  <c r="B458" i="3" a="1"/>
  <c r="B458" i="3" s="1"/>
  <c r="B457" i="3" a="1"/>
  <c r="B457" i="3" s="1"/>
  <c r="B456" i="3" a="1"/>
  <c r="B456" i="3" s="1"/>
  <c r="B455" i="3" a="1"/>
  <c r="B455" i="3" s="1"/>
  <c r="B454" i="3" a="1"/>
  <c r="B454" i="3" s="1"/>
  <c r="B453" i="3" a="1"/>
  <c r="B453" i="3" s="1"/>
  <c r="B452" i="3" a="1"/>
  <c r="B452" i="3" s="1"/>
  <c r="B451" i="3" a="1"/>
  <c r="B451" i="3" s="1"/>
  <c r="B450" i="3" a="1"/>
  <c r="B450" i="3" s="1"/>
  <c r="B449" i="3" a="1"/>
  <c r="B449" i="3" s="1"/>
  <c r="B448" i="3" a="1"/>
  <c r="B448" i="3" s="1"/>
  <c r="B447" i="3" a="1"/>
  <c r="B447" i="3" s="1"/>
  <c r="B446" i="3" a="1"/>
  <c r="B446" i="3" s="1"/>
  <c r="B445" i="3" a="1"/>
  <c r="B445" i="3" s="1"/>
  <c r="B444" i="3" a="1"/>
  <c r="B444" i="3" s="1"/>
  <c r="B443" i="3" a="1"/>
  <c r="B443" i="3" s="1"/>
  <c r="B442" i="3" a="1"/>
  <c r="B442" i="3" s="1"/>
  <c r="B441" i="3" a="1"/>
  <c r="B441" i="3" s="1"/>
  <c r="B440" i="3" a="1"/>
  <c r="B440" i="3" s="1"/>
  <c r="B439" i="3" a="1"/>
  <c r="B439" i="3" s="1"/>
  <c r="B438" i="3" a="1"/>
  <c r="B438" i="3" s="1"/>
  <c r="B437" i="3" a="1"/>
  <c r="B437" i="3" s="1"/>
  <c r="B436" i="3" a="1"/>
  <c r="B436" i="3" s="1"/>
  <c r="B435" i="3" a="1"/>
  <c r="B435" i="3" s="1"/>
  <c r="B434" i="3" a="1"/>
  <c r="B434" i="3" s="1"/>
  <c r="B433" i="3" a="1"/>
  <c r="B433" i="3" s="1"/>
  <c r="B432" i="3" a="1"/>
  <c r="B432" i="3" s="1"/>
  <c r="B431" i="3" a="1"/>
  <c r="B431" i="3" s="1"/>
  <c r="B430" i="3" a="1"/>
  <c r="B430" i="3" s="1"/>
  <c r="B429" i="3" a="1"/>
  <c r="B429" i="3" s="1"/>
  <c r="B428" i="3" a="1"/>
  <c r="B428" i="3" s="1"/>
  <c r="B427" i="3" a="1"/>
  <c r="B427" i="3" s="1"/>
  <c r="B426" i="3" a="1"/>
  <c r="B426" i="3" s="1"/>
  <c r="B425" i="3" a="1"/>
  <c r="B425" i="3" s="1"/>
  <c r="B424" i="3" a="1"/>
  <c r="B424" i="3" s="1"/>
  <c r="B423" i="3" a="1"/>
  <c r="B423" i="3" s="1"/>
  <c r="B422" i="3" a="1"/>
  <c r="B422" i="3" s="1"/>
  <c r="B421" i="3" a="1"/>
  <c r="B421" i="3" s="1"/>
  <c r="B420" i="3" a="1"/>
  <c r="B420" i="3" s="1"/>
  <c r="B419" i="3" a="1"/>
  <c r="B419" i="3" s="1"/>
  <c r="B418" i="3" a="1"/>
  <c r="B418" i="3" s="1"/>
  <c r="B417" i="3" a="1"/>
  <c r="B417" i="3" s="1"/>
  <c r="B416" i="3" a="1"/>
  <c r="B416" i="3" s="1"/>
  <c r="B415" i="3" a="1"/>
  <c r="B415" i="3" s="1"/>
  <c r="B414" i="3" a="1"/>
  <c r="B414" i="3" s="1"/>
  <c r="B413" i="3" a="1"/>
  <c r="B413" i="3" s="1"/>
  <c r="B412" i="3" a="1"/>
  <c r="B412" i="3" s="1"/>
  <c r="B411" i="3" a="1"/>
  <c r="B411" i="3" s="1"/>
  <c r="B410" i="3" a="1"/>
  <c r="B410" i="3" s="1"/>
  <c r="B409" i="3" a="1"/>
  <c r="B409" i="3" s="1"/>
  <c r="B408" i="3" a="1"/>
  <c r="B408" i="3" s="1"/>
  <c r="B407" i="3" a="1"/>
  <c r="B407" i="3" s="1"/>
  <c r="B406" i="3" a="1"/>
  <c r="B406" i="3" s="1"/>
  <c r="B405" i="3" a="1"/>
  <c r="B405" i="3" s="1"/>
  <c r="B404" i="3" a="1"/>
  <c r="B404" i="3" s="1"/>
  <c r="B403" i="3" a="1"/>
  <c r="B403" i="3" s="1"/>
  <c r="B402" i="3" a="1"/>
  <c r="B402" i="3" s="1"/>
  <c r="B401" i="3" a="1"/>
  <c r="B401" i="3" s="1"/>
  <c r="B400" i="3" a="1"/>
  <c r="B400" i="3" s="1"/>
  <c r="B399" i="3" a="1"/>
  <c r="B399" i="3" s="1"/>
  <c r="B398" i="3" a="1"/>
  <c r="B398" i="3" s="1"/>
  <c r="B397" i="3" a="1"/>
  <c r="B397" i="3" s="1"/>
  <c r="B396" i="3" a="1"/>
  <c r="B396" i="3" s="1"/>
  <c r="B395" i="3" a="1"/>
  <c r="B395" i="3" s="1"/>
  <c r="B394" i="3" a="1"/>
  <c r="B394" i="3" s="1"/>
  <c r="B393" i="3" a="1"/>
  <c r="B393" i="3" s="1"/>
  <c r="B392" i="3" a="1"/>
  <c r="B392" i="3" s="1"/>
  <c r="B391" i="3" a="1"/>
  <c r="B391" i="3" s="1"/>
  <c r="B390" i="3" a="1"/>
  <c r="B390" i="3" s="1"/>
  <c r="B389" i="3" a="1"/>
  <c r="B389" i="3" s="1"/>
  <c r="B388" i="3" a="1"/>
  <c r="B388" i="3" s="1"/>
  <c r="B387" i="3" a="1"/>
  <c r="B387" i="3" s="1"/>
  <c r="B386" i="3" a="1"/>
  <c r="B386" i="3" s="1"/>
  <c r="B385" i="3" a="1"/>
  <c r="B385" i="3" s="1"/>
  <c r="B384" i="3" a="1"/>
  <c r="B384" i="3" s="1"/>
  <c r="B383" i="3" a="1"/>
  <c r="B383" i="3" s="1"/>
  <c r="B382" i="3" a="1"/>
  <c r="B382" i="3" s="1"/>
  <c r="B381" i="3" a="1"/>
  <c r="B381" i="3" s="1"/>
  <c r="B380" i="3" a="1"/>
  <c r="B380" i="3" s="1"/>
  <c r="B379" i="3" a="1"/>
  <c r="B379" i="3" s="1"/>
  <c r="B378" i="3" a="1"/>
  <c r="B378" i="3" s="1"/>
  <c r="B377" i="3" a="1"/>
  <c r="B377" i="3" s="1"/>
  <c r="B376" i="3" a="1"/>
  <c r="B376" i="3" s="1"/>
  <c r="B375" i="3" a="1"/>
  <c r="B375" i="3" s="1"/>
  <c r="B374" i="3" a="1"/>
  <c r="B374" i="3" s="1"/>
  <c r="B373" i="3" a="1"/>
  <c r="B373" i="3" s="1"/>
  <c r="B372" i="3" a="1"/>
  <c r="B372" i="3" s="1"/>
  <c r="B371" i="3" a="1"/>
  <c r="B371" i="3" s="1"/>
  <c r="B370" i="3" a="1"/>
  <c r="B370" i="3" s="1"/>
  <c r="B369" i="3" a="1"/>
  <c r="B369" i="3" s="1"/>
  <c r="B368" i="3" a="1"/>
  <c r="B368" i="3" s="1"/>
  <c r="B367" i="3" a="1"/>
  <c r="B367" i="3" s="1"/>
  <c r="B366" i="3" a="1"/>
  <c r="B366" i="3" s="1"/>
  <c r="B365" i="3" a="1"/>
  <c r="B365" i="3" s="1"/>
  <c r="B364" i="3" a="1"/>
  <c r="B364" i="3" s="1"/>
  <c r="B363" i="3" a="1"/>
  <c r="B363" i="3" s="1"/>
  <c r="B362" i="3" a="1"/>
  <c r="B362" i="3" s="1"/>
  <c r="B361" i="3" a="1"/>
  <c r="B361" i="3" s="1"/>
  <c r="B360" i="3" a="1"/>
  <c r="B360" i="3" s="1"/>
  <c r="B359" i="3" a="1"/>
  <c r="B359" i="3" s="1"/>
  <c r="B358" i="3" a="1"/>
  <c r="B358" i="3" s="1"/>
  <c r="B357" i="3" a="1"/>
  <c r="B357" i="3" s="1"/>
  <c r="B356" i="3" a="1"/>
  <c r="B356" i="3" s="1"/>
  <c r="B355" i="3" a="1"/>
  <c r="B355" i="3" s="1"/>
  <c r="B354" i="3" a="1"/>
  <c r="B354" i="3" s="1"/>
  <c r="B353" i="3" a="1"/>
  <c r="B353" i="3" s="1"/>
  <c r="B352" i="3" a="1"/>
  <c r="B352" i="3" s="1"/>
  <c r="B351" i="3" a="1"/>
  <c r="B351" i="3" s="1"/>
  <c r="B350" i="3" a="1"/>
  <c r="B350" i="3" s="1"/>
  <c r="B349" i="3" a="1"/>
  <c r="B349" i="3" s="1"/>
  <c r="B348" i="3" a="1"/>
  <c r="B348" i="3" s="1"/>
  <c r="B347" i="3" a="1"/>
  <c r="B347" i="3" s="1"/>
  <c r="B346" i="3" a="1"/>
  <c r="B346" i="3" s="1"/>
  <c r="B345" i="3" a="1"/>
  <c r="B345" i="3" s="1"/>
  <c r="B344" i="3" a="1"/>
  <c r="B344" i="3" s="1"/>
  <c r="B343" i="3" a="1"/>
  <c r="B343" i="3" s="1"/>
  <c r="B342" i="3" a="1"/>
  <c r="B342" i="3" s="1"/>
  <c r="B341" i="3" a="1"/>
  <c r="B341" i="3" s="1"/>
  <c r="B340" i="3" a="1"/>
  <c r="B340" i="3" s="1"/>
  <c r="B339" i="3" a="1"/>
  <c r="B339" i="3" s="1"/>
  <c r="B338" i="3" a="1"/>
  <c r="B338" i="3" s="1"/>
  <c r="B337" i="3" a="1"/>
  <c r="B337" i="3" s="1"/>
  <c r="B336" i="3" a="1"/>
  <c r="B336" i="3" s="1"/>
  <c r="B335" i="3" a="1"/>
  <c r="B335" i="3" s="1"/>
  <c r="B334" i="3" a="1"/>
  <c r="B334" i="3" s="1"/>
  <c r="B333" i="3" a="1"/>
  <c r="B333" i="3" s="1"/>
  <c r="B332" i="3" a="1"/>
  <c r="B332" i="3" s="1"/>
  <c r="B331" i="3" a="1"/>
  <c r="B331" i="3" s="1"/>
  <c r="B330" i="3" a="1"/>
  <c r="B330" i="3" s="1"/>
  <c r="B329" i="3" a="1"/>
  <c r="B329" i="3" s="1"/>
  <c r="B328" i="3" a="1"/>
  <c r="B328" i="3" s="1"/>
  <c r="B327" i="3" a="1"/>
  <c r="B327" i="3" s="1"/>
  <c r="B326" i="3" a="1"/>
  <c r="B326" i="3" s="1"/>
  <c r="B325" i="3" a="1"/>
  <c r="B325" i="3" s="1"/>
  <c r="B324" i="3" a="1"/>
  <c r="B324" i="3" s="1"/>
  <c r="B323" i="3" a="1"/>
  <c r="B323" i="3" s="1"/>
  <c r="B322" i="3" a="1"/>
  <c r="B322" i="3" s="1"/>
  <c r="B321" i="3" a="1"/>
  <c r="B321" i="3" s="1"/>
  <c r="B320" i="3" a="1"/>
  <c r="B320" i="3" s="1"/>
  <c r="B319" i="3" a="1"/>
  <c r="B319" i="3" s="1"/>
  <c r="B318" i="3" a="1"/>
  <c r="B318" i="3" s="1"/>
  <c r="B317" i="3" a="1"/>
  <c r="B317" i="3" s="1"/>
  <c r="B316" i="3" a="1"/>
  <c r="B316" i="3" s="1"/>
  <c r="B315" i="3" a="1"/>
  <c r="B315" i="3" s="1"/>
  <c r="B314" i="3" a="1"/>
  <c r="B314" i="3" s="1"/>
  <c r="B313" i="3" a="1"/>
  <c r="B313" i="3" s="1"/>
  <c r="B312" i="3" a="1"/>
  <c r="B312" i="3" s="1"/>
  <c r="B311" i="3" a="1"/>
  <c r="B311" i="3" s="1"/>
  <c r="B310" i="3" a="1"/>
  <c r="B310" i="3" s="1"/>
  <c r="B309" i="3" a="1"/>
  <c r="B309" i="3" s="1"/>
  <c r="B308" i="3" a="1"/>
  <c r="B308" i="3" s="1"/>
  <c r="B307" i="3" a="1"/>
  <c r="B307" i="3" s="1"/>
  <c r="B306" i="3" a="1"/>
  <c r="B306" i="3" s="1"/>
  <c r="B305" i="3" a="1"/>
  <c r="B305" i="3" s="1"/>
  <c r="B304" i="3" a="1"/>
  <c r="B304" i="3" s="1"/>
  <c r="B303" i="3" a="1"/>
  <c r="B303" i="3" s="1"/>
  <c r="B302" i="3" a="1"/>
  <c r="B302" i="3" s="1"/>
  <c r="B301" i="3" a="1"/>
  <c r="B301" i="3" s="1"/>
  <c r="B300" i="3" a="1"/>
  <c r="B300" i="3" s="1"/>
  <c r="B299" i="3" a="1"/>
  <c r="B299" i="3" s="1"/>
  <c r="B298" i="3" a="1"/>
  <c r="B298" i="3" s="1"/>
  <c r="B297" i="3" a="1"/>
  <c r="B297" i="3" s="1"/>
  <c r="B296" i="3" a="1"/>
  <c r="B296" i="3" s="1"/>
  <c r="B295" i="3" a="1"/>
  <c r="B295" i="3" s="1"/>
  <c r="B294" i="3" a="1"/>
  <c r="B294" i="3" s="1"/>
  <c r="B293" i="3" a="1"/>
  <c r="B293" i="3" s="1"/>
  <c r="B292" i="3" a="1"/>
  <c r="B292" i="3" s="1"/>
  <c r="B291" i="3" a="1"/>
  <c r="B291" i="3" s="1"/>
  <c r="B290" i="3" a="1"/>
  <c r="B290" i="3" s="1"/>
  <c r="B289" i="3" a="1"/>
  <c r="B289" i="3" s="1"/>
  <c r="B288" i="3" a="1"/>
  <c r="B288" i="3" s="1"/>
  <c r="B287" i="3" a="1"/>
  <c r="B287" i="3" s="1"/>
  <c r="B286" i="3" a="1"/>
  <c r="B286" i="3" s="1"/>
  <c r="B285" i="3" a="1"/>
  <c r="B285" i="3" s="1"/>
  <c r="B284" i="3" a="1"/>
  <c r="B284" i="3" s="1"/>
  <c r="B283" i="3" a="1"/>
  <c r="B283" i="3" s="1"/>
  <c r="B282" i="3" a="1"/>
  <c r="B282" i="3" s="1"/>
  <c r="B281" i="3" a="1"/>
  <c r="B281" i="3" s="1"/>
  <c r="B280" i="3" a="1"/>
  <c r="B280" i="3" s="1"/>
  <c r="B279" i="3" a="1"/>
  <c r="B279" i="3" s="1"/>
  <c r="B278" i="3" a="1"/>
  <c r="B278" i="3" s="1"/>
  <c r="B277" i="3" a="1"/>
  <c r="B277" i="3" s="1"/>
  <c r="B276" i="3" a="1"/>
  <c r="B276" i="3" s="1"/>
  <c r="B275" i="3" a="1"/>
  <c r="B275" i="3" s="1"/>
  <c r="B274" i="3" a="1"/>
  <c r="B274" i="3" s="1"/>
  <c r="B273" i="3" a="1"/>
  <c r="B273" i="3" s="1"/>
  <c r="B272" i="3" a="1"/>
  <c r="B272" i="3" s="1"/>
  <c r="B271" i="3" a="1"/>
  <c r="B271" i="3" s="1"/>
  <c r="B270" i="3" a="1"/>
  <c r="B270" i="3" s="1"/>
  <c r="B269" i="3" a="1"/>
  <c r="B269" i="3" s="1"/>
  <c r="B268" i="3" a="1"/>
  <c r="B268" i="3" s="1"/>
  <c r="B267" i="3" a="1"/>
  <c r="B267" i="3" s="1"/>
  <c r="B266" i="3" a="1"/>
  <c r="B266" i="3" s="1"/>
  <c r="B265" i="3" a="1"/>
  <c r="B265" i="3" s="1"/>
  <c r="B264" i="3" a="1"/>
  <c r="B264" i="3" s="1"/>
  <c r="B263" i="3" a="1"/>
  <c r="B263" i="3" s="1"/>
  <c r="B262" i="3" a="1"/>
  <c r="B262" i="3" s="1"/>
  <c r="B261" i="3" a="1"/>
  <c r="B261" i="3" s="1"/>
  <c r="B260" i="3" a="1"/>
  <c r="B260" i="3" s="1"/>
  <c r="B259" i="3" a="1"/>
  <c r="B259" i="3" s="1"/>
  <c r="B258" i="3" a="1"/>
  <c r="B258" i="3" s="1"/>
  <c r="B257" i="3" a="1"/>
  <c r="B257" i="3" s="1"/>
  <c r="B256" i="3" a="1"/>
  <c r="B256" i="3" s="1"/>
  <c r="B255" i="3" a="1"/>
  <c r="B255" i="3" s="1"/>
  <c r="B254" i="3" a="1"/>
  <c r="B254" i="3" s="1"/>
  <c r="B253" i="3" a="1"/>
  <c r="B253" i="3" s="1"/>
  <c r="B252" i="3" a="1"/>
  <c r="B252" i="3" s="1"/>
  <c r="B251" i="3" a="1"/>
  <c r="B251" i="3" s="1"/>
  <c r="B250" i="3" a="1"/>
  <c r="B250" i="3" s="1"/>
  <c r="B249" i="3" a="1"/>
  <c r="B249" i="3" s="1"/>
  <c r="B248" i="3" a="1"/>
  <c r="B248" i="3" s="1"/>
  <c r="B247" i="3" a="1"/>
  <c r="B247" i="3" s="1"/>
  <c r="B246" i="3" a="1"/>
  <c r="B246" i="3" s="1"/>
  <c r="B245" i="3" a="1"/>
  <c r="B245" i="3" s="1"/>
  <c r="B244" i="3" a="1"/>
  <c r="B244" i="3" s="1"/>
  <c r="B243" i="3" a="1"/>
  <c r="B243" i="3" s="1"/>
  <c r="B242" i="3" a="1"/>
  <c r="B242" i="3" s="1"/>
  <c r="B241" i="3" a="1"/>
  <c r="B241" i="3" s="1"/>
  <c r="B240" i="3" a="1"/>
  <c r="B240" i="3" s="1"/>
  <c r="B239" i="3" a="1"/>
  <c r="B239" i="3" s="1"/>
  <c r="B238" i="3" a="1"/>
  <c r="B238" i="3" s="1"/>
  <c r="B237" i="3" a="1"/>
  <c r="B237" i="3" s="1"/>
  <c r="B236" i="3" a="1"/>
  <c r="B236" i="3" s="1"/>
  <c r="B235" i="3" a="1"/>
  <c r="B235" i="3" s="1"/>
  <c r="B234" i="3" a="1"/>
  <c r="B234" i="3" s="1"/>
  <c r="B233" i="3" a="1"/>
  <c r="B233" i="3" s="1"/>
  <c r="B232" i="3" a="1"/>
  <c r="B232" i="3" s="1"/>
  <c r="B231" i="3" a="1"/>
  <c r="B231" i="3" s="1"/>
  <c r="B230" i="3" a="1"/>
  <c r="B230" i="3" s="1"/>
  <c r="B229" i="3" a="1"/>
  <c r="B229" i="3" s="1"/>
  <c r="B228" i="3" a="1"/>
  <c r="B228" i="3" s="1"/>
  <c r="B227" i="3" a="1"/>
  <c r="B227" i="3" s="1"/>
  <c r="B226" i="3" a="1"/>
  <c r="B226" i="3" s="1"/>
  <c r="B225" i="3" a="1"/>
  <c r="B225" i="3" s="1"/>
  <c r="B224" i="3" a="1"/>
  <c r="B224" i="3" s="1"/>
  <c r="B223" i="3" a="1"/>
  <c r="B223" i="3" s="1"/>
  <c r="B222" i="3" a="1"/>
  <c r="B222" i="3" s="1"/>
  <c r="B221" i="3" a="1"/>
  <c r="B221" i="3" s="1"/>
  <c r="B220" i="3" a="1"/>
  <c r="B220" i="3" s="1"/>
  <c r="B219" i="3" a="1"/>
  <c r="B219" i="3" s="1"/>
  <c r="B218" i="3" a="1"/>
  <c r="B218" i="3" s="1"/>
  <c r="B217" i="3" a="1"/>
  <c r="B217" i="3" s="1"/>
  <c r="B216" i="3" a="1"/>
  <c r="B216" i="3" s="1"/>
  <c r="B215" i="3" a="1"/>
  <c r="B215" i="3" s="1"/>
  <c r="B214" i="3" a="1"/>
  <c r="B214" i="3" s="1"/>
  <c r="B213" i="3" a="1"/>
  <c r="B213" i="3" s="1"/>
  <c r="B212" i="3" a="1"/>
  <c r="B212" i="3" s="1"/>
  <c r="B211" i="3" a="1"/>
  <c r="B211" i="3" s="1"/>
  <c r="B210" i="3" a="1"/>
  <c r="B210" i="3" s="1"/>
  <c r="B209" i="3" a="1"/>
  <c r="B209" i="3" s="1"/>
  <c r="B208" i="3" a="1"/>
  <c r="B208" i="3" s="1"/>
  <c r="B207" i="3" a="1"/>
  <c r="B207" i="3" s="1"/>
  <c r="B206" i="3" a="1"/>
  <c r="B206" i="3" s="1"/>
  <c r="B205" i="3" a="1"/>
  <c r="B205" i="3" s="1"/>
  <c r="B204" i="3" a="1"/>
  <c r="B204" i="3" s="1"/>
  <c r="B203" i="3" a="1"/>
  <c r="B203" i="3" s="1"/>
  <c r="B202" i="3" a="1"/>
  <c r="B202" i="3" s="1"/>
  <c r="B201" i="3" a="1"/>
  <c r="B201" i="3" s="1"/>
  <c r="B200" i="3" a="1"/>
  <c r="B200" i="3" s="1"/>
  <c r="B199" i="3" a="1"/>
  <c r="B199" i="3" s="1"/>
  <c r="B198" i="3" a="1"/>
  <c r="B198" i="3" s="1"/>
  <c r="B197" i="3" a="1"/>
  <c r="B197" i="3" s="1"/>
  <c r="B196" i="3" a="1"/>
  <c r="B196" i="3" s="1"/>
  <c r="B195" i="3" a="1"/>
  <c r="B195" i="3" s="1"/>
  <c r="B194" i="3" a="1"/>
  <c r="B194" i="3" s="1"/>
  <c r="B193" i="3" a="1"/>
  <c r="B193" i="3" s="1"/>
  <c r="B192" i="3" a="1"/>
  <c r="B192" i="3" s="1"/>
  <c r="B191" i="3" a="1"/>
  <c r="B191" i="3" s="1"/>
  <c r="B190" i="3" a="1"/>
  <c r="B190" i="3" s="1"/>
  <c r="B189" i="3" a="1"/>
  <c r="B189" i="3" s="1"/>
  <c r="B188" i="3" a="1"/>
  <c r="B188" i="3" s="1"/>
  <c r="B187" i="3" a="1"/>
  <c r="B187" i="3" s="1"/>
  <c r="B186" i="3" a="1"/>
  <c r="B186" i="3" s="1"/>
  <c r="B185" i="3" a="1"/>
  <c r="B185" i="3" s="1"/>
  <c r="B184" i="3" a="1"/>
  <c r="B184" i="3" s="1"/>
  <c r="B183" i="3" a="1"/>
  <c r="B183" i="3" s="1"/>
  <c r="B182" i="3" a="1"/>
  <c r="B182" i="3" s="1"/>
  <c r="B181" i="3" a="1"/>
  <c r="B181" i="3" s="1"/>
  <c r="B180" i="3" a="1"/>
  <c r="B180" i="3" s="1"/>
  <c r="B179" i="3" a="1"/>
  <c r="B179" i="3" s="1"/>
  <c r="B178" i="3" a="1"/>
  <c r="B178" i="3" s="1"/>
  <c r="B177" i="3" a="1"/>
  <c r="B177" i="3" s="1"/>
  <c r="B176" i="3" a="1"/>
  <c r="B176" i="3" s="1"/>
  <c r="B175" i="3" a="1"/>
  <c r="B175" i="3" s="1"/>
  <c r="B174" i="3" a="1"/>
  <c r="B174" i="3" s="1"/>
  <c r="B173" i="3" a="1"/>
  <c r="B173" i="3" s="1"/>
  <c r="B172" i="3" a="1"/>
  <c r="B172" i="3" s="1"/>
  <c r="B171" i="3" a="1"/>
  <c r="B171" i="3" s="1"/>
  <c r="B170" i="3" a="1"/>
  <c r="B170" i="3" s="1"/>
  <c r="B169" i="3" a="1"/>
  <c r="B169" i="3" s="1"/>
  <c r="B168" i="3" a="1"/>
  <c r="B168" i="3" s="1"/>
  <c r="B167" i="3" a="1"/>
  <c r="B167" i="3" s="1"/>
  <c r="B166" i="3" a="1"/>
  <c r="B166" i="3" s="1"/>
  <c r="B165" i="3" a="1"/>
  <c r="B165" i="3" s="1"/>
  <c r="B164" i="3" a="1"/>
  <c r="B164" i="3" s="1"/>
  <c r="B163" i="3" a="1"/>
  <c r="B163" i="3" s="1"/>
  <c r="B162" i="3" a="1"/>
  <c r="B162" i="3" s="1"/>
  <c r="B161" i="3" a="1"/>
  <c r="B161" i="3" s="1"/>
  <c r="B160" i="3" a="1"/>
  <c r="B160" i="3" s="1"/>
  <c r="B159" i="3" a="1"/>
  <c r="B159" i="3" s="1"/>
  <c r="B158" i="3" a="1"/>
  <c r="B158" i="3" s="1"/>
  <c r="B157" i="3" a="1"/>
  <c r="B157" i="3" s="1"/>
  <c r="B156" i="3" a="1"/>
  <c r="B156" i="3" s="1"/>
  <c r="B155" i="3" a="1"/>
  <c r="B155" i="3" s="1"/>
  <c r="B154" i="3" a="1"/>
  <c r="B154" i="3" s="1"/>
  <c r="B153" i="3" a="1"/>
  <c r="B153" i="3" s="1"/>
  <c r="B152" i="3" a="1"/>
  <c r="B152" i="3" s="1"/>
  <c r="B151" i="3" a="1"/>
  <c r="B151" i="3" s="1"/>
  <c r="B150" i="3" a="1"/>
  <c r="B150" i="3" s="1"/>
  <c r="B149" i="3" a="1"/>
  <c r="B149" i="3" s="1"/>
  <c r="B148" i="3" a="1"/>
  <c r="B148" i="3" s="1"/>
  <c r="B147" i="3" a="1"/>
  <c r="B147" i="3" s="1"/>
  <c r="B146" i="3" a="1"/>
  <c r="B146" i="3" s="1"/>
  <c r="B145" i="3" a="1"/>
  <c r="B145" i="3" s="1"/>
  <c r="B144" i="3" a="1"/>
  <c r="B144" i="3" s="1"/>
  <c r="B143" i="3" a="1"/>
  <c r="B143" i="3" s="1"/>
  <c r="B142" i="3" a="1"/>
  <c r="B142" i="3" s="1"/>
  <c r="B141" i="3" a="1"/>
  <c r="B141" i="3" s="1"/>
  <c r="B140" i="3" a="1"/>
  <c r="B140" i="3" s="1"/>
  <c r="B139" i="3" a="1"/>
  <c r="B139" i="3" s="1"/>
  <c r="B138" i="3" a="1"/>
  <c r="B138" i="3" s="1"/>
  <c r="B137" i="3" a="1"/>
  <c r="B137" i="3" s="1"/>
  <c r="B136" i="3" a="1"/>
  <c r="B136" i="3" s="1"/>
  <c r="B135" i="3" a="1"/>
  <c r="B135" i="3" s="1"/>
  <c r="B134" i="3" a="1"/>
  <c r="B134" i="3" s="1"/>
  <c r="B133" i="3" a="1"/>
  <c r="B133" i="3" s="1"/>
  <c r="B132" i="3" a="1"/>
  <c r="B132" i="3" s="1"/>
  <c r="B131" i="3" a="1"/>
  <c r="B131" i="3" s="1"/>
  <c r="B130" i="3" a="1"/>
  <c r="B130" i="3" s="1"/>
  <c r="B129" i="3" a="1"/>
  <c r="B129" i="3" s="1"/>
  <c r="B128" i="3" a="1"/>
  <c r="B128" i="3" s="1"/>
  <c r="B127" i="3" a="1"/>
  <c r="B127" i="3" s="1"/>
  <c r="B126" i="3" a="1"/>
  <c r="B126" i="3" s="1"/>
  <c r="B125" i="3" a="1"/>
  <c r="B125" i="3" s="1"/>
  <c r="B124" i="3" a="1"/>
  <c r="B124" i="3" s="1"/>
  <c r="B123" i="3" a="1"/>
  <c r="B123" i="3" s="1"/>
  <c r="B122" i="3" a="1"/>
  <c r="B122" i="3" s="1"/>
  <c r="B121" i="3" a="1"/>
  <c r="B121" i="3" s="1"/>
  <c r="B120" i="3" a="1"/>
  <c r="B120" i="3" s="1"/>
  <c r="B119" i="3" a="1"/>
  <c r="B119" i="3" s="1"/>
  <c r="B118" i="3" a="1"/>
  <c r="B118" i="3" s="1"/>
  <c r="B117" i="3" a="1"/>
  <c r="B117" i="3" s="1"/>
  <c r="B116" i="3" a="1"/>
  <c r="B116" i="3" s="1"/>
  <c r="B115" i="3" a="1"/>
  <c r="B115" i="3" s="1"/>
  <c r="B114" i="3" a="1"/>
  <c r="B114" i="3" s="1"/>
  <c r="B113" i="3" a="1"/>
  <c r="B113" i="3" s="1"/>
  <c r="B112" i="3" a="1"/>
  <c r="B112" i="3" s="1"/>
  <c r="B111" i="3" a="1"/>
  <c r="B111" i="3" s="1"/>
  <c r="B110" i="3" a="1"/>
  <c r="B110" i="3" s="1"/>
  <c r="B109" i="3" a="1"/>
  <c r="B109" i="3" s="1"/>
  <c r="B108" i="3" a="1"/>
  <c r="B108" i="3" s="1"/>
  <c r="B107" i="3" a="1"/>
  <c r="B107" i="3" s="1"/>
  <c r="B106" i="3" a="1"/>
  <c r="B106" i="3" s="1"/>
  <c r="B105" i="3" a="1"/>
  <c r="B105" i="3" s="1"/>
  <c r="B104" i="3" a="1"/>
  <c r="B104" i="3" s="1"/>
  <c r="B103" i="3" a="1"/>
  <c r="B103" i="3" s="1"/>
  <c r="B102" i="3" a="1"/>
  <c r="B102" i="3" s="1"/>
  <c r="B101" i="3" a="1"/>
  <c r="B101" i="3" s="1"/>
  <c r="B100" i="3" a="1"/>
  <c r="B100" i="3" s="1"/>
  <c r="B99" i="3" a="1"/>
  <c r="B99" i="3" s="1"/>
  <c r="B98" i="3" a="1"/>
  <c r="B98" i="3" s="1"/>
  <c r="B97" i="3" a="1"/>
  <c r="B97" i="3" s="1"/>
  <c r="B96" i="3" a="1"/>
  <c r="B96" i="3" s="1"/>
  <c r="B95" i="3" a="1"/>
  <c r="B95" i="3" s="1"/>
  <c r="B94" i="3" a="1"/>
  <c r="B94" i="3" s="1"/>
  <c r="B93" i="3" a="1"/>
  <c r="B93" i="3" s="1"/>
  <c r="B92" i="3" a="1"/>
  <c r="B92" i="3" s="1"/>
  <c r="B91" i="3" a="1"/>
  <c r="B91" i="3" s="1"/>
  <c r="B90" i="3" a="1"/>
  <c r="B90" i="3" s="1"/>
  <c r="B89" i="3" a="1"/>
  <c r="B89" i="3" s="1"/>
  <c r="B88" i="3" a="1"/>
  <c r="B88" i="3" s="1"/>
  <c r="B87" i="3" a="1"/>
  <c r="B87" i="3" s="1"/>
  <c r="B86" i="3" a="1"/>
  <c r="B86" i="3" s="1"/>
  <c r="B85" i="3" a="1"/>
  <c r="B85" i="3" s="1"/>
  <c r="B84" i="3" a="1"/>
  <c r="B84" i="3" s="1"/>
  <c r="B83" i="3" a="1"/>
  <c r="B83" i="3" s="1"/>
  <c r="B82" i="3" a="1"/>
  <c r="B82" i="3" s="1"/>
  <c r="B81" i="3" a="1"/>
  <c r="B81" i="3" s="1"/>
  <c r="B80" i="3" a="1"/>
  <c r="B80" i="3" s="1"/>
  <c r="B79" i="3" a="1"/>
  <c r="B79" i="3" s="1"/>
  <c r="B78" i="3" a="1"/>
  <c r="B78" i="3" s="1"/>
  <c r="B77" i="3" a="1"/>
  <c r="B77" i="3" s="1"/>
  <c r="B76" i="3" a="1"/>
  <c r="B76" i="3" s="1"/>
  <c r="B75" i="3" a="1"/>
  <c r="B75" i="3" s="1"/>
  <c r="B74" i="3" a="1"/>
  <c r="B74" i="3" s="1"/>
  <c r="B73" i="3" a="1"/>
  <c r="B73" i="3" s="1"/>
  <c r="B72" i="3" a="1"/>
  <c r="B72" i="3" s="1"/>
  <c r="B71" i="3" a="1"/>
  <c r="B71" i="3" s="1"/>
  <c r="B70" i="3" a="1"/>
  <c r="B70" i="3" s="1"/>
  <c r="B69" i="3" a="1"/>
  <c r="B69" i="3" s="1"/>
  <c r="B68" i="3" a="1"/>
  <c r="B68" i="3" s="1"/>
  <c r="B67" i="3" a="1"/>
  <c r="B67" i="3" s="1"/>
  <c r="B66" i="3" a="1"/>
  <c r="B66" i="3" s="1"/>
  <c r="B65" i="3" a="1"/>
  <c r="B65" i="3" s="1"/>
  <c r="B64" i="3" a="1"/>
  <c r="B64" i="3" s="1"/>
  <c r="B63" i="3" a="1"/>
  <c r="B63" i="3" s="1"/>
  <c r="B62" i="3" a="1"/>
  <c r="B62" i="3" s="1"/>
  <c r="B61" i="3" a="1"/>
  <c r="B61" i="3" s="1"/>
  <c r="B60" i="3" a="1"/>
  <c r="B60" i="3" s="1"/>
  <c r="B59" i="3" a="1"/>
  <c r="B59" i="3" s="1"/>
  <c r="B58" i="3" a="1"/>
  <c r="B58" i="3" s="1"/>
  <c r="B57" i="3" a="1"/>
  <c r="B57" i="3" s="1"/>
  <c r="B56" i="3" a="1"/>
  <c r="B56" i="3" s="1"/>
  <c r="B55" i="3" a="1"/>
  <c r="B55" i="3" s="1"/>
  <c r="B54" i="3" a="1"/>
  <c r="B54" i="3" s="1"/>
  <c r="B53" i="3" a="1"/>
  <c r="B53" i="3" s="1"/>
  <c r="B52" i="3" a="1"/>
  <c r="B52" i="3" s="1"/>
  <c r="B51" i="3" a="1"/>
  <c r="B51" i="3" s="1"/>
  <c r="B50" i="3" a="1"/>
  <c r="B50" i="3" s="1"/>
  <c r="B49" i="3" a="1"/>
  <c r="B49" i="3" s="1"/>
  <c r="B48" i="3" a="1"/>
  <c r="B48" i="3" s="1"/>
  <c r="B47" i="3" a="1"/>
  <c r="B47" i="3" s="1"/>
  <c r="B46" i="3" a="1"/>
  <c r="B46" i="3" s="1"/>
  <c r="B45" i="3" a="1"/>
  <c r="B45" i="3" s="1"/>
  <c r="B44" i="3" a="1"/>
  <c r="B44" i="3" s="1"/>
  <c r="B43" i="3" a="1"/>
  <c r="B43" i="3" s="1"/>
  <c r="B42" i="3" a="1"/>
  <c r="B42" i="3" s="1"/>
  <c r="B41" i="3" a="1"/>
  <c r="B41" i="3" s="1"/>
  <c r="B40" i="3" a="1"/>
  <c r="B40" i="3" s="1"/>
  <c r="B39" i="3" a="1"/>
  <c r="B39" i="3" s="1"/>
  <c r="B38" i="3" a="1"/>
  <c r="B38" i="3" s="1"/>
  <c r="B37" i="3" a="1"/>
  <c r="B37" i="3" s="1"/>
  <c r="B36" i="3" a="1"/>
  <c r="B36" i="3" s="1"/>
  <c r="B35" i="3" a="1"/>
  <c r="B35" i="3" s="1"/>
  <c r="B34" i="3" a="1"/>
  <c r="B34" i="3" s="1"/>
  <c r="B33" i="3" a="1"/>
  <c r="B33" i="3" s="1"/>
  <c r="B32" i="3" a="1"/>
  <c r="B32" i="3" s="1"/>
  <c r="B31" i="3" a="1"/>
  <c r="B31" i="3" s="1"/>
  <c r="B30" i="3" a="1"/>
  <c r="B30" i="3" s="1"/>
  <c r="B29" i="3" a="1"/>
  <c r="B29" i="3" s="1"/>
  <c r="B28" i="3" a="1"/>
  <c r="B28" i="3" s="1"/>
  <c r="B27" i="3" a="1"/>
  <c r="B27" i="3" s="1"/>
  <c r="B26" i="3" a="1"/>
  <c r="B26" i="3" s="1"/>
  <c r="B25" i="3" a="1"/>
  <c r="B25" i="3" s="1"/>
  <c r="B24" i="3" a="1"/>
  <c r="B24" i="3" s="1"/>
  <c r="B23" i="3" a="1"/>
  <c r="B23" i="3" s="1"/>
  <c r="B22" i="3" a="1"/>
  <c r="B22" i="3" s="1"/>
  <c r="B21" i="3" a="1"/>
  <c r="B21" i="3" s="1"/>
  <c r="B20" i="3" a="1"/>
  <c r="B20" i="3" s="1"/>
  <c r="B19" i="3" a="1"/>
  <c r="B19" i="3" s="1"/>
  <c r="B18" i="3" a="1"/>
  <c r="B18" i="3" s="1"/>
  <c r="B17" i="3" a="1"/>
  <c r="B17" i="3" s="1"/>
  <c r="B16" i="3" a="1"/>
  <c r="B16" i="3" s="1"/>
  <c r="B15" i="3" a="1"/>
  <c r="B15" i="3" s="1"/>
  <c r="B14" i="3" a="1"/>
  <c r="B14" i="3" s="1"/>
  <c r="B13" i="3" a="1"/>
  <c r="B13" i="3" s="1"/>
  <c r="B12" i="3" a="1"/>
  <c r="B12" i="3" s="1"/>
  <c r="B11" i="3" a="1"/>
  <c r="B11" i="3" s="1"/>
  <c r="B10" i="3" a="1"/>
  <c r="B10" i="3" s="1"/>
  <c r="B9" i="3" a="1"/>
  <c r="B9" i="3" s="1"/>
  <c r="B8" i="3" a="1"/>
  <c r="B8" i="3" s="1"/>
  <c r="B7" i="3" a="1"/>
  <c r="B7" i="3" s="1"/>
  <c r="B6" i="3" a="1"/>
  <c r="B6" i="3" s="1"/>
  <c r="B5" i="3" a="1"/>
  <c r="B5" i="3" s="1"/>
  <c r="B4" i="3" a="1"/>
  <c r="B4" i="3" s="1"/>
  <c r="B3" i="3" a="1"/>
  <c r="B3" i="3" s="1"/>
  <c r="B2" i="3" a="1"/>
  <c r="B2" i="3"/>
  <c r="G2" i="7"/>
  <c r="G3"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V505" i="4"/>
  <c r="W505" i="4" s="1"/>
  <c r="AA505" i="4" s="1"/>
  <c r="V499" i="4"/>
  <c r="W499" i="4" s="1"/>
  <c r="AA499" i="4" s="1"/>
  <c r="V496" i="4"/>
  <c r="W496" i="4" s="1"/>
  <c r="AA496" i="4" s="1"/>
  <c r="V495" i="4"/>
  <c r="W495" i="4" s="1"/>
  <c r="AA495" i="4" s="1"/>
  <c r="V493" i="4"/>
  <c r="W493" i="4" s="1"/>
  <c r="AA493" i="4" s="1"/>
  <c r="V484" i="4"/>
  <c r="W484" i="4" s="1"/>
  <c r="AA484" i="4" s="1"/>
  <c r="V477" i="4"/>
  <c r="W477" i="4" s="1"/>
  <c r="AA477" i="4" s="1"/>
  <c r="V472" i="4"/>
  <c r="W472" i="4" s="1"/>
  <c r="AA472" i="4" s="1"/>
  <c r="V470" i="4"/>
  <c r="W470" i="4" s="1"/>
  <c r="AA470" i="4" s="1"/>
  <c r="V465" i="4"/>
  <c r="W465" i="4" s="1"/>
  <c r="AA465" i="4" s="1"/>
  <c r="V461" i="4"/>
  <c r="W461" i="4" s="1"/>
  <c r="AA461" i="4" s="1"/>
  <c r="V459" i="4"/>
  <c r="W459" i="4" s="1"/>
  <c r="AA459" i="4" s="1"/>
  <c r="V452" i="4"/>
  <c r="W452" i="4" s="1"/>
  <c r="AA452" i="4" s="1"/>
  <c r="V444" i="4"/>
  <c r="W444" i="4" s="1"/>
  <c r="AA444" i="4" s="1"/>
  <c r="V435" i="4"/>
  <c r="W435" i="4" s="1"/>
  <c r="AA435" i="4" s="1"/>
  <c r="V433" i="4"/>
  <c r="W433" i="4" s="1"/>
  <c r="AA433" i="4" s="1"/>
  <c r="V430" i="4"/>
  <c r="W430" i="4" s="1"/>
  <c r="AA430" i="4" s="1"/>
  <c r="V426" i="4"/>
  <c r="W426" i="4" s="1"/>
  <c r="AA426" i="4" s="1"/>
  <c r="V418" i="4"/>
  <c r="W418" i="4" s="1"/>
  <c r="AA418" i="4" s="1"/>
  <c r="V413" i="4"/>
  <c r="W413" i="4" s="1"/>
  <c r="AA413" i="4" s="1"/>
  <c r="V411" i="4"/>
  <c r="W411" i="4" s="1"/>
  <c r="AA411" i="4" s="1"/>
  <c r="V410" i="4"/>
  <c r="W410" i="4" s="1"/>
  <c r="AA410" i="4" s="1"/>
  <c r="V407" i="4"/>
  <c r="W407" i="4" s="1"/>
  <c r="AA407" i="4" s="1"/>
  <c r="V405" i="4"/>
  <c r="W405" i="4" s="1"/>
  <c r="AA405" i="4" s="1"/>
  <c r="V398" i="4"/>
  <c r="W398" i="4" s="1"/>
  <c r="AA398" i="4" s="1"/>
  <c r="V395" i="4"/>
  <c r="W395" i="4" s="1"/>
  <c r="AA395" i="4" s="1"/>
  <c r="V392" i="4"/>
  <c r="W392" i="4" s="1"/>
  <c r="AA392" i="4" s="1"/>
  <c r="V391" i="4"/>
  <c r="W391" i="4" s="1"/>
  <c r="AA391" i="4" s="1"/>
  <c r="V387" i="4"/>
  <c r="W387" i="4" s="1"/>
  <c r="AA387" i="4" s="1"/>
  <c r="V386" i="4"/>
  <c r="W386" i="4" s="1"/>
  <c r="AA386" i="4" s="1"/>
  <c r="V384" i="4"/>
  <c r="W384" i="4" s="1"/>
  <c r="AA384" i="4" s="1"/>
  <c r="V382" i="4"/>
  <c r="W382" i="4" s="1"/>
  <c r="AA382" i="4" s="1"/>
  <c r="V378" i="4"/>
  <c r="W378" i="4" s="1"/>
  <c r="AA378" i="4" s="1"/>
  <c r="V374" i="4"/>
  <c r="W374" i="4" s="1"/>
  <c r="AA374" i="4" s="1"/>
  <c r="V370" i="4"/>
  <c r="W370" i="4" s="1"/>
  <c r="AA370" i="4" s="1"/>
  <c r="V367" i="4"/>
  <c r="W367" i="4" s="1"/>
  <c r="AA367" i="4" s="1"/>
  <c r="V362" i="4"/>
  <c r="W362" i="4" s="1"/>
  <c r="AA362" i="4" s="1"/>
  <c r="V361" i="4"/>
  <c r="W361" i="4" s="1"/>
  <c r="AA361" i="4" s="1"/>
  <c r="V352" i="4"/>
  <c r="W352" i="4" s="1"/>
  <c r="AA352" i="4" s="1"/>
  <c r="V350" i="4"/>
  <c r="W350" i="4" s="1"/>
  <c r="AA350" i="4" s="1"/>
  <c r="V349" i="4"/>
  <c r="W349" i="4" s="1"/>
  <c r="AA349" i="4" s="1"/>
  <c r="V346" i="4"/>
  <c r="W346" i="4" s="1"/>
  <c r="AA346" i="4" s="1"/>
  <c r="V342" i="4"/>
  <c r="W342" i="4" s="1"/>
  <c r="AA342" i="4" s="1"/>
  <c r="V341" i="4"/>
  <c r="W341" i="4" s="1"/>
  <c r="AA341" i="4" s="1"/>
  <c r="V332" i="4"/>
  <c r="W332" i="4" s="1"/>
  <c r="AA332" i="4" s="1"/>
  <c r="V327" i="4"/>
  <c r="W327" i="4" s="1"/>
  <c r="AA327" i="4" s="1"/>
  <c r="V325" i="4"/>
  <c r="W325" i="4" s="1"/>
  <c r="AA325" i="4" s="1"/>
  <c r="V322" i="4"/>
  <c r="W322" i="4" s="1"/>
  <c r="AA322" i="4" s="1"/>
  <c r="V320" i="4"/>
  <c r="W320" i="4" s="1"/>
  <c r="AA320" i="4" s="1"/>
  <c r="V316" i="4"/>
  <c r="W316" i="4" s="1"/>
  <c r="AA316" i="4" s="1"/>
  <c r="V307" i="4"/>
  <c r="W307" i="4" s="1"/>
  <c r="AA307" i="4" s="1"/>
  <c r="V304" i="4"/>
  <c r="W304" i="4" s="1"/>
  <c r="AA304" i="4" s="1"/>
  <c r="V301" i="4"/>
  <c r="W301" i="4" s="1"/>
  <c r="AA301" i="4" s="1"/>
  <c r="V299" i="4"/>
  <c r="W299" i="4" s="1"/>
  <c r="AA299" i="4" s="1"/>
  <c r="V298" i="4"/>
  <c r="W298" i="4" s="1"/>
  <c r="AA298" i="4" s="1"/>
  <c r="V294" i="4"/>
  <c r="W294" i="4" s="1"/>
  <c r="AA294" i="4" s="1"/>
  <c r="V286" i="4"/>
  <c r="W286" i="4" s="1"/>
  <c r="AA286" i="4" s="1"/>
  <c r="V283" i="4"/>
  <c r="W283" i="4" s="1"/>
  <c r="AA283" i="4" s="1"/>
  <c r="V282" i="4"/>
  <c r="W282" i="4" s="1"/>
  <c r="AA282" i="4" s="1"/>
  <c r="V278" i="4"/>
  <c r="W278" i="4" s="1"/>
  <c r="AA278" i="4" s="1"/>
  <c r="V275" i="4"/>
  <c r="W275" i="4" s="1"/>
  <c r="AA275" i="4" s="1"/>
  <c r="V273" i="4"/>
  <c r="W273" i="4" s="1"/>
  <c r="AA273" i="4" s="1"/>
  <c r="V272" i="4"/>
  <c r="W272" i="4" s="1"/>
  <c r="AA272" i="4" s="1"/>
  <c r="V270" i="4"/>
  <c r="W270" i="4" s="1"/>
  <c r="AA270" i="4" s="1"/>
  <c r="V268" i="4"/>
  <c r="W268" i="4" s="1"/>
  <c r="AA268" i="4" s="1"/>
  <c r="V267" i="4"/>
  <c r="W267" i="4" s="1"/>
  <c r="AA267" i="4" s="1"/>
  <c r="V266" i="4"/>
  <c r="W266" i="4" s="1"/>
  <c r="AA266" i="4" s="1"/>
  <c r="V259" i="4"/>
  <c r="W259" i="4" s="1"/>
  <c r="AA259" i="4" s="1"/>
  <c r="V255" i="4"/>
  <c r="W255" i="4" s="1"/>
  <c r="AA255" i="4" s="1"/>
  <c r="V253" i="4"/>
  <c r="W253" i="4" s="1"/>
  <c r="AA253" i="4" s="1"/>
  <c r="V252" i="4"/>
  <c r="W252" i="4" s="1"/>
  <c r="AA252" i="4" s="1"/>
  <c r="V250" i="4"/>
  <c r="W250" i="4" s="1"/>
  <c r="AA250" i="4" s="1"/>
  <c r="V249" i="4"/>
  <c r="W249" i="4" s="1"/>
  <c r="AA249" i="4" s="1"/>
  <c r="V246" i="4"/>
  <c r="W246" i="4" s="1"/>
  <c r="AA246" i="4" s="1"/>
  <c r="V244" i="4"/>
  <c r="W244" i="4" s="1"/>
  <c r="AA244" i="4" s="1"/>
  <c r="V243" i="4"/>
  <c r="W243" i="4" s="1"/>
  <c r="AA243" i="4" s="1"/>
  <c r="V237" i="4"/>
  <c r="W237" i="4" s="1"/>
  <c r="AA237" i="4" s="1"/>
  <c r="V235" i="4"/>
  <c r="W235" i="4" s="1"/>
  <c r="AA235" i="4" s="1"/>
  <c r="V232" i="4"/>
  <c r="W232" i="4" s="1"/>
  <c r="AA232" i="4" s="1"/>
  <c r="V230" i="4"/>
  <c r="W230" i="4" s="1"/>
  <c r="AA230" i="4" s="1"/>
  <c r="V229" i="4"/>
  <c r="W229" i="4" s="1"/>
  <c r="AA229" i="4" s="1"/>
  <c r="V225" i="4"/>
  <c r="W225" i="4" s="1"/>
  <c r="AA225" i="4" s="1"/>
  <c r="V224" i="4"/>
  <c r="W224" i="4" s="1"/>
  <c r="AA224" i="4" s="1"/>
  <c r="V220" i="4"/>
  <c r="W220" i="4" s="1"/>
  <c r="AA220" i="4" s="1"/>
  <c r="V218" i="4"/>
  <c r="W218" i="4" s="1"/>
  <c r="AA218" i="4" s="1"/>
  <c r="V217" i="4"/>
  <c r="W217" i="4" s="1"/>
  <c r="AA217" i="4" s="1"/>
  <c r="V216" i="4"/>
  <c r="W216" i="4" s="1"/>
  <c r="AA216" i="4" s="1"/>
  <c r="V210" i="4"/>
  <c r="W210" i="4" s="1"/>
  <c r="AA210" i="4" s="1"/>
  <c r="V207" i="4"/>
  <c r="W207" i="4" s="1"/>
  <c r="AA207" i="4" s="1"/>
  <c r="V200" i="4"/>
  <c r="W200" i="4" s="1"/>
  <c r="AA200" i="4" s="1"/>
  <c r="V199" i="4"/>
  <c r="W199" i="4" s="1"/>
  <c r="AA199" i="4" s="1"/>
  <c r="V196" i="4"/>
  <c r="W196" i="4" s="1"/>
  <c r="AA196" i="4" s="1"/>
  <c r="V185" i="4"/>
  <c r="W185" i="4" s="1"/>
  <c r="AA185" i="4" s="1"/>
  <c r="V181" i="4"/>
  <c r="W181" i="4" s="1"/>
  <c r="AA181" i="4" s="1"/>
  <c r="V179" i="4"/>
  <c r="W179" i="4" s="1"/>
  <c r="AA179" i="4" s="1"/>
  <c r="V175" i="4"/>
  <c r="W175" i="4" s="1"/>
  <c r="AA175" i="4" s="1"/>
  <c r="V170" i="4"/>
  <c r="W170" i="4" s="1"/>
  <c r="AA170" i="4" s="1"/>
  <c r="V164" i="4"/>
  <c r="W164" i="4" s="1"/>
  <c r="AA164" i="4" s="1"/>
  <c r="V163" i="4"/>
  <c r="W163" i="4" s="1"/>
  <c r="AA163" i="4" s="1"/>
  <c r="V161" i="4"/>
  <c r="W161" i="4" s="1"/>
  <c r="AA161" i="4" s="1"/>
  <c r="V157" i="4"/>
  <c r="W157" i="4" s="1"/>
  <c r="AA157" i="4" s="1"/>
  <c r="V156" i="4"/>
  <c r="W156" i="4" s="1"/>
  <c r="AA156" i="4" s="1"/>
  <c r="V154" i="4"/>
  <c r="W154" i="4" s="1"/>
  <c r="AA154" i="4" s="1"/>
  <c r="V152" i="4"/>
  <c r="W152" i="4" s="1"/>
  <c r="AA152" i="4" s="1"/>
  <c r="V151" i="4"/>
  <c r="W151" i="4" s="1"/>
  <c r="AA151" i="4" s="1"/>
  <c r="V150" i="4"/>
  <c r="W150" i="4" s="1"/>
  <c r="AA150" i="4" s="1"/>
  <c r="V147" i="4"/>
  <c r="W147" i="4" s="1"/>
  <c r="AA147" i="4" s="1"/>
  <c r="V139" i="4"/>
  <c r="W139" i="4" s="1"/>
  <c r="AA139" i="4" s="1"/>
  <c r="V138" i="4"/>
  <c r="W138" i="4" s="1"/>
  <c r="AA138" i="4" s="1"/>
  <c r="V136" i="4"/>
  <c r="W136" i="4" s="1"/>
  <c r="AA136" i="4" s="1"/>
  <c r="V134" i="4"/>
  <c r="W134" i="4" s="1"/>
  <c r="AA134" i="4" s="1"/>
  <c r="V126" i="4"/>
  <c r="W126" i="4" s="1"/>
  <c r="AA126" i="4" s="1"/>
  <c r="V124" i="4"/>
  <c r="W124" i="4" s="1"/>
  <c r="AA124" i="4" s="1"/>
  <c r="V123" i="4"/>
  <c r="W123" i="4" s="1"/>
  <c r="AA123" i="4" s="1"/>
  <c r="V121" i="4"/>
  <c r="W121" i="4" s="1"/>
  <c r="AA121" i="4" s="1"/>
  <c r="V114" i="4"/>
  <c r="W114" i="4" s="1"/>
  <c r="AA114" i="4" s="1"/>
  <c r="V107" i="4"/>
  <c r="W107" i="4" s="1"/>
  <c r="AA107" i="4" s="1"/>
  <c r="V104" i="4"/>
  <c r="W104" i="4" s="1"/>
  <c r="AA104" i="4" s="1"/>
  <c r="V101" i="4"/>
  <c r="W101" i="4" s="1"/>
  <c r="AA101" i="4" s="1"/>
  <c r="V96" i="4"/>
  <c r="W96" i="4" s="1"/>
  <c r="AA96" i="4" s="1"/>
  <c r="V95" i="4"/>
  <c r="W95" i="4" s="1"/>
  <c r="AA95" i="4" s="1"/>
  <c r="V91" i="4"/>
  <c r="W91" i="4" s="1"/>
  <c r="AA91" i="4" s="1"/>
  <c r="V89" i="4"/>
  <c r="W89" i="4" s="1"/>
  <c r="AA89" i="4" s="1"/>
  <c r="V85" i="4"/>
  <c r="W85" i="4" s="1"/>
  <c r="AA85" i="4" s="1"/>
  <c r="V81" i="4"/>
  <c r="W81" i="4" s="1"/>
  <c r="AA81" i="4" s="1"/>
  <c r="V78" i="4"/>
  <c r="W78" i="4" s="1"/>
  <c r="AA78" i="4" s="1"/>
  <c r="V74" i="4"/>
  <c r="W74" i="4" s="1"/>
  <c r="AA74" i="4" s="1"/>
  <c r="V73" i="4"/>
  <c r="W73" i="4" s="1"/>
  <c r="AA73" i="4" s="1"/>
  <c r="V72" i="4"/>
  <c r="W72" i="4" s="1"/>
  <c r="AA72" i="4" s="1"/>
  <c r="V67" i="4"/>
  <c r="W67" i="4" s="1"/>
  <c r="AA67" i="4" s="1"/>
  <c r="V66" i="4"/>
  <c r="W66" i="4" s="1"/>
  <c r="AA66" i="4" s="1"/>
  <c r="V65" i="4"/>
  <c r="W65" i="4" s="1"/>
  <c r="AA65" i="4" s="1"/>
  <c r="V64" i="4"/>
  <c r="W64" i="4" s="1"/>
  <c r="AA64" i="4" s="1"/>
  <c r="V63" i="4"/>
  <c r="W63" i="4" s="1"/>
  <c r="AA63" i="4" s="1"/>
  <c r="V62" i="4"/>
  <c r="W62" i="4" s="1"/>
  <c r="AA62" i="4" s="1"/>
  <c r="V61" i="4"/>
  <c r="W61" i="4" s="1"/>
  <c r="AA61" i="4" s="1"/>
  <c r="V60" i="4"/>
  <c r="W60" i="4" s="1"/>
  <c r="AA60" i="4" s="1"/>
  <c r="V59" i="4"/>
  <c r="W59" i="4" s="1"/>
  <c r="AA59" i="4" s="1"/>
  <c r="V57" i="4"/>
  <c r="W57" i="4" s="1"/>
  <c r="AA57" i="4" s="1"/>
  <c r="V54" i="4"/>
  <c r="W54" i="4" s="1"/>
  <c r="AA54" i="4" s="1"/>
  <c r="V52" i="4"/>
  <c r="W52" i="4" s="1"/>
  <c r="AA52" i="4" s="1"/>
  <c r="V48" i="4"/>
  <c r="W48" i="4" s="1"/>
  <c r="AA48" i="4" s="1"/>
  <c r="V43" i="4"/>
  <c r="W43" i="4" s="1"/>
  <c r="AA43" i="4" s="1"/>
  <c r="V41" i="4"/>
  <c r="W41" i="4" s="1"/>
  <c r="AA41" i="4" s="1"/>
  <c r="V40" i="4"/>
  <c r="W40" i="4" s="1"/>
  <c r="AA40" i="4" s="1"/>
  <c r="V39" i="4"/>
  <c r="W39" i="4" s="1"/>
  <c r="AA39" i="4" s="1"/>
  <c r="V36" i="4"/>
  <c r="W36" i="4" s="1"/>
  <c r="AA36" i="4" s="1"/>
  <c r="V30" i="4"/>
  <c r="W30" i="4" s="1"/>
  <c r="AA30" i="4" s="1"/>
  <c r="V29" i="4"/>
  <c r="W29" i="4" s="1"/>
  <c r="AA29" i="4" s="1"/>
  <c r="V26" i="4"/>
  <c r="W26" i="4" s="1"/>
  <c r="AA26" i="4" s="1"/>
  <c r="V25" i="4"/>
  <c r="W25" i="4" s="1"/>
  <c r="AA25" i="4" s="1"/>
  <c r="V24" i="4"/>
  <c r="W24" i="4" s="1"/>
  <c r="AA24" i="4" s="1"/>
  <c r="V23" i="4"/>
  <c r="W23" i="4" s="1"/>
  <c r="AA23" i="4" s="1"/>
  <c r="V20" i="4"/>
  <c r="W20" i="4" s="1"/>
  <c r="AA20" i="4" s="1"/>
  <c r="V18" i="4"/>
  <c r="W18" i="4" s="1"/>
  <c r="AA18" i="4" s="1"/>
  <c r="V17" i="4"/>
  <c r="W17" i="4" s="1"/>
  <c r="AA17" i="4" s="1"/>
  <c r="V15" i="4"/>
  <c r="W15" i="4" s="1"/>
  <c r="AA15" i="4" s="1"/>
  <c r="V14" i="4"/>
  <c r="W14" i="4" s="1"/>
  <c r="AA14" i="4" s="1"/>
  <c r="V13" i="4"/>
  <c r="W13" i="4" s="1"/>
  <c r="AA13" i="4" s="1"/>
  <c r="V11" i="4"/>
  <c r="W11" i="4" s="1"/>
  <c r="AA11" i="4" s="1"/>
  <c r="V8" i="4"/>
  <c r="W8" i="4" s="1"/>
  <c r="AA8" i="4" s="1"/>
  <c r="V7" i="4"/>
  <c r="W7" i="4" s="1"/>
  <c r="AA7" i="4" s="1"/>
  <c r="V4" i="4"/>
  <c r="W4" i="4" s="1"/>
  <c r="AA4" i="4" s="1"/>
  <c r="U505" i="4"/>
  <c r="U499" i="4"/>
  <c r="U496" i="4"/>
  <c r="U495" i="4"/>
  <c r="U493" i="4"/>
  <c r="U484" i="4"/>
  <c r="U477" i="4"/>
  <c r="U472" i="4"/>
  <c r="U470" i="4"/>
  <c r="U465" i="4"/>
  <c r="U461" i="4"/>
  <c r="U459" i="4"/>
  <c r="U452" i="4"/>
  <c r="U444" i="4"/>
  <c r="U435" i="4"/>
  <c r="U433" i="4"/>
  <c r="U430" i="4"/>
  <c r="U426" i="4"/>
  <c r="U418" i="4"/>
  <c r="U413" i="4"/>
  <c r="U411" i="4"/>
  <c r="U410" i="4"/>
  <c r="U407" i="4"/>
  <c r="U405" i="4"/>
  <c r="U398" i="4"/>
  <c r="U395" i="4"/>
  <c r="U392" i="4"/>
  <c r="U391" i="4"/>
  <c r="U387" i="4"/>
  <c r="U386" i="4"/>
  <c r="U384" i="4"/>
  <c r="U382" i="4"/>
  <c r="U378" i="4"/>
  <c r="U374" i="4"/>
  <c r="U370" i="4"/>
  <c r="U367" i="4"/>
  <c r="U362" i="4"/>
  <c r="U361" i="4"/>
  <c r="U352" i="4"/>
  <c r="U350" i="4"/>
  <c r="U349" i="4"/>
  <c r="U346" i="4"/>
  <c r="U342" i="4"/>
  <c r="U341" i="4"/>
  <c r="U332" i="4"/>
  <c r="U327" i="4"/>
  <c r="U325" i="4"/>
  <c r="U322" i="4"/>
  <c r="U320" i="4"/>
  <c r="U316" i="4"/>
  <c r="U307" i="4"/>
  <c r="U304" i="4"/>
  <c r="U301" i="4"/>
  <c r="U299" i="4"/>
  <c r="U298" i="4"/>
  <c r="U294" i="4"/>
  <c r="U286" i="4"/>
  <c r="U283" i="4"/>
  <c r="U282" i="4"/>
  <c r="U278" i="4"/>
  <c r="U275" i="4"/>
  <c r="U273" i="4"/>
  <c r="U272" i="4"/>
  <c r="U270" i="4"/>
  <c r="U268" i="4"/>
  <c r="U267" i="4"/>
  <c r="U266" i="4"/>
  <c r="U259" i="4"/>
  <c r="U255" i="4"/>
  <c r="U253" i="4"/>
  <c r="U252" i="4"/>
  <c r="U250" i="4"/>
  <c r="U249" i="4"/>
  <c r="U246" i="4"/>
  <c r="U244" i="4"/>
  <c r="U243" i="4"/>
  <c r="U237" i="4"/>
  <c r="U235" i="4"/>
  <c r="U232" i="4"/>
  <c r="U230" i="4"/>
  <c r="U229" i="4"/>
  <c r="U225" i="4"/>
  <c r="U224" i="4"/>
  <c r="U220" i="4"/>
  <c r="U218" i="4"/>
  <c r="U217" i="4"/>
  <c r="U216" i="4"/>
  <c r="U210" i="4"/>
  <c r="U207" i="4"/>
  <c r="U200" i="4"/>
  <c r="U199" i="4"/>
  <c r="U196" i="4"/>
  <c r="U185" i="4"/>
  <c r="U181" i="4"/>
  <c r="U179" i="4"/>
  <c r="U175" i="4"/>
  <c r="U170" i="4"/>
  <c r="U164" i="4"/>
  <c r="U163" i="4"/>
  <c r="U161" i="4"/>
  <c r="U157" i="4"/>
  <c r="U156" i="4"/>
  <c r="U154" i="4"/>
  <c r="U152" i="4"/>
  <c r="U151" i="4"/>
  <c r="U150" i="4"/>
  <c r="U147" i="4"/>
  <c r="U139" i="4"/>
  <c r="U138" i="4"/>
  <c r="U136" i="4"/>
  <c r="U134" i="4"/>
  <c r="U126" i="4"/>
  <c r="U124" i="4"/>
  <c r="U123" i="4"/>
  <c r="U121" i="4"/>
  <c r="U114" i="4"/>
  <c r="U107" i="4"/>
  <c r="U104" i="4"/>
  <c r="U101" i="4"/>
  <c r="U96" i="4"/>
  <c r="U95" i="4"/>
  <c r="U91" i="4"/>
  <c r="U89" i="4"/>
  <c r="U85" i="4"/>
  <c r="U81" i="4"/>
  <c r="U78" i="4"/>
  <c r="U74" i="4"/>
  <c r="U73" i="4"/>
  <c r="U72" i="4"/>
  <c r="U67" i="4"/>
  <c r="U66" i="4"/>
  <c r="U65" i="4"/>
  <c r="U64" i="4"/>
  <c r="U63" i="4"/>
  <c r="U62" i="4"/>
  <c r="U61" i="4"/>
  <c r="U60" i="4"/>
  <c r="U59" i="4"/>
  <c r="U57" i="4"/>
  <c r="U54" i="4"/>
  <c r="U52" i="4"/>
  <c r="U48" i="4"/>
  <c r="U43" i="4"/>
  <c r="U41" i="4"/>
  <c r="U40" i="4"/>
  <c r="U39" i="4"/>
  <c r="U36" i="4"/>
  <c r="U30" i="4"/>
  <c r="U29" i="4"/>
  <c r="U26" i="4"/>
  <c r="U25" i="4"/>
  <c r="U24" i="4"/>
  <c r="U23" i="4"/>
  <c r="U20" i="4"/>
  <c r="U18" i="4"/>
  <c r="U17" i="4"/>
  <c r="U15" i="4"/>
  <c r="U14" i="4"/>
  <c r="U13" i="4"/>
  <c r="U11" i="4"/>
  <c r="U8" i="4"/>
  <c r="U7" i="4"/>
  <c r="U4" i="4"/>
  <c r="V2" i="4"/>
  <c r="W2" i="4" s="1"/>
  <c r="AA2" i="4" s="1"/>
  <c r="U2" i="4"/>
  <c r="R3" i="4" a="1"/>
  <c r="R3" i="4"/>
  <c r="U3" i="4" s="1"/>
  <c r="V3" i="4" s="1"/>
  <c r="W3" i="4" s="1"/>
  <c r="AA3" i="4" s="1"/>
  <c r="R4" i="4" a="1"/>
  <c r="R4" i="4"/>
  <c r="R5" i="4" a="1"/>
  <c r="R5" i="4"/>
  <c r="U5" i="4" s="1"/>
  <c r="V5" i="4" s="1"/>
  <c r="W5" i="4" s="1"/>
  <c r="AA5" i="4" s="1"/>
  <c r="R6" i="4" a="1"/>
  <c r="R6" i="4"/>
  <c r="U6" i="4" s="1"/>
  <c r="V6" i="4" s="1"/>
  <c r="W6" i="4" s="1"/>
  <c r="AA6" i="4" s="1"/>
  <c r="R7" i="4" a="1"/>
  <c r="R7" i="4"/>
  <c r="R8" i="4" a="1"/>
  <c r="R8" i="4"/>
  <c r="R9" i="4" a="1"/>
  <c r="R9" i="4"/>
  <c r="U9" i="4" s="1"/>
  <c r="V9" i="4" s="1"/>
  <c r="W9" i="4" s="1"/>
  <c r="AA9" i="4" s="1"/>
  <c r="R10" i="4" a="1"/>
  <c r="R10" i="4"/>
  <c r="U10" i="4" s="1"/>
  <c r="V10" i="4" s="1"/>
  <c r="W10" i="4" s="1"/>
  <c r="AA10" i="4" s="1"/>
  <c r="R11" i="4" a="1"/>
  <c r="R11" i="4"/>
  <c r="R12" i="4" a="1"/>
  <c r="R12" i="4"/>
  <c r="U12" i="4" s="1"/>
  <c r="V12" i="4" s="1"/>
  <c r="W12" i="4" s="1"/>
  <c r="AA12" i="4" s="1"/>
  <c r="R13" i="4" a="1"/>
  <c r="R13" i="4"/>
  <c r="R14" i="4" a="1"/>
  <c r="R14" i="4"/>
  <c r="R15" i="4" a="1"/>
  <c r="R15" i="4"/>
  <c r="R16" i="4" a="1"/>
  <c r="R16" i="4"/>
  <c r="U16" i="4" s="1"/>
  <c r="V16" i="4" s="1"/>
  <c r="W16" i="4" s="1"/>
  <c r="AA16" i="4" s="1"/>
  <c r="R17" i="4" a="1"/>
  <c r="R17" i="4"/>
  <c r="R18" i="4" a="1"/>
  <c r="R18" i="4"/>
  <c r="R19" i="4" a="1"/>
  <c r="R19" i="4"/>
  <c r="U19" i="4" s="1"/>
  <c r="V19" i="4" s="1"/>
  <c r="W19" i="4" s="1"/>
  <c r="AA19" i="4" s="1"/>
  <c r="R20" i="4" a="1"/>
  <c r="R20" i="4"/>
  <c r="R21" i="4" a="1"/>
  <c r="R21" i="4"/>
  <c r="U21" i="4" s="1"/>
  <c r="V21" i="4" s="1"/>
  <c r="W21" i="4" s="1"/>
  <c r="AA21" i="4" s="1"/>
  <c r="R22" i="4" a="1"/>
  <c r="R22" i="4"/>
  <c r="U22" i="4" s="1"/>
  <c r="V22" i="4" s="1"/>
  <c r="W22" i="4" s="1"/>
  <c r="AA22" i="4" s="1"/>
  <c r="R23" i="4" a="1"/>
  <c r="R23" i="4"/>
  <c r="R24" i="4" a="1"/>
  <c r="R24" i="4"/>
  <c r="R25" i="4" a="1"/>
  <c r="R25" i="4"/>
  <c r="R26" i="4" a="1"/>
  <c r="R26" i="4"/>
  <c r="R27" i="4" a="1"/>
  <c r="R27" i="4"/>
  <c r="U27" i="4" s="1"/>
  <c r="V27" i="4" s="1"/>
  <c r="W27" i="4" s="1"/>
  <c r="AA27" i="4" s="1"/>
  <c r="R28" i="4" a="1"/>
  <c r="R28" i="4"/>
  <c r="U28" i="4" s="1"/>
  <c r="V28" i="4" s="1"/>
  <c r="W28" i="4" s="1"/>
  <c r="AA28" i="4" s="1"/>
  <c r="R29" i="4" a="1"/>
  <c r="R29" i="4"/>
  <c r="R30" i="4" a="1"/>
  <c r="R30" i="4"/>
  <c r="R31" i="4" a="1"/>
  <c r="R31" i="4"/>
  <c r="U31" i="4" s="1"/>
  <c r="V31" i="4" s="1"/>
  <c r="W31" i="4" s="1"/>
  <c r="AA31" i="4" s="1"/>
  <c r="R32" i="4" a="1"/>
  <c r="R32" i="4"/>
  <c r="U32" i="4" s="1"/>
  <c r="V32" i="4" s="1"/>
  <c r="W32" i="4" s="1"/>
  <c r="AA32" i="4" s="1"/>
  <c r="R33" i="4" a="1"/>
  <c r="R33" i="4"/>
  <c r="U33" i="4" s="1"/>
  <c r="V33" i="4" s="1"/>
  <c r="W33" i="4" s="1"/>
  <c r="AA33" i="4" s="1"/>
  <c r="R34" i="4" a="1"/>
  <c r="R34" i="4"/>
  <c r="U34" i="4" s="1"/>
  <c r="V34" i="4" s="1"/>
  <c r="W34" i="4" s="1"/>
  <c r="AA34" i="4" s="1"/>
  <c r="R35" i="4" a="1"/>
  <c r="R35" i="4"/>
  <c r="U35" i="4" s="1"/>
  <c r="V35" i="4" s="1"/>
  <c r="W35" i="4" s="1"/>
  <c r="AA35" i="4" s="1"/>
  <c r="R36" i="4" a="1"/>
  <c r="R36" i="4"/>
  <c r="R37" i="4" a="1"/>
  <c r="R37" i="4"/>
  <c r="U37" i="4" s="1"/>
  <c r="V37" i="4" s="1"/>
  <c r="W37" i="4" s="1"/>
  <c r="AA37" i="4" s="1"/>
  <c r="R38" i="4" a="1"/>
  <c r="R38" i="4"/>
  <c r="U38" i="4" s="1"/>
  <c r="V38" i="4" s="1"/>
  <c r="W38" i="4" s="1"/>
  <c r="AA38" i="4" s="1"/>
  <c r="R39" i="4" a="1"/>
  <c r="R39" i="4"/>
  <c r="R40" i="4" a="1"/>
  <c r="R40" i="4"/>
  <c r="R41" i="4" a="1"/>
  <c r="R41" i="4"/>
  <c r="R42" i="4" a="1"/>
  <c r="R42" i="4"/>
  <c r="U42" i="4" s="1"/>
  <c r="V42" i="4" s="1"/>
  <c r="W42" i="4" s="1"/>
  <c r="AA42" i="4" s="1"/>
  <c r="R43" i="4" a="1"/>
  <c r="R43" i="4"/>
  <c r="R44" i="4" a="1"/>
  <c r="R44" i="4"/>
  <c r="U44" i="4" s="1"/>
  <c r="V44" i="4" s="1"/>
  <c r="W44" i="4" s="1"/>
  <c r="AA44" i="4" s="1"/>
  <c r="R45" i="4" a="1"/>
  <c r="R45" i="4"/>
  <c r="U45" i="4" s="1"/>
  <c r="V45" i="4" s="1"/>
  <c r="W45" i="4" s="1"/>
  <c r="AA45" i="4" s="1"/>
  <c r="R46" i="4" a="1"/>
  <c r="R46" i="4"/>
  <c r="U46" i="4" s="1"/>
  <c r="V46" i="4" s="1"/>
  <c r="W46" i="4" s="1"/>
  <c r="AA46" i="4" s="1"/>
  <c r="R47" i="4" a="1"/>
  <c r="R47" i="4"/>
  <c r="U47" i="4" s="1"/>
  <c r="V47" i="4" s="1"/>
  <c r="W47" i="4" s="1"/>
  <c r="AA47" i="4" s="1"/>
  <c r="R48" i="4" a="1"/>
  <c r="R48" i="4"/>
  <c r="R49" i="4" a="1"/>
  <c r="R49" i="4"/>
  <c r="U49" i="4" s="1"/>
  <c r="V49" i="4" s="1"/>
  <c r="W49" i="4" s="1"/>
  <c r="AA49" i="4" s="1"/>
  <c r="R50" i="4" a="1"/>
  <c r="R50" i="4"/>
  <c r="U50" i="4" s="1"/>
  <c r="V50" i="4" s="1"/>
  <c r="W50" i="4" s="1"/>
  <c r="AA50" i="4" s="1"/>
  <c r="R51" i="4" a="1"/>
  <c r="R51" i="4"/>
  <c r="U51" i="4" s="1"/>
  <c r="V51" i="4" s="1"/>
  <c r="W51" i="4" s="1"/>
  <c r="AA51" i="4" s="1"/>
  <c r="R52" i="4" a="1"/>
  <c r="R52" i="4"/>
  <c r="R53" i="4" a="1"/>
  <c r="R53" i="4"/>
  <c r="U53" i="4" s="1"/>
  <c r="V53" i="4" s="1"/>
  <c r="W53" i="4" s="1"/>
  <c r="AA53" i="4" s="1"/>
  <c r="R54" i="4" a="1"/>
  <c r="R54" i="4"/>
  <c r="R55" i="4" a="1"/>
  <c r="R55" i="4"/>
  <c r="U55" i="4" s="1"/>
  <c r="V55" i="4" s="1"/>
  <c r="W55" i="4" s="1"/>
  <c r="AA55" i="4" s="1"/>
  <c r="R56" i="4" a="1"/>
  <c r="R56" i="4"/>
  <c r="U56" i="4" s="1"/>
  <c r="V56" i="4" s="1"/>
  <c r="W56" i="4" s="1"/>
  <c r="AA56" i="4" s="1"/>
  <c r="R57" i="4" a="1"/>
  <c r="R57" i="4"/>
  <c r="R58" i="4" a="1"/>
  <c r="R58" i="4"/>
  <c r="U58" i="4" s="1"/>
  <c r="V58" i="4" s="1"/>
  <c r="W58" i="4" s="1"/>
  <c r="AA58" i="4" s="1"/>
  <c r="R59" i="4" a="1"/>
  <c r="R59" i="4"/>
  <c r="R60" i="4" a="1"/>
  <c r="R60" i="4"/>
  <c r="R61" i="4" a="1"/>
  <c r="R61" i="4"/>
  <c r="R62" i="4" a="1"/>
  <c r="R62" i="4"/>
  <c r="R63" i="4" a="1"/>
  <c r="R63" i="4"/>
  <c r="R64" i="4" a="1"/>
  <c r="R64" i="4"/>
  <c r="R65" i="4" a="1"/>
  <c r="R65" i="4"/>
  <c r="R66" i="4" a="1"/>
  <c r="R66" i="4"/>
  <c r="R67" i="4" a="1"/>
  <c r="R67" i="4"/>
  <c r="R68" i="4" a="1"/>
  <c r="R68" i="4"/>
  <c r="U68" i="4" s="1"/>
  <c r="V68" i="4" s="1"/>
  <c r="W68" i="4" s="1"/>
  <c r="AA68" i="4" s="1"/>
  <c r="R69" i="4" a="1"/>
  <c r="R69" i="4"/>
  <c r="U69" i="4" s="1"/>
  <c r="V69" i="4" s="1"/>
  <c r="W69" i="4" s="1"/>
  <c r="AA69" i="4" s="1"/>
  <c r="R70" i="4" a="1"/>
  <c r="R70" i="4"/>
  <c r="U70" i="4" s="1"/>
  <c r="V70" i="4" s="1"/>
  <c r="W70" i="4" s="1"/>
  <c r="AA70" i="4" s="1"/>
  <c r="R71" i="4" a="1"/>
  <c r="R71" i="4"/>
  <c r="U71" i="4" s="1"/>
  <c r="V71" i="4" s="1"/>
  <c r="W71" i="4" s="1"/>
  <c r="AA71" i="4" s="1"/>
  <c r="R72" i="4" a="1"/>
  <c r="R72" i="4"/>
  <c r="R73" i="4" a="1"/>
  <c r="R73" i="4"/>
  <c r="R74" i="4" a="1"/>
  <c r="R74" i="4"/>
  <c r="R75" i="4" a="1"/>
  <c r="R75" i="4"/>
  <c r="U75" i="4" s="1"/>
  <c r="V75" i="4" s="1"/>
  <c r="W75" i="4" s="1"/>
  <c r="AA75" i="4" s="1"/>
  <c r="R76" i="4" a="1"/>
  <c r="R76" i="4"/>
  <c r="U76" i="4" s="1"/>
  <c r="V76" i="4" s="1"/>
  <c r="W76" i="4" s="1"/>
  <c r="AA76" i="4" s="1"/>
  <c r="R77" i="4" a="1"/>
  <c r="R77" i="4"/>
  <c r="U77" i="4" s="1"/>
  <c r="V77" i="4" s="1"/>
  <c r="W77" i="4" s="1"/>
  <c r="AA77" i="4" s="1"/>
  <c r="R78" i="4" a="1"/>
  <c r="R78" i="4"/>
  <c r="R79" i="4" a="1"/>
  <c r="R79" i="4"/>
  <c r="U79" i="4" s="1"/>
  <c r="V79" i="4" s="1"/>
  <c r="W79" i="4" s="1"/>
  <c r="AA79" i="4" s="1"/>
  <c r="R80" i="4" a="1"/>
  <c r="R80" i="4"/>
  <c r="U80" i="4" s="1"/>
  <c r="V80" i="4" s="1"/>
  <c r="W80" i="4" s="1"/>
  <c r="AA80" i="4" s="1"/>
  <c r="R81" i="4" a="1"/>
  <c r="R81" i="4"/>
  <c r="R82" i="4" a="1"/>
  <c r="R82" i="4"/>
  <c r="U82" i="4" s="1"/>
  <c r="V82" i="4" s="1"/>
  <c r="W82" i="4" s="1"/>
  <c r="AA82" i="4" s="1"/>
  <c r="R83" i="4" a="1"/>
  <c r="R83" i="4"/>
  <c r="U83" i="4" s="1"/>
  <c r="V83" i="4" s="1"/>
  <c r="W83" i="4" s="1"/>
  <c r="AA83" i="4" s="1"/>
  <c r="R84" i="4" a="1"/>
  <c r="R84" i="4"/>
  <c r="U84" i="4" s="1"/>
  <c r="V84" i="4" s="1"/>
  <c r="W84" i="4" s="1"/>
  <c r="AA84" i="4" s="1"/>
  <c r="R85" i="4" a="1"/>
  <c r="R85" i="4"/>
  <c r="R86" i="4" a="1"/>
  <c r="R86" i="4"/>
  <c r="U86" i="4" s="1"/>
  <c r="V86" i="4" s="1"/>
  <c r="W86" i="4" s="1"/>
  <c r="AA86" i="4" s="1"/>
  <c r="R87" i="4" a="1"/>
  <c r="R87" i="4"/>
  <c r="U87" i="4" s="1"/>
  <c r="V87" i="4" s="1"/>
  <c r="W87" i="4" s="1"/>
  <c r="AA87" i="4" s="1"/>
  <c r="R88" i="4" a="1"/>
  <c r="R88" i="4"/>
  <c r="U88" i="4" s="1"/>
  <c r="V88" i="4" s="1"/>
  <c r="W88" i="4" s="1"/>
  <c r="AA88" i="4" s="1"/>
  <c r="R89" i="4" a="1"/>
  <c r="R89" i="4"/>
  <c r="R90" i="4" a="1"/>
  <c r="R90" i="4"/>
  <c r="U90" i="4" s="1"/>
  <c r="V90" i="4" s="1"/>
  <c r="W90" i="4" s="1"/>
  <c r="AA90" i="4" s="1"/>
  <c r="R91" i="4" a="1"/>
  <c r="R91" i="4"/>
  <c r="R92" i="4" a="1"/>
  <c r="R92" i="4"/>
  <c r="U92" i="4" s="1"/>
  <c r="V92" i="4" s="1"/>
  <c r="W92" i="4" s="1"/>
  <c r="AA92" i="4" s="1"/>
  <c r="R93" i="4" a="1"/>
  <c r="R93" i="4"/>
  <c r="U93" i="4" s="1"/>
  <c r="V93" i="4" s="1"/>
  <c r="W93" i="4" s="1"/>
  <c r="AA93" i="4" s="1"/>
  <c r="R94" i="4" a="1"/>
  <c r="R94" i="4"/>
  <c r="U94" i="4" s="1"/>
  <c r="V94" i="4" s="1"/>
  <c r="W94" i="4" s="1"/>
  <c r="AA94" i="4" s="1"/>
  <c r="R95" i="4" a="1"/>
  <c r="R95" i="4"/>
  <c r="R96" i="4" a="1"/>
  <c r="R96" i="4"/>
  <c r="R97" i="4" a="1"/>
  <c r="R97" i="4"/>
  <c r="U97" i="4" s="1"/>
  <c r="V97" i="4" s="1"/>
  <c r="W97" i="4" s="1"/>
  <c r="AA97" i="4" s="1"/>
  <c r="R98" i="4" a="1"/>
  <c r="R98" i="4"/>
  <c r="U98" i="4" s="1"/>
  <c r="V98" i="4" s="1"/>
  <c r="W98" i="4" s="1"/>
  <c r="AA98" i="4" s="1"/>
  <c r="R99" i="4" a="1"/>
  <c r="R99" i="4"/>
  <c r="U99" i="4" s="1"/>
  <c r="V99" i="4" s="1"/>
  <c r="W99" i="4" s="1"/>
  <c r="AA99" i="4" s="1"/>
  <c r="R100" i="4" a="1"/>
  <c r="R100" i="4"/>
  <c r="U100" i="4" s="1"/>
  <c r="V100" i="4" s="1"/>
  <c r="W100" i="4" s="1"/>
  <c r="AA100" i="4" s="1"/>
  <c r="R101" i="4" a="1"/>
  <c r="R101" i="4"/>
  <c r="R102" i="4" a="1"/>
  <c r="R102" i="4"/>
  <c r="U102" i="4" s="1"/>
  <c r="V102" i="4" s="1"/>
  <c r="W102" i="4" s="1"/>
  <c r="AA102" i="4" s="1"/>
  <c r="R103" i="4" a="1"/>
  <c r="R103" i="4"/>
  <c r="U103" i="4" s="1"/>
  <c r="V103" i="4" s="1"/>
  <c r="W103" i="4" s="1"/>
  <c r="AA103" i="4" s="1"/>
  <c r="R104" i="4" a="1"/>
  <c r="R104" i="4"/>
  <c r="R105" i="4" a="1"/>
  <c r="R105" i="4"/>
  <c r="U105" i="4" s="1"/>
  <c r="V105" i="4" s="1"/>
  <c r="W105" i="4" s="1"/>
  <c r="AA105" i="4" s="1"/>
  <c r="R106" i="4" a="1"/>
  <c r="R106" i="4"/>
  <c r="U106" i="4" s="1"/>
  <c r="V106" i="4" s="1"/>
  <c r="W106" i="4" s="1"/>
  <c r="AA106" i="4" s="1"/>
  <c r="R107" i="4" a="1"/>
  <c r="R107" i="4"/>
  <c r="R108" i="4" a="1"/>
  <c r="R108" i="4"/>
  <c r="U108" i="4" s="1"/>
  <c r="V108" i="4" s="1"/>
  <c r="W108" i="4" s="1"/>
  <c r="AA108" i="4" s="1"/>
  <c r="R109" i="4" a="1"/>
  <c r="R109" i="4"/>
  <c r="U109" i="4" s="1"/>
  <c r="V109" i="4" s="1"/>
  <c r="W109" i="4" s="1"/>
  <c r="AA109" i="4" s="1"/>
  <c r="R110" i="4" a="1"/>
  <c r="R110" i="4"/>
  <c r="U110" i="4" s="1"/>
  <c r="V110" i="4" s="1"/>
  <c r="W110" i="4" s="1"/>
  <c r="AA110" i="4" s="1"/>
  <c r="R111" i="4" a="1"/>
  <c r="R111" i="4"/>
  <c r="U111" i="4" s="1"/>
  <c r="V111" i="4" s="1"/>
  <c r="W111" i="4" s="1"/>
  <c r="AA111" i="4" s="1"/>
  <c r="R112" i="4" a="1"/>
  <c r="R112" i="4"/>
  <c r="U112" i="4" s="1"/>
  <c r="V112" i="4" s="1"/>
  <c r="W112" i="4" s="1"/>
  <c r="AA112" i="4" s="1"/>
  <c r="R113" i="4" a="1"/>
  <c r="R113" i="4"/>
  <c r="U113" i="4" s="1"/>
  <c r="V113" i="4" s="1"/>
  <c r="W113" i="4" s="1"/>
  <c r="AA113" i="4" s="1"/>
  <c r="R114" i="4" a="1"/>
  <c r="R114" i="4"/>
  <c r="R115" i="4" a="1"/>
  <c r="R115" i="4"/>
  <c r="U115" i="4" s="1"/>
  <c r="V115" i="4" s="1"/>
  <c r="W115" i="4" s="1"/>
  <c r="AA115" i="4" s="1"/>
  <c r="R116" i="4" a="1"/>
  <c r="R116" i="4"/>
  <c r="U116" i="4" s="1"/>
  <c r="V116" i="4" s="1"/>
  <c r="W116" i="4" s="1"/>
  <c r="AA116" i="4" s="1"/>
  <c r="R117" i="4" a="1"/>
  <c r="R117" i="4"/>
  <c r="U117" i="4" s="1"/>
  <c r="V117" i="4" s="1"/>
  <c r="W117" i="4" s="1"/>
  <c r="AA117" i="4" s="1"/>
  <c r="R118" i="4" a="1"/>
  <c r="R118" i="4"/>
  <c r="U118" i="4" s="1"/>
  <c r="V118" i="4" s="1"/>
  <c r="W118" i="4" s="1"/>
  <c r="AA118" i="4" s="1"/>
  <c r="R119" i="4" a="1"/>
  <c r="R119" i="4"/>
  <c r="U119" i="4" s="1"/>
  <c r="V119" i="4" s="1"/>
  <c r="W119" i="4" s="1"/>
  <c r="AA119" i="4" s="1"/>
  <c r="R120" i="4" a="1"/>
  <c r="R120" i="4"/>
  <c r="U120" i="4" s="1"/>
  <c r="V120" i="4" s="1"/>
  <c r="W120" i="4" s="1"/>
  <c r="AA120" i="4" s="1"/>
  <c r="R121" i="4" a="1"/>
  <c r="R121" i="4"/>
  <c r="R122" i="4" a="1"/>
  <c r="R122" i="4"/>
  <c r="U122" i="4" s="1"/>
  <c r="V122" i="4" s="1"/>
  <c r="W122" i="4" s="1"/>
  <c r="AA122" i="4" s="1"/>
  <c r="R123" i="4" a="1"/>
  <c r="R123" i="4"/>
  <c r="R124" i="4" a="1"/>
  <c r="R124" i="4"/>
  <c r="R125" i="4" a="1"/>
  <c r="R125" i="4"/>
  <c r="U125" i="4" s="1"/>
  <c r="V125" i="4" s="1"/>
  <c r="W125" i="4" s="1"/>
  <c r="AA125" i="4" s="1"/>
  <c r="R126" i="4" a="1"/>
  <c r="R126" i="4"/>
  <c r="R127" i="4" a="1"/>
  <c r="R127" i="4"/>
  <c r="U127" i="4" s="1"/>
  <c r="V127" i="4" s="1"/>
  <c r="W127" i="4" s="1"/>
  <c r="AA127" i="4" s="1"/>
  <c r="R128" i="4" a="1"/>
  <c r="R128" i="4"/>
  <c r="U128" i="4" s="1"/>
  <c r="V128" i="4" s="1"/>
  <c r="W128" i="4" s="1"/>
  <c r="AA128" i="4" s="1"/>
  <c r="R129" i="4" a="1"/>
  <c r="R129" i="4"/>
  <c r="U129" i="4" s="1"/>
  <c r="V129" i="4" s="1"/>
  <c r="W129" i="4" s="1"/>
  <c r="AA129" i="4" s="1"/>
  <c r="R130" i="4" a="1"/>
  <c r="R130" i="4"/>
  <c r="U130" i="4" s="1"/>
  <c r="V130" i="4" s="1"/>
  <c r="W130" i="4" s="1"/>
  <c r="AA130" i="4" s="1"/>
  <c r="R131" i="4" a="1"/>
  <c r="R131" i="4"/>
  <c r="U131" i="4" s="1"/>
  <c r="V131" i="4" s="1"/>
  <c r="W131" i="4" s="1"/>
  <c r="AA131" i="4" s="1"/>
  <c r="R132" i="4" a="1"/>
  <c r="R132" i="4"/>
  <c r="U132" i="4" s="1"/>
  <c r="V132" i="4" s="1"/>
  <c r="W132" i="4" s="1"/>
  <c r="AA132" i="4" s="1"/>
  <c r="R133" i="4" a="1"/>
  <c r="R133" i="4"/>
  <c r="U133" i="4" s="1"/>
  <c r="V133" i="4" s="1"/>
  <c r="W133" i="4" s="1"/>
  <c r="AA133" i="4" s="1"/>
  <c r="R134" i="4" a="1"/>
  <c r="R134" i="4"/>
  <c r="R135" i="4" a="1"/>
  <c r="R135" i="4"/>
  <c r="U135" i="4" s="1"/>
  <c r="V135" i="4" s="1"/>
  <c r="W135" i="4" s="1"/>
  <c r="AA135" i="4" s="1"/>
  <c r="R136" i="4" a="1"/>
  <c r="R136" i="4"/>
  <c r="R137" i="4" a="1"/>
  <c r="R137" i="4"/>
  <c r="U137" i="4" s="1"/>
  <c r="V137" i="4" s="1"/>
  <c r="W137" i="4" s="1"/>
  <c r="AA137" i="4" s="1"/>
  <c r="R138" i="4" a="1"/>
  <c r="R138" i="4"/>
  <c r="R139" i="4" a="1"/>
  <c r="R139" i="4"/>
  <c r="R140" i="4" a="1"/>
  <c r="R140" i="4"/>
  <c r="U140" i="4" s="1"/>
  <c r="V140" i="4" s="1"/>
  <c r="W140" i="4" s="1"/>
  <c r="AA140" i="4" s="1"/>
  <c r="R141" i="4" a="1"/>
  <c r="R141" i="4"/>
  <c r="U141" i="4" s="1"/>
  <c r="V141" i="4" s="1"/>
  <c r="W141" i="4" s="1"/>
  <c r="AA141" i="4" s="1"/>
  <c r="R142" i="4" a="1"/>
  <c r="R142" i="4"/>
  <c r="U142" i="4" s="1"/>
  <c r="V142" i="4" s="1"/>
  <c r="W142" i="4" s="1"/>
  <c r="AA142" i="4" s="1"/>
  <c r="R143" i="4" a="1"/>
  <c r="R143" i="4"/>
  <c r="U143" i="4" s="1"/>
  <c r="V143" i="4" s="1"/>
  <c r="W143" i="4" s="1"/>
  <c r="AA143" i="4" s="1"/>
  <c r="R144" i="4" a="1"/>
  <c r="R144" i="4"/>
  <c r="U144" i="4" s="1"/>
  <c r="V144" i="4" s="1"/>
  <c r="W144" i="4" s="1"/>
  <c r="AA144" i="4" s="1"/>
  <c r="R145" i="4" a="1"/>
  <c r="R145" i="4"/>
  <c r="U145" i="4" s="1"/>
  <c r="V145" i="4" s="1"/>
  <c r="W145" i="4" s="1"/>
  <c r="AA145" i="4" s="1"/>
  <c r="R146" i="4" a="1"/>
  <c r="R146" i="4"/>
  <c r="U146" i="4" s="1"/>
  <c r="V146" i="4" s="1"/>
  <c r="W146" i="4" s="1"/>
  <c r="AA146" i="4" s="1"/>
  <c r="R147" i="4" a="1"/>
  <c r="R147" i="4"/>
  <c r="R148" i="4" a="1"/>
  <c r="R148" i="4"/>
  <c r="U148" i="4" s="1"/>
  <c r="V148" i="4" s="1"/>
  <c r="W148" i="4" s="1"/>
  <c r="AA148" i="4" s="1"/>
  <c r="R149" i="4" a="1"/>
  <c r="R149" i="4"/>
  <c r="U149" i="4" s="1"/>
  <c r="V149" i="4" s="1"/>
  <c r="W149" i="4" s="1"/>
  <c r="AA149" i="4" s="1"/>
  <c r="R150" i="4" a="1"/>
  <c r="R150" i="4"/>
  <c r="R151" i="4" a="1"/>
  <c r="R151" i="4"/>
  <c r="R152" i="4" a="1"/>
  <c r="R152" i="4"/>
  <c r="R153" i="4" a="1"/>
  <c r="R153" i="4"/>
  <c r="U153" i="4" s="1"/>
  <c r="V153" i="4" s="1"/>
  <c r="W153" i="4" s="1"/>
  <c r="AA153" i="4" s="1"/>
  <c r="R154" i="4" a="1"/>
  <c r="R154" i="4"/>
  <c r="R155" i="4" a="1"/>
  <c r="R155" i="4"/>
  <c r="U155" i="4" s="1"/>
  <c r="V155" i="4" s="1"/>
  <c r="W155" i="4" s="1"/>
  <c r="AA155" i="4" s="1"/>
  <c r="R156" i="4" a="1"/>
  <c r="R156" i="4"/>
  <c r="R157" i="4" a="1"/>
  <c r="R157" i="4"/>
  <c r="R158" i="4" a="1"/>
  <c r="R158" i="4"/>
  <c r="U158" i="4" s="1"/>
  <c r="V158" i="4" s="1"/>
  <c r="W158" i="4" s="1"/>
  <c r="AA158" i="4" s="1"/>
  <c r="R159" i="4" a="1"/>
  <c r="R159" i="4"/>
  <c r="U159" i="4" s="1"/>
  <c r="V159" i="4" s="1"/>
  <c r="W159" i="4" s="1"/>
  <c r="AA159" i="4" s="1"/>
  <c r="R160" i="4" a="1"/>
  <c r="R160" i="4"/>
  <c r="U160" i="4" s="1"/>
  <c r="V160" i="4" s="1"/>
  <c r="W160" i="4" s="1"/>
  <c r="AA160" i="4" s="1"/>
  <c r="R161" i="4" a="1"/>
  <c r="R161" i="4"/>
  <c r="R162" i="4" a="1"/>
  <c r="R162" i="4"/>
  <c r="U162" i="4" s="1"/>
  <c r="V162" i="4" s="1"/>
  <c r="W162" i="4" s="1"/>
  <c r="AA162" i="4" s="1"/>
  <c r="R163" i="4" a="1"/>
  <c r="R163" i="4"/>
  <c r="R164" i="4" a="1"/>
  <c r="R164" i="4"/>
  <c r="R165" i="4" a="1"/>
  <c r="R165" i="4"/>
  <c r="U165" i="4" s="1"/>
  <c r="V165" i="4" s="1"/>
  <c r="W165" i="4" s="1"/>
  <c r="AA165" i="4" s="1"/>
  <c r="R166" i="4" a="1"/>
  <c r="R166" i="4"/>
  <c r="U166" i="4" s="1"/>
  <c r="V166" i="4" s="1"/>
  <c r="W166" i="4" s="1"/>
  <c r="AA166" i="4" s="1"/>
  <c r="R167" i="4" a="1"/>
  <c r="R167" i="4"/>
  <c r="U167" i="4" s="1"/>
  <c r="V167" i="4" s="1"/>
  <c r="W167" i="4" s="1"/>
  <c r="AA167" i="4" s="1"/>
  <c r="R168" i="4" a="1"/>
  <c r="R168" i="4"/>
  <c r="U168" i="4" s="1"/>
  <c r="V168" i="4" s="1"/>
  <c r="W168" i="4" s="1"/>
  <c r="AA168" i="4" s="1"/>
  <c r="R169" i="4" a="1"/>
  <c r="R169" i="4"/>
  <c r="U169" i="4" s="1"/>
  <c r="V169" i="4" s="1"/>
  <c r="W169" i="4" s="1"/>
  <c r="AA169" i="4" s="1"/>
  <c r="R170" i="4" a="1"/>
  <c r="R170" i="4"/>
  <c r="R171" i="4" a="1"/>
  <c r="R171" i="4"/>
  <c r="U171" i="4" s="1"/>
  <c r="V171" i="4" s="1"/>
  <c r="W171" i="4" s="1"/>
  <c r="AA171" i="4" s="1"/>
  <c r="R172" i="4" a="1"/>
  <c r="R172" i="4"/>
  <c r="U172" i="4" s="1"/>
  <c r="V172" i="4" s="1"/>
  <c r="W172" i="4" s="1"/>
  <c r="AA172" i="4" s="1"/>
  <c r="R173" i="4" a="1"/>
  <c r="R173" i="4"/>
  <c r="U173" i="4" s="1"/>
  <c r="V173" i="4" s="1"/>
  <c r="W173" i="4" s="1"/>
  <c r="AA173" i="4" s="1"/>
  <c r="R174" i="4" a="1"/>
  <c r="R174" i="4"/>
  <c r="U174" i="4" s="1"/>
  <c r="V174" i="4" s="1"/>
  <c r="W174" i="4" s="1"/>
  <c r="AA174" i="4" s="1"/>
  <c r="R175" i="4" a="1"/>
  <c r="R175" i="4"/>
  <c r="R176" i="4" a="1"/>
  <c r="R176" i="4"/>
  <c r="U176" i="4" s="1"/>
  <c r="V176" i="4" s="1"/>
  <c r="W176" i="4" s="1"/>
  <c r="AA176" i="4" s="1"/>
  <c r="R177" i="4" a="1"/>
  <c r="R177" i="4"/>
  <c r="U177" i="4" s="1"/>
  <c r="V177" i="4" s="1"/>
  <c r="W177" i="4" s="1"/>
  <c r="AA177" i="4" s="1"/>
  <c r="R178" i="4" a="1"/>
  <c r="R178" i="4"/>
  <c r="U178" i="4" s="1"/>
  <c r="V178" i="4" s="1"/>
  <c r="W178" i="4" s="1"/>
  <c r="AA178" i="4" s="1"/>
  <c r="R179" i="4" a="1"/>
  <c r="R179" i="4"/>
  <c r="R180" i="4" a="1"/>
  <c r="R180" i="4"/>
  <c r="U180" i="4" s="1"/>
  <c r="V180" i="4" s="1"/>
  <c r="W180" i="4" s="1"/>
  <c r="AA180" i="4" s="1"/>
  <c r="R181" i="4" a="1"/>
  <c r="R181" i="4"/>
  <c r="R182" i="4" a="1"/>
  <c r="R182" i="4"/>
  <c r="U182" i="4" s="1"/>
  <c r="V182" i="4" s="1"/>
  <c r="W182" i="4" s="1"/>
  <c r="AA182" i="4" s="1"/>
  <c r="R183" i="4" a="1"/>
  <c r="R183" i="4"/>
  <c r="U183" i="4" s="1"/>
  <c r="V183" i="4" s="1"/>
  <c r="W183" i="4" s="1"/>
  <c r="AA183" i="4" s="1"/>
  <c r="R184" i="4" a="1"/>
  <c r="R184" i="4"/>
  <c r="U184" i="4" s="1"/>
  <c r="V184" i="4" s="1"/>
  <c r="W184" i="4" s="1"/>
  <c r="AA184" i="4" s="1"/>
  <c r="R185" i="4" a="1"/>
  <c r="R185" i="4"/>
  <c r="R186" i="4" a="1"/>
  <c r="R186" i="4"/>
  <c r="U186" i="4" s="1"/>
  <c r="V186" i="4" s="1"/>
  <c r="W186" i="4" s="1"/>
  <c r="AA186" i="4" s="1"/>
  <c r="R187" i="4" a="1"/>
  <c r="R187" i="4"/>
  <c r="U187" i="4" s="1"/>
  <c r="V187" i="4" s="1"/>
  <c r="W187" i="4" s="1"/>
  <c r="AA187" i="4" s="1"/>
  <c r="R188" i="4" a="1"/>
  <c r="R188" i="4"/>
  <c r="U188" i="4" s="1"/>
  <c r="V188" i="4" s="1"/>
  <c r="W188" i="4" s="1"/>
  <c r="AA188" i="4" s="1"/>
  <c r="R189" i="4" a="1"/>
  <c r="R189" i="4"/>
  <c r="U189" i="4" s="1"/>
  <c r="V189" i="4" s="1"/>
  <c r="W189" i="4" s="1"/>
  <c r="AA189" i="4" s="1"/>
  <c r="R190" i="4" a="1"/>
  <c r="R190" i="4"/>
  <c r="U190" i="4" s="1"/>
  <c r="V190" i="4" s="1"/>
  <c r="W190" i="4" s="1"/>
  <c r="AA190" i="4" s="1"/>
  <c r="R191" i="4" a="1"/>
  <c r="R191" i="4"/>
  <c r="U191" i="4" s="1"/>
  <c r="V191" i="4" s="1"/>
  <c r="W191" i="4" s="1"/>
  <c r="AA191" i="4" s="1"/>
  <c r="R192" i="4" a="1"/>
  <c r="R192" i="4"/>
  <c r="U192" i="4" s="1"/>
  <c r="V192" i="4" s="1"/>
  <c r="W192" i="4" s="1"/>
  <c r="AA192" i="4" s="1"/>
  <c r="R193" i="4" a="1"/>
  <c r="R193" i="4"/>
  <c r="U193" i="4" s="1"/>
  <c r="V193" i="4" s="1"/>
  <c r="W193" i="4" s="1"/>
  <c r="AA193" i="4" s="1"/>
  <c r="R194" i="4" a="1"/>
  <c r="R194" i="4"/>
  <c r="U194" i="4" s="1"/>
  <c r="V194" i="4" s="1"/>
  <c r="W194" i="4" s="1"/>
  <c r="AA194" i="4" s="1"/>
  <c r="R195" i="4" a="1"/>
  <c r="R195" i="4"/>
  <c r="U195" i="4" s="1"/>
  <c r="V195" i="4" s="1"/>
  <c r="W195" i="4" s="1"/>
  <c r="AA195" i="4" s="1"/>
  <c r="R196" i="4" a="1"/>
  <c r="R196" i="4"/>
  <c r="R197" i="4" a="1"/>
  <c r="R197" i="4"/>
  <c r="U197" i="4" s="1"/>
  <c r="V197" i="4" s="1"/>
  <c r="W197" i="4" s="1"/>
  <c r="AA197" i="4" s="1"/>
  <c r="R198" i="4" a="1"/>
  <c r="R198" i="4"/>
  <c r="U198" i="4" s="1"/>
  <c r="V198" i="4" s="1"/>
  <c r="W198" i="4" s="1"/>
  <c r="AA198" i="4" s="1"/>
  <c r="R199" i="4" a="1"/>
  <c r="R199" i="4"/>
  <c r="R200" i="4" a="1"/>
  <c r="R200" i="4"/>
  <c r="R201" i="4" a="1"/>
  <c r="R201" i="4"/>
  <c r="U201" i="4" s="1"/>
  <c r="V201" i="4" s="1"/>
  <c r="W201" i="4" s="1"/>
  <c r="AA201" i="4" s="1"/>
  <c r="R202" i="4" a="1"/>
  <c r="R202" i="4"/>
  <c r="U202" i="4" s="1"/>
  <c r="V202" i="4" s="1"/>
  <c r="W202" i="4" s="1"/>
  <c r="AA202" i="4" s="1"/>
  <c r="R203" i="4" a="1"/>
  <c r="R203" i="4"/>
  <c r="U203" i="4" s="1"/>
  <c r="V203" i="4" s="1"/>
  <c r="W203" i="4" s="1"/>
  <c r="AA203" i="4" s="1"/>
  <c r="R204" i="4" a="1"/>
  <c r="R204" i="4"/>
  <c r="U204" i="4" s="1"/>
  <c r="V204" i="4" s="1"/>
  <c r="W204" i="4" s="1"/>
  <c r="AA204" i="4" s="1"/>
  <c r="R205" i="4" a="1"/>
  <c r="R205" i="4"/>
  <c r="U205" i="4" s="1"/>
  <c r="V205" i="4" s="1"/>
  <c r="W205" i="4" s="1"/>
  <c r="AA205" i="4" s="1"/>
  <c r="R206" i="4" a="1"/>
  <c r="R206" i="4"/>
  <c r="U206" i="4" s="1"/>
  <c r="V206" i="4" s="1"/>
  <c r="W206" i="4" s="1"/>
  <c r="AA206" i="4" s="1"/>
  <c r="R207" i="4" a="1"/>
  <c r="R207" i="4"/>
  <c r="R208" i="4" a="1"/>
  <c r="R208" i="4"/>
  <c r="U208" i="4" s="1"/>
  <c r="V208" i="4" s="1"/>
  <c r="W208" i="4" s="1"/>
  <c r="AA208" i="4" s="1"/>
  <c r="R209" i="4" a="1"/>
  <c r="R209" i="4"/>
  <c r="U209" i="4" s="1"/>
  <c r="V209" i="4" s="1"/>
  <c r="W209" i="4" s="1"/>
  <c r="AA209" i="4" s="1"/>
  <c r="R210" i="4" a="1"/>
  <c r="R210" i="4"/>
  <c r="R211" i="4" a="1"/>
  <c r="R211" i="4"/>
  <c r="U211" i="4" s="1"/>
  <c r="V211" i="4" s="1"/>
  <c r="W211" i="4" s="1"/>
  <c r="AA211" i="4" s="1"/>
  <c r="R212" i="4" a="1"/>
  <c r="R212" i="4"/>
  <c r="U212" i="4" s="1"/>
  <c r="V212" i="4" s="1"/>
  <c r="W212" i="4" s="1"/>
  <c r="AA212" i="4" s="1"/>
  <c r="R213" i="4" a="1"/>
  <c r="R213" i="4"/>
  <c r="U213" i="4" s="1"/>
  <c r="V213" i="4" s="1"/>
  <c r="W213" i="4" s="1"/>
  <c r="AA213" i="4" s="1"/>
  <c r="R214" i="4" a="1"/>
  <c r="R214" i="4"/>
  <c r="U214" i="4" s="1"/>
  <c r="V214" i="4" s="1"/>
  <c r="W214" i="4" s="1"/>
  <c r="AA214" i="4" s="1"/>
  <c r="R215" i="4" a="1"/>
  <c r="R215" i="4"/>
  <c r="U215" i="4" s="1"/>
  <c r="V215" i="4" s="1"/>
  <c r="W215" i="4" s="1"/>
  <c r="AA215" i="4" s="1"/>
  <c r="R216" i="4" a="1"/>
  <c r="R216" i="4"/>
  <c r="R217" i="4" a="1"/>
  <c r="R217" i="4"/>
  <c r="R218" i="4" a="1"/>
  <c r="R218" i="4"/>
  <c r="R219" i="4" a="1"/>
  <c r="R219" i="4"/>
  <c r="U219" i="4" s="1"/>
  <c r="V219" i="4" s="1"/>
  <c r="W219" i="4" s="1"/>
  <c r="AA219" i="4" s="1"/>
  <c r="R220" i="4" a="1"/>
  <c r="R220" i="4"/>
  <c r="R221" i="4" a="1"/>
  <c r="R221" i="4"/>
  <c r="U221" i="4" s="1"/>
  <c r="V221" i="4" s="1"/>
  <c r="W221" i="4" s="1"/>
  <c r="AA221" i="4" s="1"/>
  <c r="R222" i="4" a="1"/>
  <c r="R222" i="4"/>
  <c r="U222" i="4" s="1"/>
  <c r="V222" i="4" s="1"/>
  <c r="W222" i="4" s="1"/>
  <c r="AA222" i="4" s="1"/>
  <c r="R223" i="4" a="1"/>
  <c r="R223" i="4"/>
  <c r="U223" i="4" s="1"/>
  <c r="V223" i="4" s="1"/>
  <c r="W223" i="4" s="1"/>
  <c r="AA223" i="4" s="1"/>
  <c r="R224" i="4" a="1"/>
  <c r="R224" i="4"/>
  <c r="R225" i="4" a="1"/>
  <c r="R225" i="4"/>
  <c r="R226" i="4" a="1"/>
  <c r="R226" i="4"/>
  <c r="U226" i="4" s="1"/>
  <c r="V226" i="4" s="1"/>
  <c r="W226" i="4" s="1"/>
  <c r="AA226" i="4" s="1"/>
  <c r="R227" i="4" a="1"/>
  <c r="R227" i="4"/>
  <c r="U227" i="4" s="1"/>
  <c r="V227" i="4" s="1"/>
  <c r="W227" i="4" s="1"/>
  <c r="AA227" i="4" s="1"/>
  <c r="R228" i="4" a="1"/>
  <c r="R228" i="4"/>
  <c r="U228" i="4" s="1"/>
  <c r="V228" i="4" s="1"/>
  <c r="W228" i="4" s="1"/>
  <c r="AA228" i="4" s="1"/>
  <c r="R229" i="4" a="1"/>
  <c r="R229" i="4"/>
  <c r="R230" i="4" a="1"/>
  <c r="R230" i="4"/>
  <c r="R231" i="4" a="1"/>
  <c r="R231" i="4"/>
  <c r="U231" i="4" s="1"/>
  <c r="V231" i="4" s="1"/>
  <c r="W231" i="4" s="1"/>
  <c r="AA231" i="4" s="1"/>
  <c r="R232" i="4" a="1"/>
  <c r="R232" i="4"/>
  <c r="R233" i="4" a="1"/>
  <c r="R233" i="4"/>
  <c r="U233" i="4" s="1"/>
  <c r="V233" i="4" s="1"/>
  <c r="W233" i="4" s="1"/>
  <c r="AA233" i="4" s="1"/>
  <c r="R234" i="4" a="1"/>
  <c r="R234" i="4"/>
  <c r="U234" i="4" s="1"/>
  <c r="V234" i="4" s="1"/>
  <c r="W234" i="4" s="1"/>
  <c r="AA234" i="4" s="1"/>
  <c r="R235" i="4" a="1"/>
  <c r="R235" i="4"/>
  <c r="R236" i="4" a="1"/>
  <c r="R236" i="4"/>
  <c r="U236" i="4" s="1"/>
  <c r="V236" i="4" s="1"/>
  <c r="W236" i="4" s="1"/>
  <c r="AA236" i="4" s="1"/>
  <c r="R237" i="4" a="1"/>
  <c r="R237" i="4"/>
  <c r="R238" i="4" a="1"/>
  <c r="R238" i="4"/>
  <c r="U238" i="4" s="1"/>
  <c r="V238" i="4" s="1"/>
  <c r="W238" i="4" s="1"/>
  <c r="AA238" i="4" s="1"/>
  <c r="R239" i="4" a="1"/>
  <c r="R239" i="4"/>
  <c r="U239" i="4" s="1"/>
  <c r="V239" i="4" s="1"/>
  <c r="W239" i="4" s="1"/>
  <c r="AA239" i="4" s="1"/>
  <c r="R240" i="4" a="1"/>
  <c r="R240" i="4"/>
  <c r="U240" i="4" s="1"/>
  <c r="V240" i="4" s="1"/>
  <c r="W240" i="4" s="1"/>
  <c r="AA240" i="4" s="1"/>
  <c r="R241" i="4" a="1"/>
  <c r="R241" i="4"/>
  <c r="U241" i="4" s="1"/>
  <c r="V241" i="4" s="1"/>
  <c r="W241" i="4" s="1"/>
  <c r="AA241" i="4" s="1"/>
  <c r="R242" i="4" a="1"/>
  <c r="R242" i="4"/>
  <c r="U242" i="4" s="1"/>
  <c r="V242" i="4" s="1"/>
  <c r="W242" i="4" s="1"/>
  <c r="AA242" i="4" s="1"/>
  <c r="R243" i="4" a="1"/>
  <c r="R243" i="4"/>
  <c r="R244" i="4" a="1"/>
  <c r="R244" i="4"/>
  <c r="R245" i="4" a="1"/>
  <c r="R245" i="4"/>
  <c r="U245" i="4" s="1"/>
  <c r="V245" i="4" s="1"/>
  <c r="W245" i="4" s="1"/>
  <c r="AA245" i="4" s="1"/>
  <c r="R246" i="4" a="1"/>
  <c r="R246" i="4"/>
  <c r="R247" i="4" a="1"/>
  <c r="R247" i="4"/>
  <c r="U247" i="4" s="1"/>
  <c r="V247" i="4" s="1"/>
  <c r="W247" i="4" s="1"/>
  <c r="AA247" i="4" s="1"/>
  <c r="R248" i="4" a="1"/>
  <c r="R248" i="4"/>
  <c r="U248" i="4" s="1"/>
  <c r="V248" i="4" s="1"/>
  <c r="W248" i="4" s="1"/>
  <c r="AA248" i="4" s="1"/>
  <c r="R249" i="4" a="1"/>
  <c r="R249" i="4"/>
  <c r="R250" i="4" a="1"/>
  <c r="R250" i="4"/>
  <c r="R251" i="4" a="1"/>
  <c r="R251" i="4"/>
  <c r="U251" i="4" s="1"/>
  <c r="V251" i="4" s="1"/>
  <c r="W251" i="4" s="1"/>
  <c r="AA251" i="4" s="1"/>
  <c r="R252" i="4" a="1"/>
  <c r="R252" i="4"/>
  <c r="R253" i="4" a="1"/>
  <c r="R253" i="4"/>
  <c r="R254" i="4" a="1"/>
  <c r="R254" i="4"/>
  <c r="U254" i="4" s="1"/>
  <c r="V254" i="4" s="1"/>
  <c r="W254" i="4" s="1"/>
  <c r="AA254" i="4" s="1"/>
  <c r="R255" i="4" a="1"/>
  <c r="R255" i="4"/>
  <c r="R256" i="4" a="1"/>
  <c r="R256" i="4"/>
  <c r="U256" i="4" s="1"/>
  <c r="V256" i="4" s="1"/>
  <c r="W256" i="4" s="1"/>
  <c r="AA256" i="4" s="1"/>
  <c r="R257" i="4" a="1"/>
  <c r="R257" i="4"/>
  <c r="U257" i="4" s="1"/>
  <c r="V257" i="4" s="1"/>
  <c r="W257" i="4" s="1"/>
  <c r="AA257" i="4" s="1"/>
  <c r="R258" i="4" a="1"/>
  <c r="R258" i="4"/>
  <c r="U258" i="4" s="1"/>
  <c r="V258" i="4" s="1"/>
  <c r="W258" i="4" s="1"/>
  <c r="AA258" i="4" s="1"/>
  <c r="R259" i="4" a="1"/>
  <c r="R259" i="4"/>
  <c r="R260" i="4" a="1"/>
  <c r="R260" i="4"/>
  <c r="U260" i="4" s="1"/>
  <c r="V260" i="4" s="1"/>
  <c r="W260" i="4" s="1"/>
  <c r="AA260" i="4" s="1"/>
  <c r="R261" i="4" a="1"/>
  <c r="R261" i="4"/>
  <c r="U261" i="4" s="1"/>
  <c r="V261" i="4" s="1"/>
  <c r="W261" i="4" s="1"/>
  <c r="AA261" i="4" s="1"/>
  <c r="R262" i="4" a="1"/>
  <c r="R262" i="4"/>
  <c r="U262" i="4" s="1"/>
  <c r="V262" i="4" s="1"/>
  <c r="W262" i="4" s="1"/>
  <c r="AA262" i="4" s="1"/>
  <c r="R263" i="4" a="1"/>
  <c r="R263" i="4"/>
  <c r="U263" i="4" s="1"/>
  <c r="V263" i="4" s="1"/>
  <c r="W263" i="4" s="1"/>
  <c r="AA263" i="4" s="1"/>
  <c r="R264" i="4" a="1"/>
  <c r="R264" i="4"/>
  <c r="U264" i="4" s="1"/>
  <c r="V264" i="4" s="1"/>
  <c r="W264" i="4" s="1"/>
  <c r="AA264" i="4" s="1"/>
  <c r="R265" i="4" a="1"/>
  <c r="R265" i="4"/>
  <c r="U265" i="4" s="1"/>
  <c r="V265" i="4" s="1"/>
  <c r="W265" i="4" s="1"/>
  <c r="AA265" i="4" s="1"/>
  <c r="R266" i="4" a="1"/>
  <c r="R266" i="4"/>
  <c r="R267" i="4" a="1"/>
  <c r="R267" i="4"/>
  <c r="R268" i="4" a="1"/>
  <c r="R268" i="4"/>
  <c r="R269" i="4" a="1"/>
  <c r="R269" i="4"/>
  <c r="U269" i="4" s="1"/>
  <c r="V269" i="4" s="1"/>
  <c r="W269" i="4" s="1"/>
  <c r="AA269" i="4" s="1"/>
  <c r="R270" i="4" a="1"/>
  <c r="R270" i="4"/>
  <c r="R271" i="4" a="1"/>
  <c r="R271" i="4"/>
  <c r="U271" i="4" s="1"/>
  <c r="V271" i="4" s="1"/>
  <c r="W271" i="4" s="1"/>
  <c r="AA271" i="4" s="1"/>
  <c r="R272" i="4" a="1"/>
  <c r="R272" i="4"/>
  <c r="R273" i="4" a="1"/>
  <c r="R273" i="4"/>
  <c r="R274" i="4" a="1"/>
  <c r="R274" i="4"/>
  <c r="U274" i="4" s="1"/>
  <c r="V274" i="4" s="1"/>
  <c r="W274" i="4" s="1"/>
  <c r="AA274" i="4" s="1"/>
  <c r="R275" i="4" a="1"/>
  <c r="R275" i="4"/>
  <c r="R276" i="4" a="1"/>
  <c r="R276" i="4"/>
  <c r="U276" i="4" s="1"/>
  <c r="V276" i="4" s="1"/>
  <c r="W276" i="4" s="1"/>
  <c r="AA276" i="4" s="1"/>
  <c r="R277" i="4" a="1"/>
  <c r="R277" i="4"/>
  <c r="U277" i="4" s="1"/>
  <c r="V277" i="4" s="1"/>
  <c r="W277" i="4" s="1"/>
  <c r="AA277" i="4" s="1"/>
  <c r="R278" i="4" a="1"/>
  <c r="R278" i="4"/>
  <c r="R279" i="4" a="1"/>
  <c r="R279" i="4"/>
  <c r="U279" i="4" s="1"/>
  <c r="V279" i="4" s="1"/>
  <c r="W279" i="4" s="1"/>
  <c r="AA279" i="4" s="1"/>
  <c r="R280" i="4" a="1"/>
  <c r="R280" i="4"/>
  <c r="U280" i="4" s="1"/>
  <c r="V280" i="4" s="1"/>
  <c r="W280" i="4" s="1"/>
  <c r="AA280" i="4" s="1"/>
  <c r="R281" i="4" a="1"/>
  <c r="R281" i="4"/>
  <c r="U281" i="4" s="1"/>
  <c r="V281" i="4" s="1"/>
  <c r="W281" i="4" s="1"/>
  <c r="AA281" i="4" s="1"/>
  <c r="R282" i="4" a="1"/>
  <c r="R282" i="4"/>
  <c r="R283" i="4" a="1"/>
  <c r="R283" i="4"/>
  <c r="R284" i="4" a="1"/>
  <c r="R284" i="4"/>
  <c r="U284" i="4" s="1"/>
  <c r="V284" i="4" s="1"/>
  <c r="W284" i="4" s="1"/>
  <c r="AA284" i="4" s="1"/>
  <c r="R285" i="4" a="1"/>
  <c r="R285" i="4"/>
  <c r="U285" i="4" s="1"/>
  <c r="V285" i="4" s="1"/>
  <c r="W285" i="4" s="1"/>
  <c r="AA285" i="4" s="1"/>
  <c r="R286" i="4" a="1"/>
  <c r="R286" i="4"/>
  <c r="R287" i="4" a="1"/>
  <c r="R287" i="4"/>
  <c r="U287" i="4" s="1"/>
  <c r="V287" i="4" s="1"/>
  <c r="W287" i="4" s="1"/>
  <c r="AA287" i="4" s="1"/>
  <c r="R288" i="4" a="1"/>
  <c r="R288" i="4"/>
  <c r="U288" i="4" s="1"/>
  <c r="V288" i="4" s="1"/>
  <c r="W288" i="4" s="1"/>
  <c r="AA288" i="4" s="1"/>
  <c r="R289" i="4" a="1"/>
  <c r="R289" i="4"/>
  <c r="U289" i="4" s="1"/>
  <c r="V289" i="4" s="1"/>
  <c r="W289" i="4" s="1"/>
  <c r="AA289" i="4" s="1"/>
  <c r="R290" i="4" a="1"/>
  <c r="R290" i="4"/>
  <c r="U290" i="4" s="1"/>
  <c r="V290" i="4" s="1"/>
  <c r="W290" i="4" s="1"/>
  <c r="AA290" i="4" s="1"/>
  <c r="R291" i="4" a="1"/>
  <c r="R291" i="4"/>
  <c r="U291" i="4" s="1"/>
  <c r="V291" i="4" s="1"/>
  <c r="W291" i="4" s="1"/>
  <c r="AA291" i="4" s="1"/>
  <c r="R292" i="4" a="1"/>
  <c r="R292" i="4"/>
  <c r="U292" i="4" s="1"/>
  <c r="V292" i="4" s="1"/>
  <c r="W292" i="4" s="1"/>
  <c r="AA292" i="4" s="1"/>
  <c r="R293" i="4" a="1"/>
  <c r="R293" i="4"/>
  <c r="U293" i="4" s="1"/>
  <c r="V293" i="4" s="1"/>
  <c r="W293" i="4" s="1"/>
  <c r="AA293" i="4" s="1"/>
  <c r="R294" i="4" a="1"/>
  <c r="R294" i="4"/>
  <c r="R295" i="4" a="1"/>
  <c r="R295" i="4"/>
  <c r="U295" i="4" s="1"/>
  <c r="V295" i="4" s="1"/>
  <c r="W295" i="4" s="1"/>
  <c r="AA295" i="4" s="1"/>
  <c r="R296" i="4" a="1"/>
  <c r="R296" i="4"/>
  <c r="U296" i="4" s="1"/>
  <c r="V296" i="4" s="1"/>
  <c r="W296" i="4" s="1"/>
  <c r="AA296" i="4" s="1"/>
  <c r="R297" i="4" a="1"/>
  <c r="R297" i="4"/>
  <c r="U297" i="4" s="1"/>
  <c r="V297" i="4" s="1"/>
  <c r="W297" i="4" s="1"/>
  <c r="AA297" i="4" s="1"/>
  <c r="R298" i="4" a="1"/>
  <c r="R298" i="4"/>
  <c r="R299" i="4" a="1"/>
  <c r="R299" i="4"/>
  <c r="R300" i="4" a="1"/>
  <c r="R300" i="4"/>
  <c r="U300" i="4" s="1"/>
  <c r="V300" i="4" s="1"/>
  <c r="W300" i="4" s="1"/>
  <c r="AA300" i="4" s="1"/>
  <c r="R301" i="4" a="1"/>
  <c r="R301" i="4"/>
  <c r="R302" i="4" a="1"/>
  <c r="R302" i="4"/>
  <c r="U302" i="4" s="1"/>
  <c r="V302" i="4" s="1"/>
  <c r="W302" i="4" s="1"/>
  <c r="AA302" i="4" s="1"/>
  <c r="R303" i="4" a="1"/>
  <c r="R303" i="4"/>
  <c r="U303" i="4" s="1"/>
  <c r="V303" i="4" s="1"/>
  <c r="W303" i="4" s="1"/>
  <c r="AA303" i="4" s="1"/>
  <c r="R304" i="4" a="1"/>
  <c r="R304" i="4"/>
  <c r="R305" i="4" a="1"/>
  <c r="R305" i="4"/>
  <c r="U305" i="4" s="1"/>
  <c r="V305" i="4" s="1"/>
  <c r="W305" i="4" s="1"/>
  <c r="AA305" i="4" s="1"/>
  <c r="R306" i="4" a="1"/>
  <c r="R306" i="4"/>
  <c r="U306" i="4" s="1"/>
  <c r="V306" i="4" s="1"/>
  <c r="W306" i="4" s="1"/>
  <c r="AA306" i="4" s="1"/>
  <c r="R307" i="4" a="1"/>
  <c r="R307" i="4"/>
  <c r="R308" i="4" a="1"/>
  <c r="R308" i="4"/>
  <c r="U308" i="4" s="1"/>
  <c r="V308" i="4" s="1"/>
  <c r="W308" i="4" s="1"/>
  <c r="AA308" i="4" s="1"/>
  <c r="R309" i="4" a="1"/>
  <c r="R309" i="4"/>
  <c r="U309" i="4" s="1"/>
  <c r="V309" i="4" s="1"/>
  <c r="W309" i="4" s="1"/>
  <c r="AA309" i="4" s="1"/>
  <c r="R310" i="4" a="1"/>
  <c r="R310" i="4"/>
  <c r="U310" i="4" s="1"/>
  <c r="V310" i="4" s="1"/>
  <c r="W310" i="4" s="1"/>
  <c r="AA310" i="4" s="1"/>
  <c r="R311" i="4" a="1"/>
  <c r="R311" i="4"/>
  <c r="U311" i="4" s="1"/>
  <c r="V311" i="4" s="1"/>
  <c r="W311" i="4" s="1"/>
  <c r="AA311" i="4" s="1"/>
  <c r="R312" i="4" a="1"/>
  <c r="R312" i="4"/>
  <c r="U312" i="4" s="1"/>
  <c r="V312" i="4" s="1"/>
  <c r="W312" i="4" s="1"/>
  <c r="AA312" i="4" s="1"/>
  <c r="R313" i="4" a="1"/>
  <c r="R313" i="4"/>
  <c r="U313" i="4" s="1"/>
  <c r="V313" i="4" s="1"/>
  <c r="W313" i="4" s="1"/>
  <c r="AA313" i="4" s="1"/>
  <c r="R314" i="4" a="1"/>
  <c r="R314" i="4"/>
  <c r="U314" i="4" s="1"/>
  <c r="V314" i="4" s="1"/>
  <c r="W314" i="4" s="1"/>
  <c r="AA314" i="4" s="1"/>
  <c r="R315" i="4" a="1"/>
  <c r="R315" i="4"/>
  <c r="U315" i="4" s="1"/>
  <c r="V315" i="4" s="1"/>
  <c r="W315" i="4" s="1"/>
  <c r="AA315" i="4" s="1"/>
  <c r="R316" i="4" a="1"/>
  <c r="R316" i="4"/>
  <c r="R317" i="4" a="1"/>
  <c r="R317" i="4"/>
  <c r="U317" i="4" s="1"/>
  <c r="V317" i="4" s="1"/>
  <c r="W317" i="4" s="1"/>
  <c r="AA317" i="4" s="1"/>
  <c r="R318" i="4" a="1"/>
  <c r="R318" i="4"/>
  <c r="U318" i="4" s="1"/>
  <c r="V318" i="4" s="1"/>
  <c r="W318" i="4" s="1"/>
  <c r="AA318" i="4" s="1"/>
  <c r="R319" i="4" a="1"/>
  <c r="R319" i="4"/>
  <c r="U319" i="4" s="1"/>
  <c r="V319" i="4" s="1"/>
  <c r="W319" i="4" s="1"/>
  <c r="AA319" i="4" s="1"/>
  <c r="R320" i="4" a="1"/>
  <c r="R320" i="4"/>
  <c r="R321" i="4" a="1"/>
  <c r="R321" i="4"/>
  <c r="U321" i="4" s="1"/>
  <c r="V321" i="4" s="1"/>
  <c r="W321" i="4" s="1"/>
  <c r="AA321" i="4" s="1"/>
  <c r="R322" i="4" a="1"/>
  <c r="R322" i="4"/>
  <c r="R323" i="4" a="1"/>
  <c r="R323" i="4"/>
  <c r="U323" i="4" s="1"/>
  <c r="V323" i="4" s="1"/>
  <c r="W323" i="4" s="1"/>
  <c r="AA323" i="4" s="1"/>
  <c r="R324" i="4" a="1"/>
  <c r="R324" i="4"/>
  <c r="U324" i="4" s="1"/>
  <c r="V324" i="4" s="1"/>
  <c r="W324" i="4" s="1"/>
  <c r="AA324" i="4" s="1"/>
  <c r="R325" i="4" a="1"/>
  <c r="R325" i="4"/>
  <c r="R326" i="4" a="1"/>
  <c r="R326" i="4"/>
  <c r="U326" i="4" s="1"/>
  <c r="V326" i="4" s="1"/>
  <c r="W326" i="4" s="1"/>
  <c r="AA326" i="4" s="1"/>
  <c r="R327" i="4" a="1"/>
  <c r="R327" i="4"/>
  <c r="R328" i="4" a="1"/>
  <c r="R328" i="4"/>
  <c r="U328" i="4" s="1"/>
  <c r="V328" i="4" s="1"/>
  <c r="W328" i="4" s="1"/>
  <c r="AA328" i="4" s="1"/>
  <c r="R329" i="4" a="1"/>
  <c r="R329" i="4"/>
  <c r="U329" i="4" s="1"/>
  <c r="V329" i="4" s="1"/>
  <c r="W329" i="4" s="1"/>
  <c r="AA329" i="4" s="1"/>
  <c r="R330" i="4" a="1"/>
  <c r="R330" i="4"/>
  <c r="U330" i="4" s="1"/>
  <c r="V330" i="4" s="1"/>
  <c r="W330" i="4" s="1"/>
  <c r="AA330" i="4" s="1"/>
  <c r="R331" i="4" a="1"/>
  <c r="R331" i="4"/>
  <c r="U331" i="4" s="1"/>
  <c r="V331" i="4" s="1"/>
  <c r="W331" i="4" s="1"/>
  <c r="AA331" i="4" s="1"/>
  <c r="R332" i="4" a="1"/>
  <c r="R332" i="4"/>
  <c r="R333" i="4" a="1"/>
  <c r="R333" i="4"/>
  <c r="U333" i="4" s="1"/>
  <c r="V333" i="4" s="1"/>
  <c r="W333" i="4" s="1"/>
  <c r="AA333" i="4" s="1"/>
  <c r="R334" i="4" a="1"/>
  <c r="R334" i="4"/>
  <c r="U334" i="4" s="1"/>
  <c r="V334" i="4" s="1"/>
  <c r="W334" i="4" s="1"/>
  <c r="AA334" i="4" s="1"/>
  <c r="R335" i="4" a="1"/>
  <c r="R335" i="4"/>
  <c r="U335" i="4" s="1"/>
  <c r="V335" i="4" s="1"/>
  <c r="W335" i="4" s="1"/>
  <c r="AA335" i="4" s="1"/>
  <c r="R336" i="4" a="1"/>
  <c r="R336" i="4"/>
  <c r="U336" i="4" s="1"/>
  <c r="V336" i="4" s="1"/>
  <c r="W336" i="4" s="1"/>
  <c r="AA336" i="4" s="1"/>
  <c r="R337" i="4" a="1"/>
  <c r="R337" i="4"/>
  <c r="U337" i="4" s="1"/>
  <c r="V337" i="4" s="1"/>
  <c r="W337" i="4" s="1"/>
  <c r="AA337" i="4" s="1"/>
  <c r="R338" i="4" a="1"/>
  <c r="R338" i="4"/>
  <c r="U338" i="4" s="1"/>
  <c r="V338" i="4" s="1"/>
  <c r="W338" i="4" s="1"/>
  <c r="AA338" i="4" s="1"/>
  <c r="R339" i="4" a="1"/>
  <c r="R339" i="4"/>
  <c r="U339" i="4" s="1"/>
  <c r="V339" i="4" s="1"/>
  <c r="W339" i="4" s="1"/>
  <c r="AA339" i="4" s="1"/>
  <c r="R340" i="4" a="1"/>
  <c r="R340" i="4"/>
  <c r="U340" i="4" s="1"/>
  <c r="V340" i="4" s="1"/>
  <c r="W340" i="4" s="1"/>
  <c r="AA340" i="4" s="1"/>
  <c r="R341" i="4" a="1"/>
  <c r="R341" i="4"/>
  <c r="R342" i="4" a="1"/>
  <c r="R342" i="4"/>
  <c r="R343" i="4" a="1"/>
  <c r="R343" i="4"/>
  <c r="U343" i="4" s="1"/>
  <c r="V343" i="4" s="1"/>
  <c r="W343" i="4" s="1"/>
  <c r="AA343" i="4" s="1"/>
  <c r="R344" i="4" a="1"/>
  <c r="R344" i="4"/>
  <c r="U344" i="4" s="1"/>
  <c r="V344" i="4" s="1"/>
  <c r="W344" i="4" s="1"/>
  <c r="AA344" i="4" s="1"/>
  <c r="R345" i="4" a="1"/>
  <c r="R345" i="4"/>
  <c r="U345" i="4" s="1"/>
  <c r="V345" i="4" s="1"/>
  <c r="W345" i="4" s="1"/>
  <c r="AA345" i="4" s="1"/>
  <c r="R346" i="4" a="1"/>
  <c r="R346" i="4"/>
  <c r="R347" i="4" a="1"/>
  <c r="R347" i="4"/>
  <c r="U347" i="4" s="1"/>
  <c r="V347" i="4" s="1"/>
  <c r="W347" i="4" s="1"/>
  <c r="AA347" i="4" s="1"/>
  <c r="R348" i="4" a="1"/>
  <c r="R348" i="4"/>
  <c r="U348" i="4" s="1"/>
  <c r="V348" i="4" s="1"/>
  <c r="W348" i="4" s="1"/>
  <c r="AA348" i="4" s="1"/>
  <c r="R349" i="4" a="1"/>
  <c r="R349" i="4"/>
  <c r="R350" i="4" a="1"/>
  <c r="R350" i="4"/>
  <c r="R351" i="4" a="1"/>
  <c r="R351" i="4"/>
  <c r="U351" i="4" s="1"/>
  <c r="V351" i="4" s="1"/>
  <c r="W351" i="4" s="1"/>
  <c r="AA351" i="4" s="1"/>
  <c r="R352" i="4" a="1"/>
  <c r="R352" i="4"/>
  <c r="R353" i="4" a="1"/>
  <c r="R353" i="4"/>
  <c r="U353" i="4" s="1"/>
  <c r="V353" i="4" s="1"/>
  <c r="W353" i="4" s="1"/>
  <c r="AA353" i="4" s="1"/>
  <c r="R354" i="4" a="1"/>
  <c r="R354" i="4"/>
  <c r="U354" i="4" s="1"/>
  <c r="V354" i="4" s="1"/>
  <c r="W354" i="4" s="1"/>
  <c r="AA354" i="4" s="1"/>
  <c r="R355" i="4" a="1"/>
  <c r="R355" i="4"/>
  <c r="U355" i="4" s="1"/>
  <c r="V355" i="4" s="1"/>
  <c r="W355" i="4" s="1"/>
  <c r="AA355" i="4" s="1"/>
  <c r="R356" i="4" a="1"/>
  <c r="R356" i="4"/>
  <c r="U356" i="4" s="1"/>
  <c r="V356" i="4" s="1"/>
  <c r="W356" i="4" s="1"/>
  <c r="AA356" i="4" s="1"/>
  <c r="R357" i="4" a="1"/>
  <c r="R357" i="4"/>
  <c r="U357" i="4" s="1"/>
  <c r="V357" i="4" s="1"/>
  <c r="W357" i="4" s="1"/>
  <c r="AA357" i="4" s="1"/>
  <c r="R358" i="4" a="1"/>
  <c r="R358" i="4"/>
  <c r="U358" i="4" s="1"/>
  <c r="V358" i="4" s="1"/>
  <c r="W358" i="4" s="1"/>
  <c r="AA358" i="4" s="1"/>
  <c r="R359" i="4" a="1"/>
  <c r="R359" i="4"/>
  <c r="U359" i="4" s="1"/>
  <c r="V359" i="4" s="1"/>
  <c r="W359" i="4" s="1"/>
  <c r="AA359" i="4" s="1"/>
  <c r="R360" i="4" a="1"/>
  <c r="R360" i="4"/>
  <c r="U360" i="4" s="1"/>
  <c r="V360" i="4" s="1"/>
  <c r="W360" i="4" s="1"/>
  <c r="AA360" i="4" s="1"/>
  <c r="R361" i="4" a="1"/>
  <c r="R361" i="4"/>
  <c r="R362" i="4" a="1"/>
  <c r="R362" i="4"/>
  <c r="R363" i="4" a="1"/>
  <c r="R363" i="4"/>
  <c r="U363" i="4" s="1"/>
  <c r="V363" i="4" s="1"/>
  <c r="W363" i="4" s="1"/>
  <c r="AA363" i="4" s="1"/>
  <c r="R364" i="4" a="1"/>
  <c r="R364" i="4"/>
  <c r="U364" i="4" s="1"/>
  <c r="V364" i="4" s="1"/>
  <c r="W364" i="4" s="1"/>
  <c r="AA364" i="4" s="1"/>
  <c r="R365" i="4" a="1"/>
  <c r="R365" i="4"/>
  <c r="U365" i="4" s="1"/>
  <c r="V365" i="4" s="1"/>
  <c r="W365" i="4" s="1"/>
  <c r="AA365" i="4" s="1"/>
  <c r="R366" i="4" a="1"/>
  <c r="R366" i="4"/>
  <c r="U366" i="4" s="1"/>
  <c r="V366" i="4" s="1"/>
  <c r="W366" i="4" s="1"/>
  <c r="AA366" i="4" s="1"/>
  <c r="R367" i="4" a="1"/>
  <c r="R367" i="4"/>
  <c r="R368" i="4" a="1"/>
  <c r="R368" i="4"/>
  <c r="U368" i="4" s="1"/>
  <c r="V368" i="4" s="1"/>
  <c r="W368" i="4" s="1"/>
  <c r="AA368" i="4" s="1"/>
  <c r="R369" i="4" a="1"/>
  <c r="R369" i="4"/>
  <c r="U369" i="4" s="1"/>
  <c r="V369" i="4" s="1"/>
  <c r="W369" i="4" s="1"/>
  <c r="AA369" i="4" s="1"/>
  <c r="R370" i="4" a="1"/>
  <c r="R370" i="4"/>
  <c r="R371" i="4" a="1"/>
  <c r="R371" i="4"/>
  <c r="U371" i="4" s="1"/>
  <c r="V371" i="4" s="1"/>
  <c r="W371" i="4" s="1"/>
  <c r="AA371" i="4" s="1"/>
  <c r="R372" i="4" a="1"/>
  <c r="R372" i="4"/>
  <c r="U372" i="4" s="1"/>
  <c r="V372" i="4" s="1"/>
  <c r="W372" i="4" s="1"/>
  <c r="AA372" i="4" s="1"/>
  <c r="R373" i="4" a="1"/>
  <c r="R373" i="4"/>
  <c r="U373" i="4" s="1"/>
  <c r="V373" i="4" s="1"/>
  <c r="W373" i="4" s="1"/>
  <c r="AA373" i="4" s="1"/>
  <c r="R374" i="4" a="1"/>
  <c r="R374" i="4"/>
  <c r="R375" i="4" a="1"/>
  <c r="R375" i="4"/>
  <c r="U375" i="4" s="1"/>
  <c r="V375" i="4" s="1"/>
  <c r="W375" i="4" s="1"/>
  <c r="AA375" i="4" s="1"/>
  <c r="R376" i="4" a="1"/>
  <c r="R376" i="4"/>
  <c r="U376" i="4" s="1"/>
  <c r="V376" i="4" s="1"/>
  <c r="W376" i="4" s="1"/>
  <c r="AA376" i="4" s="1"/>
  <c r="R377" i="4" a="1"/>
  <c r="R377" i="4"/>
  <c r="U377" i="4" s="1"/>
  <c r="V377" i="4" s="1"/>
  <c r="W377" i="4" s="1"/>
  <c r="AA377" i="4" s="1"/>
  <c r="R378" i="4" a="1"/>
  <c r="R378" i="4"/>
  <c r="R379" i="4" a="1"/>
  <c r="R379" i="4"/>
  <c r="U379" i="4" s="1"/>
  <c r="V379" i="4" s="1"/>
  <c r="W379" i="4" s="1"/>
  <c r="AA379" i="4" s="1"/>
  <c r="R380" i="4" a="1"/>
  <c r="R380" i="4"/>
  <c r="U380" i="4" s="1"/>
  <c r="V380" i="4" s="1"/>
  <c r="W380" i="4" s="1"/>
  <c r="AA380" i="4" s="1"/>
  <c r="R381" i="4" a="1"/>
  <c r="R381" i="4"/>
  <c r="U381" i="4" s="1"/>
  <c r="V381" i="4" s="1"/>
  <c r="W381" i="4" s="1"/>
  <c r="AA381" i="4" s="1"/>
  <c r="R382" i="4" a="1"/>
  <c r="R382" i="4"/>
  <c r="R383" i="4" a="1"/>
  <c r="R383" i="4"/>
  <c r="U383" i="4" s="1"/>
  <c r="V383" i="4" s="1"/>
  <c r="W383" i="4" s="1"/>
  <c r="AA383" i="4" s="1"/>
  <c r="R384" i="4" a="1"/>
  <c r="R384" i="4"/>
  <c r="R385" i="4" a="1"/>
  <c r="R385" i="4"/>
  <c r="U385" i="4" s="1"/>
  <c r="V385" i="4" s="1"/>
  <c r="W385" i="4" s="1"/>
  <c r="AA385" i="4" s="1"/>
  <c r="R386" i="4" a="1"/>
  <c r="R386" i="4"/>
  <c r="R387" i="4" a="1"/>
  <c r="R387" i="4"/>
  <c r="R388" i="4" a="1"/>
  <c r="R388" i="4"/>
  <c r="U388" i="4" s="1"/>
  <c r="V388" i="4" s="1"/>
  <c r="W388" i="4" s="1"/>
  <c r="AA388" i="4" s="1"/>
  <c r="R389" i="4" a="1"/>
  <c r="R389" i="4"/>
  <c r="U389" i="4" s="1"/>
  <c r="V389" i="4" s="1"/>
  <c r="W389" i="4" s="1"/>
  <c r="AA389" i="4" s="1"/>
  <c r="R390" i="4" a="1"/>
  <c r="R390" i="4"/>
  <c r="U390" i="4" s="1"/>
  <c r="V390" i="4" s="1"/>
  <c r="W390" i="4" s="1"/>
  <c r="AA390" i="4" s="1"/>
  <c r="R391" i="4" a="1"/>
  <c r="R391" i="4"/>
  <c r="R392" i="4" a="1"/>
  <c r="R392" i="4"/>
  <c r="R393" i="4" a="1"/>
  <c r="R393" i="4"/>
  <c r="U393" i="4" s="1"/>
  <c r="V393" i="4" s="1"/>
  <c r="W393" i="4" s="1"/>
  <c r="AA393" i="4" s="1"/>
  <c r="R394" i="4" a="1"/>
  <c r="R394" i="4"/>
  <c r="U394" i="4" s="1"/>
  <c r="V394" i="4" s="1"/>
  <c r="W394" i="4" s="1"/>
  <c r="AA394" i="4" s="1"/>
  <c r="R395" i="4" a="1"/>
  <c r="R395" i="4"/>
  <c r="R396" i="4" a="1"/>
  <c r="R396" i="4"/>
  <c r="U396" i="4" s="1"/>
  <c r="V396" i="4" s="1"/>
  <c r="W396" i="4" s="1"/>
  <c r="AA396" i="4" s="1"/>
  <c r="R397" i="4" a="1"/>
  <c r="R397" i="4"/>
  <c r="U397" i="4" s="1"/>
  <c r="V397" i="4" s="1"/>
  <c r="W397" i="4" s="1"/>
  <c r="AA397" i="4" s="1"/>
  <c r="R398" i="4" a="1"/>
  <c r="R398" i="4"/>
  <c r="R399" i="4" a="1"/>
  <c r="R399" i="4"/>
  <c r="U399" i="4" s="1"/>
  <c r="V399" i="4" s="1"/>
  <c r="W399" i="4" s="1"/>
  <c r="AA399" i="4" s="1"/>
  <c r="R400" i="4" a="1"/>
  <c r="R400" i="4"/>
  <c r="U400" i="4" s="1"/>
  <c r="V400" i="4" s="1"/>
  <c r="W400" i="4" s="1"/>
  <c r="AA400" i="4" s="1"/>
  <c r="R401" i="4" a="1"/>
  <c r="R401" i="4"/>
  <c r="U401" i="4" s="1"/>
  <c r="V401" i="4" s="1"/>
  <c r="W401" i="4" s="1"/>
  <c r="AA401" i="4" s="1"/>
  <c r="R402" i="4" a="1"/>
  <c r="R402" i="4"/>
  <c r="U402" i="4" s="1"/>
  <c r="V402" i="4" s="1"/>
  <c r="W402" i="4" s="1"/>
  <c r="AA402" i="4" s="1"/>
  <c r="R403" i="4" a="1"/>
  <c r="R403" i="4"/>
  <c r="U403" i="4" s="1"/>
  <c r="V403" i="4" s="1"/>
  <c r="W403" i="4" s="1"/>
  <c r="AA403" i="4" s="1"/>
  <c r="R404" i="4" a="1"/>
  <c r="R404" i="4"/>
  <c r="U404" i="4" s="1"/>
  <c r="V404" i="4" s="1"/>
  <c r="W404" i="4" s="1"/>
  <c r="AA404" i="4" s="1"/>
  <c r="R405" i="4" a="1"/>
  <c r="R405" i="4"/>
  <c r="R406" i="4" a="1"/>
  <c r="R406" i="4"/>
  <c r="U406" i="4" s="1"/>
  <c r="V406" i="4" s="1"/>
  <c r="W406" i="4" s="1"/>
  <c r="AA406" i="4" s="1"/>
  <c r="R407" i="4" a="1"/>
  <c r="R407" i="4"/>
  <c r="R408" i="4" a="1"/>
  <c r="R408" i="4"/>
  <c r="U408" i="4" s="1"/>
  <c r="V408" i="4" s="1"/>
  <c r="W408" i="4" s="1"/>
  <c r="AA408" i="4" s="1"/>
  <c r="R409" i="4" a="1"/>
  <c r="R409" i="4"/>
  <c r="U409" i="4" s="1"/>
  <c r="V409" i="4" s="1"/>
  <c r="W409" i="4" s="1"/>
  <c r="AA409" i="4" s="1"/>
  <c r="R410" i="4" a="1"/>
  <c r="R410" i="4"/>
  <c r="R411" i="4" a="1"/>
  <c r="R411" i="4"/>
  <c r="R412" i="4" a="1"/>
  <c r="R412" i="4"/>
  <c r="U412" i="4" s="1"/>
  <c r="V412" i="4" s="1"/>
  <c r="W412" i="4" s="1"/>
  <c r="AA412" i="4" s="1"/>
  <c r="R413" i="4" a="1"/>
  <c r="R413" i="4"/>
  <c r="R414" i="4" a="1"/>
  <c r="R414" i="4"/>
  <c r="U414" i="4" s="1"/>
  <c r="V414" i="4" s="1"/>
  <c r="W414" i="4" s="1"/>
  <c r="AA414" i="4" s="1"/>
  <c r="R415" i="4" a="1"/>
  <c r="R415" i="4"/>
  <c r="U415" i="4" s="1"/>
  <c r="V415" i="4" s="1"/>
  <c r="W415" i="4" s="1"/>
  <c r="AA415" i="4" s="1"/>
  <c r="R416" i="4" a="1"/>
  <c r="R416" i="4"/>
  <c r="U416" i="4" s="1"/>
  <c r="V416" i="4" s="1"/>
  <c r="W416" i="4" s="1"/>
  <c r="AA416" i="4" s="1"/>
  <c r="R417" i="4" a="1"/>
  <c r="R417" i="4"/>
  <c r="U417" i="4" s="1"/>
  <c r="V417" i="4" s="1"/>
  <c r="W417" i="4" s="1"/>
  <c r="AA417" i="4" s="1"/>
  <c r="R418" i="4" a="1"/>
  <c r="R418" i="4"/>
  <c r="R419" i="4" a="1"/>
  <c r="R419" i="4"/>
  <c r="U419" i="4" s="1"/>
  <c r="V419" i="4" s="1"/>
  <c r="W419" i="4" s="1"/>
  <c r="AA419" i="4" s="1"/>
  <c r="R420" i="4" a="1"/>
  <c r="R420" i="4"/>
  <c r="U420" i="4" s="1"/>
  <c r="V420" i="4" s="1"/>
  <c r="W420" i="4" s="1"/>
  <c r="AA420" i="4" s="1"/>
  <c r="R421" i="4" a="1"/>
  <c r="R421" i="4"/>
  <c r="U421" i="4" s="1"/>
  <c r="V421" i="4" s="1"/>
  <c r="W421" i="4" s="1"/>
  <c r="AA421" i="4" s="1"/>
  <c r="R422" i="4" a="1"/>
  <c r="R422" i="4"/>
  <c r="U422" i="4" s="1"/>
  <c r="V422" i="4" s="1"/>
  <c r="W422" i="4" s="1"/>
  <c r="AA422" i="4" s="1"/>
  <c r="R423" i="4" a="1"/>
  <c r="R423" i="4"/>
  <c r="U423" i="4" s="1"/>
  <c r="V423" i="4" s="1"/>
  <c r="W423" i="4" s="1"/>
  <c r="AA423" i="4" s="1"/>
  <c r="R424" i="4" a="1"/>
  <c r="R424" i="4"/>
  <c r="U424" i="4" s="1"/>
  <c r="V424" i="4" s="1"/>
  <c r="W424" i="4" s="1"/>
  <c r="AA424" i="4" s="1"/>
  <c r="R425" i="4" a="1"/>
  <c r="R425" i="4"/>
  <c r="U425" i="4" s="1"/>
  <c r="V425" i="4" s="1"/>
  <c r="W425" i="4" s="1"/>
  <c r="AA425" i="4" s="1"/>
  <c r="R426" i="4" a="1"/>
  <c r="R426" i="4"/>
  <c r="R427" i="4" a="1"/>
  <c r="R427" i="4"/>
  <c r="U427" i="4" s="1"/>
  <c r="V427" i="4" s="1"/>
  <c r="W427" i="4" s="1"/>
  <c r="AA427" i="4" s="1"/>
  <c r="R428" i="4" a="1"/>
  <c r="R428" i="4"/>
  <c r="U428" i="4" s="1"/>
  <c r="V428" i="4" s="1"/>
  <c r="W428" i="4" s="1"/>
  <c r="AA428" i="4" s="1"/>
  <c r="R429" i="4" a="1"/>
  <c r="R429" i="4"/>
  <c r="U429" i="4" s="1"/>
  <c r="V429" i="4" s="1"/>
  <c r="W429" i="4" s="1"/>
  <c r="AA429" i="4" s="1"/>
  <c r="R430" i="4" a="1"/>
  <c r="R430" i="4"/>
  <c r="R431" i="4" a="1"/>
  <c r="R431" i="4"/>
  <c r="U431" i="4" s="1"/>
  <c r="V431" i="4" s="1"/>
  <c r="W431" i="4" s="1"/>
  <c r="AA431" i="4" s="1"/>
  <c r="R432" i="4" a="1"/>
  <c r="R432" i="4"/>
  <c r="U432" i="4" s="1"/>
  <c r="V432" i="4" s="1"/>
  <c r="W432" i="4" s="1"/>
  <c r="AA432" i="4" s="1"/>
  <c r="R433" i="4" a="1"/>
  <c r="R433" i="4"/>
  <c r="R434" i="4" a="1"/>
  <c r="R434" i="4"/>
  <c r="U434" i="4" s="1"/>
  <c r="V434" i="4" s="1"/>
  <c r="W434" i="4" s="1"/>
  <c r="AA434" i="4" s="1"/>
  <c r="R435" i="4" a="1"/>
  <c r="R435" i="4"/>
  <c r="R436" i="4" a="1"/>
  <c r="R436" i="4"/>
  <c r="U436" i="4" s="1"/>
  <c r="V436" i="4" s="1"/>
  <c r="W436" i="4" s="1"/>
  <c r="AA436" i="4" s="1"/>
  <c r="R437" i="4" a="1"/>
  <c r="R437" i="4"/>
  <c r="U437" i="4" s="1"/>
  <c r="V437" i="4" s="1"/>
  <c r="W437" i="4" s="1"/>
  <c r="AA437" i="4" s="1"/>
  <c r="R438" i="4" a="1"/>
  <c r="R438" i="4"/>
  <c r="U438" i="4" s="1"/>
  <c r="V438" i="4" s="1"/>
  <c r="W438" i="4" s="1"/>
  <c r="AA438" i="4" s="1"/>
  <c r="R439" i="4" a="1"/>
  <c r="R439" i="4"/>
  <c r="U439" i="4" s="1"/>
  <c r="V439" i="4" s="1"/>
  <c r="W439" i="4" s="1"/>
  <c r="AA439" i="4" s="1"/>
  <c r="R440" i="4" a="1"/>
  <c r="R440" i="4"/>
  <c r="U440" i="4" s="1"/>
  <c r="V440" i="4" s="1"/>
  <c r="W440" i="4" s="1"/>
  <c r="AA440" i="4" s="1"/>
  <c r="R441" i="4" a="1"/>
  <c r="R441" i="4"/>
  <c r="U441" i="4" s="1"/>
  <c r="V441" i="4" s="1"/>
  <c r="W441" i="4" s="1"/>
  <c r="AA441" i="4" s="1"/>
  <c r="R442" i="4" a="1"/>
  <c r="R442" i="4"/>
  <c r="U442" i="4" s="1"/>
  <c r="V442" i="4" s="1"/>
  <c r="W442" i="4" s="1"/>
  <c r="AA442" i="4" s="1"/>
  <c r="R443" i="4" a="1"/>
  <c r="R443" i="4"/>
  <c r="U443" i="4" s="1"/>
  <c r="V443" i="4" s="1"/>
  <c r="W443" i="4" s="1"/>
  <c r="AA443" i="4" s="1"/>
  <c r="R444" i="4" a="1"/>
  <c r="R444" i="4"/>
  <c r="R445" i="4" a="1"/>
  <c r="R445" i="4"/>
  <c r="U445" i="4" s="1"/>
  <c r="V445" i="4" s="1"/>
  <c r="W445" i="4" s="1"/>
  <c r="AA445" i="4" s="1"/>
  <c r="R446" i="4" a="1"/>
  <c r="R446" i="4"/>
  <c r="U446" i="4" s="1"/>
  <c r="V446" i="4" s="1"/>
  <c r="W446" i="4" s="1"/>
  <c r="AA446" i="4" s="1"/>
  <c r="R447" i="4" a="1"/>
  <c r="R447" i="4"/>
  <c r="U447" i="4" s="1"/>
  <c r="V447" i="4" s="1"/>
  <c r="W447" i="4" s="1"/>
  <c r="AA447" i="4" s="1"/>
  <c r="R448" i="4" a="1"/>
  <c r="R448" i="4"/>
  <c r="U448" i="4" s="1"/>
  <c r="V448" i="4" s="1"/>
  <c r="W448" i="4" s="1"/>
  <c r="AA448" i="4" s="1"/>
  <c r="R449" i="4" a="1"/>
  <c r="R449" i="4"/>
  <c r="U449" i="4" s="1"/>
  <c r="V449" i="4" s="1"/>
  <c r="W449" i="4" s="1"/>
  <c r="AA449" i="4" s="1"/>
  <c r="R450" i="4" a="1"/>
  <c r="R450" i="4"/>
  <c r="U450" i="4" s="1"/>
  <c r="V450" i="4" s="1"/>
  <c r="W450" i="4" s="1"/>
  <c r="AA450" i="4" s="1"/>
  <c r="R451" i="4" a="1"/>
  <c r="R451" i="4"/>
  <c r="U451" i="4" s="1"/>
  <c r="V451" i="4" s="1"/>
  <c r="W451" i="4" s="1"/>
  <c r="AA451" i="4" s="1"/>
  <c r="R452" i="4" a="1"/>
  <c r="R452" i="4"/>
  <c r="R453" i="4" a="1"/>
  <c r="R453" i="4"/>
  <c r="U453" i="4" s="1"/>
  <c r="V453" i="4" s="1"/>
  <c r="W453" i="4" s="1"/>
  <c r="AA453" i="4" s="1"/>
  <c r="R454" i="4" a="1"/>
  <c r="R454" i="4"/>
  <c r="U454" i="4" s="1"/>
  <c r="V454" i="4" s="1"/>
  <c r="W454" i="4" s="1"/>
  <c r="AA454" i="4" s="1"/>
  <c r="R455" i="4" a="1"/>
  <c r="R455" i="4"/>
  <c r="U455" i="4" s="1"/>
  <c r="V455" i="4" s="1"/>
  <c r="W455" i="4" s="1"/>
  <c r="AA455" i="4" s="1"/>
  <c r="R456" i="4" a="1"/>
  <c r="R456" i="4"/>
  <c r="U456" i="4" s="1"/>
  <c r="V456" i="4" s="1"/>
  <c r="W456" i="4" s="1"/>
  <c r="AA456" i="4" s="1"/>
  <c r="R457" i="4" a="1"/>
  <c r="R457" i="4"/>
  <c r="U457" i="4" s="1"/>
  <c r="V457" i="4" s="1"/>
  <c r="W457" i="4" s="1"/>
  <c r="AA457" i="4" s="1"/>
  <c r="R458" i="4" a="1"/>
  <c r="R458" i="4"/>
  <c r="U458" i="4" s="1"/>
  <c r="V458" i="4" s="1"/>
  <c r="W458" i="4" s="1"/>
  <c r="AA458" i="4" s="1"/>
  <c r="R459" i="4" a="1"/>
  <c r="R459" i="4"/>
  <c r="R460" i="4" a="1"/>
  <c r="R460" i="4"/>
  <c r="U460" i="4" s="1"/>
  <c r="V460" i="4" s="1"/>
  <c r="W460" i="4" s="1"/>
  <c r="AA460" i="4" s="1"/>
  <c r="R461" i="4" a="1"/>
  <c r="R461" i="4"/>
  <c r="R462" i="4" a="1"/>
  <c r="R462" i="4"/>
  <c r="U462" i="4" s="1"/>
  <c r="V462" i="4" s="1"/>
  <c r="W462" i="4" s="1"/>
  <c r="AA462" i="4" s="1"/>
  <c r="R463" i="4" a="1"/>
  <c r="R463" i="4"/>
  <c r="U463" i="4" s="1"/>
  <c r="V463" i="4" s="1"/>
  <c r="W463" i="4" s="1"/>
  <c r="AA463" i="4" s="1"/>
  <c r="R464" i="4" a="1"/>
  <c r="R464" i="4"/>
  <c r="U464" i="4" s="1"/>
  <c r="V464" i="4" s="1"/>
  <c r="W464" i="4" s="1"/>
  <c r="AA464" i="4" s="1"/>
  <c r="R465" i="4" a="1"/>
  <c r="R465" i="4"/>
  <c r="R466" i="4" a="1"/>
  <c r="R466" i="4"/>
  <c r="U466" i="4" s="1"/>
  <c r="V466" i="4" s="1"/>
  <c r="W466" i="4" s="1"/>
  <c r="AA466" i="4" s="1"/>
  <c r="R467" i="4" a="1"/>
  <c r="R467" i="4"/>
  <c r="U467" i="4" s="1"/>
  <c r="V467" i="4" s="1"/>
  <c r="W467" i="4" s="1"/>
  <c r="AA467" i="4" s="1"/>
  <c r="R468" i="4" a="1"/>
  <c r="R468" i="4"/>
  <c r="U468" i="4" s="1"/>
  <c r="V468" i="4" s="1"/>
  <c r="W468" i="4" s="1"/>
  <c r="AA468" i="4" s="1"/>
  <c r="R469" i="4" a="1"/>
  <c r="R469" i="4"/>
  <c r="U469" i="4" s="1"/>
  <c r="V469" i="4" s="1"/>
  <c r="W469" i="4" s="1"/>
  <c r="AA469" i="4" s="1"/>
  <c r="R470" i="4" a="1"/>
  <c r="R470" i="4"/>
  <c r="R471" i="4" a="1"/>
  <c r="R471" i="4"/>
  <c r="U471" i="4" s="1"/>
  <c r="V471" i="4" s="1"/>
  <c r="W471" i="4" s="1"/>
  <c r="AA471" i="4" s="1"/>
  <c r="R472" i="4" a="1"/>
  <c r="R472" i="4"/>
  <c r="R473" i="4" a="1"/>
  <c r="R473" i="4"/>
  <c r="U473" i="4" s="1"/>
  <c r="V473" i="4" s="1"/>
  <c r="W473" i="4" s="1"/>
  <c r="AA473" i="4" s="1"/>
  <c r="R474" i="4" a="1"/>
  <c r="R474" i="4"/>
  <c r="U474" i="4" s="1"/>
  <c r="V474" i="4" s="1"/>
  <c r="W474" i="4" s="1"/>
  <c r="AA474" i="4" s="1"/>
  <c r="R475" i="4" a="1"/>
  <c r="R475" i="4"/>
  <c r="U475" i="4" s="1"/>
  <c r="V475" i="4" s="1"/>
  <c r="W475" i="4" s="1"/>
  <c r="AA475" i="4" s="1"/>
  <c r="R476" i="4" a="1"/>
  <c r="R476" i="4"/>
  <c r="U476" i="4" s="1"/>
  <c r="V476" i="4" s="1"/>
  <c r="W476" i="4" s="1"/>
  <c r="AA476" i="4" s="1"/>
  <c r="R477" i="4" a="1"/>
  <c r="R477" i="4"/>
  <c r="R478" i="4" a="1"/>
  <c r="R478" i="4"/>
  <c r="U478" i="4" s="1"/>
  <c r="V478" i="4" s="1"/>
  <c r="W478" i="4" s="1"/>
  <c r="AA478" i="4" s="1"/>
  <c r="R479" i="4" a="1"/>
  <c r="R479" i="4"/>
  <c r="U479" i="4" s="1"/>
  <c r="V479" i="4" s="1"/>
  <c r="W479" i="4" s="1"/>
  <c r="AA479" i="4" s="1"/>
  <c r="R480" i="4" a="1"/>
  <c r="R480" i="4"/>
  <c r="U480" i="4" s="1"/>
  <c r="V480" i="4" s="1"/>
  <c r="W480" i="4" s="1"/>
  <c r="AA480" i="4" s="1"/>
  <c r="R481" i="4" a="1"/>
  <c r="R481" i="4"/>
  <c r="U481" i="4" s="1"/>
  <c r="V481" i="4" s="1"/>
  <c r="W481" i="4" s="1"/>
  <c r="AA481" i="4" s="1"/>
  <c r="R482" i="4" a="1"/>
  <c r="R482" i="4"/>
  <c r="U482" i="4" s="1"/>
  <c r="V482" i="4" s="1"/>
  <c r="W482" i="4" s="1"/>
  <c r="AA482" i="4" s="1"/>
  <c r="R483" i="4" a="1"/>
  <c r="R483" i="4"/>
  <c r="U483" i="4" s="1"/>
  <c r="V483" i="4" s="1"/>
  <c r="W483" i="4" s="1"/>
  <c r="AA483" i="4" s="1"/>
  <c r="R484" i="4" a="1"/>
  <c r="R484" i="4"/>
  <c r="R485" i="4" a="1"/>
  <c r="R485" i="4"/>
  <c r="U485" i="4" s="1"/>
  <c r="V485" i="4" s="1"/>
  <c r="W485" i="4" s="1"/>
  <c r="AA485" i="4" s="1"/>
  <c r="R486" i="4" a="1"/>
  <c r="R486" i="4"/>
  <c r="U486" i="4" s="1"/>
  <c r="V486" i="4" s="1"/>
  <c r="W486" i="4" s="1"/>
  <c r="AA486" i="4" s="1"/>
  <c r="R487" i="4" a="1"/>
  <c r="R487" i="4"/>
  <c r="U487" i="4" s="1"/>
  <c r="V487" i="4" s="1"/>
  <c r="W487" i="4" s="1"/>
  <c r="AA487" i="4" s="1"/>
  <c r="R488" i="4" a="1"/>
  <c r="R488" i="4"/>
  <c r="U488" i="4" s="1"/>
  <c r="V488" i="4" s="1"/>
  <c r="W488" i="4" s="1"/>
  <c r="AA488" i="4" s="1"/>
  <c r="R489" i="4" a="1"/>
  <c r="R489" i="4"/>
  <c r="U489" i="4" s="1"/>
  <c r="V489" i="4" s="1"/>
  <c r="W489" i="4" s="1"/>
  <c r="AA489" i="4" s="1"/>
  <c r="R490" i="4" a="1"/>
  <c r="R490" i="4"/>
  <c r="U490" i="4" s="1"/>
  <c r="V490" i="4" s="1"/>
  <c r="W490" i="4" s="1"/>
  <c r="AA490" i="4" s="1"/>
  <c r="R491" i="4" a="1"/>
  <c r="R491" i="4"/>
  <c r="U491" i="4" s="1"/>
  <c r="V491" i="4" s="1"/>
  <c r="W491" i="4" s="1"/>
  <c r="AA491" i="4" s="1"/>
  <c r="R492" i="4" a="1"/>
  <c r="R492" i="4"/>
  <c r="U492" i="4" s="1"/>
  <c r="V492" i="4" s="1"/>
  <c r="W492" i="4" s="1"/>
  <c r="AA492" i="4" s="1"/>
  <c r="R493" i="4" a="1"/>
  <c r="R493" i="4"/>
  <c r="R494" i="4" a="1"/>
  <c r="R494" i="4"/>
  <c r="U494" i="4" s="1"/>
  <c r="V494" i="4" s="1"/>
  <c r="W494" i="4" s="1"/>
  <c r="AA494" i="4" s="1"/>
  <c r="R495" i="4" a="1"/>
  <c r="R495" i="4"/>
  <c r="R496" i="4" a="1"/>
  <c r="R496" i="4"/>
  <c r="R497" i="4" a="1"/>
  <c r="R497" i="4"/>
  <c r="U497" i="4" s="1"/>
  <c r="V497" i="4" s="1"/>
  <c r="W497" i="4" s="1"/>
  <c r="AA497" i="4" s="1"/>
  <c r="R498" i="4" a="1"/>
  <c r="R498" i="4"/>
  <c r="U498" i="4" s="1"/>
  <c r="V498" i="4" s="1"/>
  <c r="W498" i="4" s="1"/>
  <c r="AA498" i="4" s="1"/>
  <c r="R499" i="4" a="1"/>
  <c r="R499" i="4"/>
  <c r="R500" i="4" a="1"/>
  <c r="R500" i="4"/>
  <c r="U500" i="4" s="1"/>
  <c r="V500" i="4" s="1"/>
  <c r="W500" i="4" s="1"/>
  <c r="AA500" i="4" s="1"/>
  <c r="R501" i="4" a="1"/>
  <c r="R501" i="4"/>
  <c r="U501" i="4" s="1"/>
  <c r="V501" i="4" s="1"/>
  <c r="W501" i="4" s="1"/>
  <c r="AA501" i="4" s="1"/>
  <c r="R502" i="4" a="1"/>
  <c r="R502" i="4"/>
  <c r="U502" i="4" s="1"/>
  <c r="V502" i="4" s="1"/>
  <c r="W502" i="4" s="1"/>
  <c r="AA502" i="4" s="1"/>
  <c r="R503" i="4" a="1"/>
  <c r="R503" i="4"/>
  <c r="U503" i="4" s="1"/>
  <c r="V503" i="4" s="1"/>
  <c r="W503" i="4" s="1"/>
  <c r="AA503" i="4" s="1"/>
  <c r="R504" i="4" a="1"/>
  <c r="R504" i="4"/>
  <c r="U504" i="4" s="1"/>
  <c r="V504" i="4" s="1"/>
  <c r="W504" i="4" s="1"/>
  <c r="AA504" i="4" s="1"/>
  <c r="R505" i="4" a="1"/>
  <c r="R505" i="4"/>
  <c r="R506" i="4" a="1"/>
  <c r="R506" i="4"/>
  <c r="U506" i="4" s="1"/>
  <c r="V506" i="4" s="1"/>
  <c r="W506" i="4" s="1"/>
  <c r="AA506" i="4" s="1"/>
  <c r="R2" i="4" a="1"/>
  <c r="R2" i="4"/>
  <c r="K2" i="4"/>
  <c r="L2" i="4"/>
  <c r="M2" i="4"/>
  <c r="N2" i="4" a="1"/>
  <c r="N2" i="4"/>
  <c r="P2" i="4" s="1" a="1"/>
  <c r="P2" i="4" s="1"/>
  <c r="T2" i="4" s="1"/>
  <c r="K3" i="4"/>
  <c r="L3" i="4"/>
  <c r="M3" i="4"/>
  <c r="N3" i="4" a="1"/>
  <c r="N3" i="4"/>
  <c r="P3" i="4" s="1" a="1"/>
  <c r="P3" i="4" s="1"/>
  <c r="T3" i="4" s="1"/>
  <c r="K4" i="4"/>
  <c r="L4" i="4"/>
  <c r="M4" i="4"/>
  <c r="N4" i="4" a="1"/>
  <c r="N4" i="4"/>
  <c r="P4" i="4" s="1" a="1"/>
  <c r="P4" i="4" s="1"/>
  <c r="T4" i="4" s="1"/>
  <c r="K5" i="4"/>
  <c r="L5" i="4"/>
  <c r="M5" i="4"/>
  <c r="N5" i="4" a="1"/>
  <c r="N5" i="4"/>
  <c r="P5" i="4" s="1" a="1"/>
  <c r="P5" i="4" s="1"/>
  <c r="T5" i="4" s="1"/>
  <c r="K6" i="4"/>
  <c r="L6" i="4"/>
  <c r="M6" i="4"/>
  <c r="N6" i="4" a="1"/>
  <c r="N6" i="4"/>
  <c r="P6" i="4" s="1" a="1"/>
  <c r="P6" i="4" s="1"/>
  <c r="T6" i="4" s="1"/>
  <c r="K7" i="4"/>
  <c r="L7" i="4"/>
  <c r="M7" i="4"/>
  <c r="N7" i="4" a="1"/>
  <c r="N7" i="4"/>
  <c r="P7" i="4" s="1" a="1"/>
  <c r="P7" i="4" s="1"/>
  <c r="T7" i="4" s="1"/>
  <c r="K8" i="4"/>
  <c r="L8" i="4"/>
  <c r="M8" i="4"/>
  <c r="N8" i="4" a="1"/>
  <c r="N8" i="4"/>
  <c r="P8" i="4" s="1" a="1"/>
  <c r="P8" i="4" s="1"/>
  <c r="T8" i="4" s="1"/>
  <c r="K9" i="4"/>
  <c r="L9" i="4"/>
  <c r="M9" i="4"/>
  <c r="N9" i="4" a="1"/>
  <c r="N9" i="4"/>
  <c r="P9" i="4" s="1" a="1"/>
  <c r="P9" i="4" s="1"/>
  <c r="T9" i="4" s="1"/>
  <c r="K10" i="4"/>
  <c r="L10" i="4"/>
  <c r="M10" i="4"/>
  <c r="N10" i="4" a="1"/>
  <c r="N10" i="4"/>
  <c r="P10" i="4" s="1" a="1"/>
  <c r="P10" i="4" s="1"/>
  <c r="T10" i="4" s="1"/>
  <c r="K11" i="4"/>
  <c r="L11" i="4"/>
  <c r="M11" i="4"/>
  <c r="N11" i="4" a="1"/>
  <c r="N11" i="4"/>
  <c r="P11" i="4" s="1" a="1"/>
  <c r="P11" i="4" s="1"/>
  <c r="T11" i="4" s="1"/>
  <c r="K12" i="4"/>
  <c r="L12" i="4"/>
  <c r="M12" i="4"/>
  <c r="N12" i="4" a="1"/>
  <c r="N12" i="4"/>
  <c r="P12" i="4" s="1" a="1"/>
  <c r="P12" i="4" s="1"/>
  <c r="T12" i="4" s="1"/>
  <c r="K13" i="4"/>
  <c r="L13" i="4"/>
  <c r="M13" i="4"/>
  <c r="N13" i="4" a="1"/>
  <c r="N13" i="4"/>
  <c r="P13" i="4" s="1" a="1"/>
  <c r="P13" i="4" s="1"/>
  <c r="T13" i="4" s="1"/>
  <c r="K14" i="4"/>
  <c r="L14" i="4"/>
  <c r="M14" i="4"/>
  <c r="N14" i="4" a="1"/>
  <c r="N14" i="4"/>
  <c r="P14" i="4" s="1" a="1"/>
  <c r="P14" i="4" s="1"/>
  <c r="T14" i="4" s="1"/>
  <c r="K15" i="4"/>
  <c r="L15" i="4"/>
  <c r="M15" i="4"/>
  <c r="N15" i="4" a="1"/>
  <c r="N15" i="4"/>
  <c r="P15" i="4" s="1" a="1"/>
  <c r="P15" i="4" s="1"/>
  <c r="T15" i="4" s="1"/>
  <c r="K16" i="4"/>
  <c r="L16" i="4"/>
  <c r="M16" i="4"/>
  <c r="N16" i="4" a="1"/>
  <c r="N16" i="4"/>
  <c r="P16" i="4" s="1" a="1"/>
  <c r="P16" i="4" s="1"/>
  <c r="T16" i="4" s="1"/>
  <c r="K17" i="4"/>
  <c r="L17" i="4"/>
  <c r="M17" i="4"/>
  <c r="N17" i="4" a="1"/>
  <c r="N17" i="4"/>
  <c r="P17" i="4" s="1" a="1"/>
  <c r="P17" i="4" s="1"/>
  <c r="T17" i="4" s="1"/>
  <c r="K18" i="4"/>
  <c r="L18" i="4"/>
  <c r="M18" i="4"/>
  <c r="N18" i="4" a="1"/>
  <c r="N18" i="4"/>
  <c r="P18" i="4" s="1" a="1"/>
  <c r="P18" i="4" s="1"/>
  <c r="T18" i="4" s="1"/>
  <c r="K19" i="4"/>
  <c r="L19" i="4"/>
  <c r="M19" i="4"/>
  <c r="N19" i="4" a="1"/>
  <c r="N19" i="4"/>
  <c r="P19" i="4" s="1" a="1"/>
  <c r="P19" i="4" s="1"/>
  <c r="T19" i="4" s="1"/>
  <c r="K20" i="4"/>
  <c r="L20" i="4"/>
  <c r="M20" i="4"/>
  <c r="N20" i="4" a="1"/>
  <c r="N20" i="4"/>
  <c r="P20" i="4" s="1" a="1"/>
  <c r="P20" i="4" s="1"/>
  <c r="T20" i="4" s="1"/>
  <c r="K21" i="4"/>
  <c r="L21" i="4"/>
  <c r="M21" i="4"/>
  <c r="N21" i="4" a="1"/>
  <c r="N21" i="4"/>
  <c r="P21" i="4" s="1" a="1"/>
  <c r="P21" i="4" s="1"/>
  <c r="T21" i="4" s="1"/>
  <c r="K22" i="4"/>
  <c r="L22" i="4"/>
  <c r="M22" i="4"/>
  <c r="N22" i="4" a="1"/>
  <c r="N22" i="4"/>
  <c r="P22" i="4" s="1" a="1"/>
  <c r="P22" i="4" s="1"/>
  <c r="T22" i="4" s="1"/>
  <c r="K23" i="4"/>
  <c r="L23" i="4"/>
  <c r="M23" i="4"/>
  <c r="N23" i="4" a="1"/>
  <c r="N23" i="4"/>
  <c r="P23" i="4" s="1" a="1"/>
  <c r="P23" i="4" s="1"/>
  <c r="T23" i="4" s="1"/>
  <c r="K24" i="4"/>
  <c r="L24" i="4"/>
  <c r="M24" i="4"/>
  <c r="N24" i="4" a="1"/>
  <c r="N24" i="4"/>
  <c r="P24" i="4" s="1" a="1"/>
  <c r="P24" i="4" s="1"/>
  <c r="T24" i="4" s="1"/>
  <c r="K25" i="4"/>
  <c r="L25" i="4"/>
  <c r="M25" i="4"/>
  <c r="N25" i="4" a="1"/>
  <c r="N25" i="4"/>
  <c r="P25" i="4" s="1" a="1"/>
  <c r="P25" i="4" s="1"/>
  <c r="T25" i="4" s="1"/>
  <c r="K26" i="4"/>
  <c r="L26" i="4"/>
  <c r="M26" i="4"/>
  <c r="N26" i="4" a="1"/>
  <c r="N26" i="4"/>
  <c r="P26" i="4" s="1" a="1"/>
  <c r="P26" i="4" s="1"/>
  <c r="T26" i="4" s="1"/>
  <c r="K27" i="4"/>
  <c r="L27" i="4"/>
  <c r="M27" i="4"/>
  <c r="N27" i="4" a="1"/>
  <c r="N27" i="4"/>
  <c r="P27" i="4" s="1" a="1"/>
  <c r="P27" i="4" s="1"/>
  <c r="T27" i="4" s="1"/>
  <c r="K28" i="4"/>
  <c r="L28" i="4"/>
  <c r="M28" i="4"/>
  <c r="N28" i="4" a="1"/>
  <c r="N28" i="4"/>
  <c r="P28" i="4" s="1" a="1"/>
  <c r="P28" i="4" s="1"/>
  <c r="T28" i="4" s="1"/>
  <c r="K29" i="4"/>
  <c r="L29" i="4"/>
  <c r="M29" i="4"/>
  <c r="N29" i="4" a="1"/>
  <c r="N29" i="4"/>
  <c r="P29" i="4" s="1" a="1"/>
  <c r="P29" i="4" s="1"/>
  <c r="T29" i="4" s="1"/>
  <c r="K30" i="4"/>
  <c r="L30" i="4"/>
  <c r="M30" i="4"/>
  <c r="N30" i="4" a="1"/>
  <c r="N30" i="4"/>
  <c r="P30" i="4" s="1" a="1"/>
  <c r="P30" i="4" s="1"/>
  <c r="T30" i="4" s="1"/>
  <c r="K31" i="4"/>
  <c r="L31" i="4"/>
  <c r="M31" i="4"/>
  <c r="N31" i="4" a="1"/>
  <c r="N31" i="4"/>
  <c r="P31" i="4" s="1" a="1"/>
  <c r="P31" i="4" s="1"/>
  <c r="T31" i="4" s="1"/>
  <c r="K32" i="4"/>
  <c r="L32" i="4"/>
  <c r="M32" i="4"/>
  <c r="N32" i="4" a="1"/>
  <c r="N32" i="4"/>
  <c r="P32" i="4" s="1" a="1"/>
  <c r="P32" i="4" s="1"/>
  <c r="T32" i="4" s="1"/>
  <c r="K33" i="4"/>
  <c r="L33" i="4"/>
  <c r="M33" i="4"/>
  <c r="N33" i="4" a="1"/>
  <c r="N33" i="4"/>
  <c r="P33" i="4" s="1" a="1"/>
  <c r="P33" i="4" s="1"/>
  <c r="T33" i="4" s="1"/>
  <c r="K34" i="4"/>
  <c r="L34" i="4"/>
  <c r="M34" i="4"/>
  <c r="N34" i="4" a="1"/>
  <c r="N34" i="4"/>
  <c r="P34" i="4" s="1" a="1"/>
  <c r="P34" i="4" s="1"/>
  <c r="T34" i="4" s="1"/>
  <c r="K35" i="4"/>
  <c r="L35" i="4"/>
  <c r="M35" i="4"/>
  <c r="N35" i="4" a="1"/>
  <c r="N35" i="4"/>
  <c r="P35" i="4" s="1" a="1"/>
  <c r="P35" i="4" s="1"/>
  <c r="T35" i="4" s="1"/>
  <c r="K36" i="4"/>
  <c r="L36" i="4"/>
  <c r="M36" i="4"/>
  <c r="N36" i="4" a="1"/>
  <c r="N36" i="4"/>
  <c r="P36" i="4" s="1" a="1"/>
  <c r="P36" i="4" s="1"/>
  <c r="T36" i="4" s="1"/>
  <c r="K37" i="4"/>
  <c r="L37" i="4"/>
  <c r="M37" i="4"/>
  <c r="N37" i="4" a="1"/>
  <c r="N37" i="4"/>
  <c r="P37" i="4" s="1" a="1"/>
  <c r="P37" i="4" s="1"/>
  <c r="T37" i="4" s="1"/>
  <c r="K38" i="4"/>
  <c r="L38" i="4"/>
  <c r="M38" i="4"/>
  <c r="N38" i="4" a="1"/>
  <c r="N38" i="4"/>
  <c r="P38" i="4" s="1" a="1"/>
  <c r="P38" i="4" s="1"/>
  <c r="T38" i="4" s="1"/>
  <c r="K39" i="4"/>
  <c r="L39" i="4"/>
  <c r="M39" i="4"/>
  <c r="N39" i="4" a="1"/>
  <c r="N39" i="4"/>
  <c r="P39" i="4" s="1" a="1"/>
  <c r="P39" i="4" s="1"/>
  <c r="T39" i="4" s="1"/>
  <c r="K40" i="4"/>
  <c r="L40" i="4"/>
  <c r="M40" i="4"/>
  <c r="N40" i="4" a="1"/>
  <c r="N40" i="4"/>
  <c r="P40" i="4" s="1" a="1"/>
  <c r="P40" i="4" s="1"/>
  <c r="T40" i="4" s="1"/>
  <c r="K41" i="4"/>
  <c r="L41" i="4"/>
  <c r="M41" i="4"/>
  <c r="N41" i="4" a="1"/>
  <c r="N41" i="4"/>
  <c r="P41" i="4" s="1" a="1"/>
  <c r="P41" i="4" s="1"/>
  <c r="T41" i="4" s="1"/>
  <c r="K42" i="4"/>
  <c r="L42" i="4"/>
  <c r="M42" i="4"/>
  <c r="N42" i="4" a="1"/>
  <c r="N42" i="4"/>
  <c r="P42" i="4" s="1" a="1"/>
  <c r="P42" i="4" s="1"/>
  <c r="T42" i="4" s="1"/>
  <c r="K43" i="4"/>
  <c r="L43" i="4"/>
  <c r="M43" i="4"/>
  <c r="N43" i="4" a="1"/>
  <c r="N43" i="4"/>
  <c r="P43" i="4" s="1" a="1"/>
  <c r="P43" i="4" s="1"/>
  <c r="T43" i="4" s="1"/>
  <c r="K44" i="4"/>
  <c r="L44" i="4"/>
  <c r="M44" i="4"/>
  <c r="N44" i="4" a="1"/>
  <c r="N44" i="4"/>
  <c r="P44" i="4" s="1" a="1"/>
  <c r="P44" i="4" s="1"/>
  <c r="T44" i="4" s="1"/>
  <c r="K45" i="4"/>
  <c r="L45" i="4"/>
  <c r="M45" i="4"/>
  <c r="N45" i="4" a="1"/>
  <c r="N45" i="4"/>
  <c r="P45" i="4" s="1" a="1"/>
  <c r="P45" i="4" s="1"/>
  <c r="T45" i="4" s="1"/>
  <c r="K46" i="4"/>
  <c r="L46" i="4"/>
  <c r="M46" i="4"/>
  <c r="N46" i="4" a="1"/>
  <c r="N46" i="4"/>
  <c r="P46" i="4" s="1" a="1"/>
  <c r="P46" i="4" s="1"/>
  <c r="T46" i="4" s="1"/>
  <c r="K47" i="4"/>
  <c r="L47" i="4"/>
  <c r="M47" i="4"/>
  <c r="N47" i="4" a="1"/>
  <c r="N47" i="4"/>
  <c r="P47" i="4" s="1" a="1"/>
  <c r="P47" i="4" s="1"/>
  <c r="T47" i="4" s="1"/>
  <c r="K48" i="4"/>
  <c r="L48" i="4"/>
  <c r="M48" i="4"/>
  <c r="N48" i="4" a="1"/>
  <c r="N48" i="4"/>
  <c r="P48" i="4" s="1" a="1"/>
  <c r="P48" i="4" s="1"/>
  <c r="T48" i="4" s="1"/>
  <c r="K49" i="4"/>
  <c r="L49" i="4"/>
  <c r="M49" i="4"/>
  <c r="N49" i="4" a="1"/>
  <c r="N49" i="4"/>
  <c r="P49" i="4" s="1" a="1"/>
  <c r="P49" i="4" s="1"/>
  <c r="T49" i="4" s="1"/>
  <c r="K50" i="4"/>
  <c r="L50" i="4"/>
  <c r="M50" i="4"/>
  <c r="N50" i="4" a="1"/>
  <c r="N50" i="4"/>
  <c r="P50" i="4" s="1" a="1"/>
  <c r="P50" i="4" s="1"/>
  <c r="T50" i="4" s="1"/>
  <c r="K51" i="4"/>
  <c r="L51" i="4"/>
  <c r="M51" i="4"/>
  <c r="N51" i="4" a="1"/>
  <c r="N51" i="4"/>
  <c r="P51" i="4" s="1" a="1"/>
  <c r="P51" i="4" s="1"/>
  <c r="T51" i="4" s="1"/>
  <c r="K52" i="4"/>
  <c r="L52" i="4"/>
  <c r="M52" i="4"/>
  <c r="N52" i="4" a="1"/>
  <c r="N52" i="4"/>
  <c r="P52" i="4" s="1" a="1"/>
  <c r="P52" i="4" s="1"/>
  <c r="T52" i="4" s="1"/>
  <c r="K53" i="4"/>
  <c r="L53" i="4"/>
  <c r="M53" i="4"/>
  <c r="N53" i="4" a="1"/>
  <c r="N53" i="4"/>
  <c r="P53" i="4" s="1" a="1"/>
  <c r="P53" i="4" s="1"/>
  <c r="T53" i="4" s="1"/>
  <c r="K54" i="4"/>
  <c r="L54" i="4"/>
  <c r="M54" i="4"/>
  <c r="N54" i="4" a="1"/>
  <c r="N54" i="4"/>
  <c r="P54" i="4" s="1" a="1"/>
  <c r="P54" i="4" s="1"/>
  <c r="T54" i="4" s="1"/>
  <c r="K55" i="4"/>
  <c r="L55" i="4"/>
  <c r="M55" i="4"/>
  <c r="N55" i="4" a="1"/>
  <c r="N55" i="4"/>
  <c r="P55" i="4" s="1" a="1"/>
  <c r="P55" i="4" s="1"/>
  <c r="T55" i="4" s="1"/>
  <c r="K56" i="4"/>
  <c r="L56" i="4"/>
  <c r="M56" i="4"/>
  <c r="N56" i="4" a="1"/>
  <c r="N56" i="4"/>
  <c r="P56" i="4" s="1" a="1"/>
  <c r="P56" i="4" s="1"/>
  <c r="T56" i="4" s="1"/>
  <c r="K57" i="4"/>
  <c r="L57" i="4"/>
  <c r="M57" i="4"/>
  <c r="N57" i="4" a="1"/>
  <c r="N57" i="4"/>
  <c r="P57" i="4" s="1" a="1"/>
  <c r="P57" i="4" s="1"/>
  <c r="T57" i="4" s="1"/>
  <c r="K58" i="4"/>
  <c r="L58" i="4"/>
  <c r="M58" i="4"/>
  <c r="N58" i="4" a="1"/>
  <c r="N58" i="4"/>
  <c r="P58" i="4" s="1" a="1"/>
  <c r="P58" i="4" s="1"/>
  <c r="T58" i="4" s="1"/>
  <c r="K59" i="4"/>
  <c r="L59" i="4"/>
  <c r="M59" i="4"/>
  <c r="N59" i="4" a="1"/>
  <c r="N59" i="4"/>
  <c r="P59" i="4" s="1" a="1"/>
  <c r="P59" i="4" s="1"/>
  <c r="T59" i="4" s="1"/>
  <c r="K60" i="4"/>
  <c r="L60" i="4"/>
  <c r="M60" i="4"/>
  <c r="N60" i="4" a="1"/>
  <c r="N60" i="4"/>
  <c r="P60" i="4" s="1" a="1"/>
  <c r="P60" i="4" s="1"/>
  <c r="T60" i="4" s="1"/>
  <c r="K61" i="4"/>
  <c r="L61" i="4"/>
  <c r="M61" i="4"/>
  <c r="N61" i="4" a="1"/>
  <c r="N61" i="4"/>
  <c r="P61" i="4" s="1" a="1"/>
  <c r="P61" i="4" s="1"/>
  <c r="T61" i="4" s="1"/>
  <c r="K62" i="4"/>
  <c r="L62" i="4"/>
  <c r="M62" i="4"/>
  <c r="N62" i="4" a="1"/>
  <c r="N62" i="4"/>
  <c r="P62" i="4" s="1" a="1"/>
  <c r="P62" i="4" s="1"/>
  <c r="T62" i="4" s="1"/>
  <c r="K63" i="4"/>
  <c r="L63" i="4"/>
  <c r="M63" i="4"/>
  <c r="N63" i="4" a="1"/>
  <c r="N63" i="4"/>
  <c r="P63" i="4" s="1" a="1"/>
  <c r="P63" i="4" s="1"/>
  <c r="T63" i="4" s="1"/>
  <c r="K64" i="4"/>
  <c r="L64" i="4"/>
  <c r="M64" i="4"/>
  <c r="N64" i="4" a="1"/>
  <c r="N64" i="4"/>
  <c r="P64" i="4" s="1" a="1"/>
  <c r="P64" i="4" s="1"/>
  <c r="T64" i="4" s="1"/>
  <c r="K65" i="4"/>
  <c r="L65" i="4"/>
  <c r="M65" i="4"/>
  <c r="N65" i="4" a="1"/>
  <c r="N65" i="4"/>
  <c r="P65" i="4" s="1" a="1"/>
  <c r="P65" i="4" s="1"/>
  <c r="T65" i="4" s="1"/>
  <c r="K66" i="4"/>
  <c r="L66" i="4"/>
  <c r="M66" i="4"/>
  <c r="N66" i="4" a="1"/>
  <c r="N66" i="4"/>
  <c r="P66" i="4" s="1" a="1"/>
  <c r="P66" i="4" s="1"/>
  <c r="T66" i="4" s="1"/>
  <c r="K67" i="4"/>
  <c r="L67" i="4"/>
  <c r="M67" i="4"/>
  <c r="N67" i="4" a="1"/>
  <c r="N67" i="4"/>
  <c r="P67" i="4" s="1" a="1"/>
  <c r="P67" i="4" s="1"/>
  <c r="T67" i="4" s="1"/>
  <c r="K68" i="4"/>
  <c r="L68" i="4"/>
  <c r="M68" i="4"/>
  <c r="N68" i="4" a="1"/>
  <c r="N68" i="4"/>
  <c r="P68" i="4" s="1" a="1"/>
  <c r="P68" i="4" s="1"/>
  <c r="T68" i="4" s="1"/>
  <c r="K69" i="4"/>
  <c r="L69" i="4"/>
  <c r="M69" i="4"/>
  <c r="N69" i="4" a="1"/>
  <c r="N69" i="4"/>
  <c r="P69" i="4" s="1" a="1"/>
  <c r="P69" i="4" s="1"/>
  <c r="T69" i="4" s="1"/>
  <c r="K70" i="4"/>
  <c r="L70" i="4"/>
  <c r="M70" i="4"/>
  <c r="N70" i="4" a="1"/>
  <c r="N70" i="4"/>
  <c r="P70" i="4" s="1" a="1"/>
  <c r="P70" i="4" s="1"/>
  <c r="T70" i="4" s="1"/>
  <c r="K71" i="4"/>
  <c r="L71" i="4"/>
  <c r="M71" i="4"/>
  <c r="N71" i="4" a="1"/>
  <c r="N71" i="4"/>
  <c r="P71" i="4" s="1" a="1"/>
  <c r="P71" i="4" s="1"/>
  <c r="T71" i="4" s="1"/>
  <c r="K72" i="4"/>
  <c r="L72" i="4"/>
  <c r="M72" i="4"/>
  <c r="N72" i="4" a="1"/>
  <c r="N72" i="4"/>
  <c r="P72" i="4" s="1" a="1"/>
  <c r="P72" i="4" s="1"/>
  <c r="T72" i="4" s="1"/>
  <c r="K73" i="4"/>
  <c r="L73" i="4"/>
  <c r="M73" i="4"/>
  <c r="N73" i="4" a="1"/>
  <c r="N73" i="4"/>
  <c r="P73" i="4" s="1" a="1"/>
  <c r="P73" i="4" s="1"/>
  <c r="T73" i="4" s="1"/>
  <c r="K74" i="4"/>
  <c r="L74" i="4"/>
  <c r="M74" i="4"/>
  <c r="N74" i="4" a="1"/>
  <c r="N74" i="4"/>
  <c r="P74" i="4" s="1" a="1"/>
  <c r="P74" i="4" s="1"/>
  <c r="T74" i="4" s="1"/>
  <c r="K75" i="4"/>
  <c r="L75" i="4"/>
  <c r="M75" i="4"/>
  <c r="N75" i="4" a="1"/>
  <c r="N75" i="4"/>
  <c r="P75" i="4" s="1" a="1"/>
  <c r="P75" i="4" s="1"/>
  <c r="T75" i="4" s="1"/>
  <c r="K76" i="4"/>
  <c r="L76" i="4"/>
  <c r="M76" i="4"/>
  <c r="N76" i="4" a="1"/>
  <c r="N76" i="4"/>
  <c r="P76" i="4" s="1" a="1"/>
  <c r="P76" i="4" s="1"/>
  <c r="T76" i="4" s="1"/>
  <c r="K77" i="4"/>
  <c r="L77" i="4"/>
  <c r="M77" i="4"/>
  <c r="N77" i="4" a="1"/>
  <c r="N77" i="4"/>
  <c r="P77" i="4" s="1" a="1"/>
  <c r="P77" i="4" s="1"/>
  <c r="T77" i="4" s="1"/>
  <c r="K78" i="4"/>
  <c r="L78" i="4"/>
  <c r="M78" i="4"/>
  <c r="N78" i="4" a="1"/>
  <c r="N78" i="4"/>
  <c r="P78" i="4" s="1" a="1"/>
  <c r="P78" i="4" s="1"/>
  <c r="T78" i="4" s="1"/>
  <c r="K79" i="4"/>
  <c r="L79" i="4"/>
  <c r="M79" i="4"/>
  <c r="N79" i="4" a="1"/>
  <c r="N79" i="4"/>
  <c r="P79" i="4" s="1" a="1"/>
  <c r="P79" i="4" s="1"/>
  <c r="T79" i="4" s="1"/>
  <c r="K80" i="4"/>
  <c r="L80" i="4"/>
  <c r="M80" i="4"/>
  <c r="N80" i="4" a="1"/>
  <c r="N80" i="4"/>
  <c r="P80" i="4" s="1" a="1"/>
  <c r="P80" i="4" s="1"/>
  <c r="T80" i="4" s="1"/>
  <c r="K81" i="4"/>
  <c r="L81" i="4"/>
  <c r="M81" i="4"/>
  <c r="N81" i="4" a="1"/>
  <c r="N81" i="4"/>
  <c r="P81" i="4" s="1" a="1"/>
  <c r="P81" i="4" s="1"/>
  <c r="T81" i="4" s="1"/>
  <c r="K82" i="4"/>
  <c r="L82" i="4"/>
  <c r="M82" i="4"/>
  <c r="N82" i="4" a="1"/>
  <c r="N82" i="4"/>
  <c r="P82" i="4" s="1" a="1"/>
  <c r="P82" i="4" s="1"/>
  <c r="T82" i="4" s="1"/>
  <c r="K83" i="4"/>
  <c r="L83" i="4"/>
  <c r="M83" i="4"/>
  <c r="N83" i="4" a="1"/>
  <c r="N83" i="4"/>
  <c r="P83" i="4" s="1" a="1"/>
  <c r="P83" i="4" s="1"/>
  <c r="T83" i="4" s="1"/>
  <c r="K84" i="4"/>
  <c r="L84" i="4"/>
  <c r="M84" i="4"/>
  <c r="N84" i="4" a="1"/>
  <c r="N84" i="4"/>
  <c r="P84" i="4" s="1" a="1"/>
  <c r="P84" i="4" s="1"/>
  <c r="T84" i="4" s="1"/>
  <c r="K85" i="4"/>
  <c r="L85" i="4"/>
  <c r="M85" i="4"/>
  <c r="N85" i="4" a="1"/>
  <c r="N85" i="4"/>
  <c r="P85" i="4" s="1" a="1"/>
  <c r="P85" i="4" s="1"/>
  <c r="T85" i="4" s="1"/>
  <c r="K86" i="4"/>
  <c r="L86" i="4"/>
  <c r="M86" i="4"/>
  <c r="N86" i="4" a="1"/>
  <c r="N86" i="4"/>
  <c r="P86" i="4" s="1" a="1"/>
  <c r="P86" i="4" s="1"/>
  <c r="T86" i="4" s="1"/>
  <c r="K87" i="4"/>
  <c r="L87" i="4"/>
  <c r="M87" i="4"/>
  <c r="N87" i="4" a="1"/>
  <c r="N87" i="4"/>
  <c r="P87" i="4" s="1" a="1"/>
  <c r="P87" i="4" s="1"/>
  <c r="T87" i="4" s="1"/>
  <c r="K88" i="4"/>
  <c r="L88" i="4"/>
  <c r="M88" i="4"/>
  <c r="N88" i="4" a="1"/>
  <c r="N88" i="4"/>
  <c r="P88" i="4" s="1" a="1"/>
  <c r="P88" i="4" s="1"/>
  <c r="T88" i="4" s="1"/>
  <c r="K89" i="4"/>
  <c r="L89" i="4"/>
  <c r="M89" i="4"/>
  <c r="N89" i="4" a="1"/>
  <c r="N89" i="4"/>
  <c r="P89" i="4" s="1" a="1"/>
  <c r="P89" i="4" s="1"/>
  <c r="T89" i="4" s="1"/>
  <c r="K90" i="4"/>
  <c r="L90" i="4"/>
  <c r="M90" i="4"/>
  <c r="N90" i="4" a="1"/>
  <c r="N90" i="4"/>
  <c r="P90" i="4" s="1" a="1"/>
  <c r="P90" i="4" s="1"/>
  <c r="T90" i="4" s="1"/>
  <c r="K91" i="4"/>
  <c r="L91" i="4"/>
  <c r="M91" i="4"/>
  <c r="N91" i="4" a="1"/>
  <c r="N91" i="4"/>
  <c r="P91" i="4" s="1" a="1"/>
  <c r="P91" i="4" s="1"/>
  <c r="T91" i="4" s="1"/>
  <c r="K92" i="4"/>
  <c r="L92" i="4"/>
  <c r="M92" i="4"/>
  <c r="N92" i="4" a="1"/>
  <c r="N92" i="4"/>
  <c r="P92" i="4" s="1" a="1"/>
  <c r="P92" i="4" s="1"/>
  <c r="T92" i="4" s="1"/>
  <c r="K93" i="4"/>
  <c r="L93" i="4"/>
  <c r="M93" i="4"/>
  <c r="N93" i="4" a="1"/>
  <c r="N93" i="4"/>
  <c r="P93" i="4" s="1" a="1"/>
  <c r="P93" i="4" s="1"/>
  <c r="T93" i="4" s="1"/>
  <c r="K94" i="4"/>
  <c r="L94" i="4"/>
  <c r="M94" i="4"/>
  <c r="N94" i="4" a="1"/>
  <c r="N94" i="4"/>
  <c r="P94" i="4" s="1" a="1"/>
  <c r="P94" i="4" s="1"/>
  <c r="T94" i="4" s="1"/>
  <c r="K95" i="4"/>
  <c r="L95" i="4"/>
  <c r="M95" i="4"/>
  <c r="N95" i="4" a="1"/>
  <c r="N95" i="4"/>
  <c r="P95" i="4" s="1" a="1"/>
  <c r="P95" i="4" s="1"/>
  <c r="T95" i="4" s="1"/>
  <c r="K96" i="4"/>
  <c r="L96" i="4"/>
  <c r="M96" i="4"/>
  <c r="N96" i="4" a="1"/>
  <c r="N96" i="4"/>
  <c r="P96" i="4" s="1" a="1"/>
  <c r="P96" i="4" s="1"/>
  <c r="T96" i="4" s="1"/>
  <c r="K97" i="4"/>
  <c r="L97" i="4"/>
  <c r="M97" i="4"/>
  <c r="N97" i="4" a="1"/>
  <c r="N97" i="4"/>
  <c r="P97" i="4" s="1" a="1"/>
  <c r="P97" i="4" s="1"/>
  <c r="T97" i="4" s="1"/>
  <c r="K98" i="4"/>
  <c r="L98" i="4"/>
  <c r="M98" i="4"/>
  <c r="N98" i="4" a="1"/>
  <c r="N98" i="4"/>
  <c r="P98" i="4" s="1" a="1"/>
  <c r="P98" i="4" s="1"/>
  <c r="T98" i="4" s="1"/>
  <c r="K99" i="4"/>
  <c r="L99" i="4"/>
  <c r="M99" i="4"/>
  <c r="N99" i="4" a="1"/>
  <c r="N99" i="4"/>
  <c r="P99" i="4" s="1" a="1"/>
  <c r="P99" i="4" s="1"/>
  <c r="T99" i="4" s="1"/>
  <c r="K100" i="4"/>
  <c r="L100" i="4"/>
  <c r="M100" i="4"/>
  <c r="N100" i="4" a="1"/>
  <c r="N100" i="4"/>
  <c r="P100" i="4" s="1" a="1"/>
  <c r="P100" i="4" s="1"/>
  <c r="T100" i="4" s="1"/>
  <c r="K101" i="4"/>
  <c r="L101" i="4"/>
  <c r="M101" i="4"/>
  <c r="N101" i="4" a="1"/>
  <c r="N101" i="4"/>
  <c r="P101" i="4" s="1" a="1"/>
  <c r="P101" i="4" s="1"/>
  <c r="T101" i="4" s="1"/>
  <c r="K102" i="4"/>
  <c r="L102" i="4"/>
  <c r="M102" i="4"/>
  <c r="N102" i="4" a="1"/>
  <c r="N102" i="4"/>
  <c r="P102" i="4" s="1" a="1"/>
  <c r="P102" i="4" s="1"/>
  <c r="T102" i="4" s="1"/>
  <c r="K103" i="4"/>
  <c r="L103" i="4"/>
  <c r="M103" i="4"/>
  <c r="N103" i="4" a="1"/>
  <c r="N103" i="4"/>
  <c r="P103" i="4" s="1" a="1"/>
  <c r="P103" i="4" s="1"/>
  <c r="T103" i="4" s="1"/>
  <c r="K104" i="4"/>
  <c r="L104" i="4"/>
  <c r="M104" i="4"/>
  <c r="N104" i="4" a="1"/>
  <c r="N104" i="4"/>
  <c r="P104" i="4" s="1" a="1"/>
  <c r="P104" i="4" s="1"/>
  <c r="T104" i="4" s="1"/>
  <c r="K105" i="4"/>
  <c r="L105" i="4"/>
  <c r="M105" i="4"/>
  <c r="N105" i="4" a="1"/>
  <c r="N105" i="4"/>
  <c r="P105" i="4" s="1" a="1"/>
  <c r="P105" i="4" s="1"/>
  <c r="T105" i="4" s="1"/>
  <c r="K106" i="4"/>
  <c r="L106" i="4"/>
  <c r="M106" i="4"/>
  <c r="N106" i="4" a="1"/>
  <c r="N106" i="4"/>
  <c r="P106" i="4" s="1" a="1"/>
  <c r="P106" i="4" s="1"/>
  <c r="T106" i="4" s="1"/>
  <c r="K107" i="4"/>
  <c r="L107" i="4"/>
  <c r="M107" i="4"/>
  <c r="N107" i="4" a="1"/>
  <c r="N107" i="4"/>
  <c r="P107" i="4" s="1" a="1"/>
  <c r="P107" i="4" s="1"/>
  <c r="T107" i="4" s="1"/>
  <c r="K108" i="4"/>
  <c r="L108" i="4"/>
  <c r="M108" i="4"/>
  <c r="N108" i="4" a="1"/>
  <c r="N108" i="4"/>
  <c r="P108" i="4" s="1" a="1"/>
  <c r="P108" i="4" s="1"/>
  <c r="T108" i="4" s="1"/>
  <c r="K109" i="4"/>
  <c r="L109" i="4"/>
  <c r="M109" i="4"/>
  <c r="N109" i="4" a="1"/>
  <c r="N109" i="4"/>
  <c r="P109" i="4" s="1" a="1"/>
  <c r="P109" i="4" s="1"/>
  <c r="T109" i="4" s="1"/>
  <c r="K110" i="4"/>
  <c r="L110" i="4"/>
  <c r="M110" i="4"/>
  <c r="N110" i="4" a="1"/>
  <c r="N110" i="4"/>
  <c r="P110" i="4" s="1" a="1"/>
  <c r="P110" i="4" s="1"/>
  <c r="T110" i="4" s="1"/>
  <c r="K111" i="4"/>
  <c r="L111" i="4"/>
  <c r="M111" i="4"/>
  <c r="N111" i="4" a="1"/>
  <c r="N111" i="4"/>
  <c r="P111" i="4" s="1" a="1"/>
  <c r="P111" i="4" s="1"/>
  <c r="T111" i="4" s="1"/>
  <c r="K112" i="4"/>
  <c r="L112" i="4"/>
  <c r="M112" i="4"/>
  <c r="N112" i="4" a="1"/>
  <c r="N112" i="4"/>
  <c r="P112" i="4" s="1" a="1"/>
  <c r="P112" i="4" s="1"/>
  <c r="T112" i="4" s="1"/>
  <c r="K113" i="4"/>
  <c r="L113" i="4"/>
  <c r="M113" i="4"/>
  <c r="N113" i="4" a="1"/>
  <c r="N113" i="4"/>
  <c r="P113" i="4" s="1" a="1"/>
  <c r="P113" i="4" s="1"/>
  <c r="T113" i="4" s="1"/>
  <c r="K114" i="4"/>
  <c r="L114" i="4"/>
  <c r="M114" i="4"/>
  <c r="N114" i="4" a="1"/>
  <c r="N114" i="4"/>
  <c r="P114" i="4" s="1" a="1"/>
  <c r="P114" i="4" s="1"/>
  <c r="T114" i="4" s="1"/>
  <c r="K115" i="4"/>
  <c r="L115" i="4"/>
  <c r="M115" i="4"/>
  <c r="N115" i="4" a="1"/>
  <c r="N115" i="4"/>
  <c r="P115" i="4" s="1" a="1"/>
  <c r="P115" i="4" s="1"/>
  <c r="T115" i="4" s="1"/>
  <c r="K116" i="4"/>
  <c r="L116" i="4"/>
  <c r="M116" i="4"/>
  <c r="N116" i="4" a="1"/>
  <c r="N116" i="4"/>
  <c r="P116" i="4" s="1" a="1"/>
  <c r="P116" i="4" s="1"/>
  <c r="T116" i="4" s="1"/>
  <c r="K117" i="4"/>
  <c r="L117" i="4"/>
  <c r="M117" i="4"/>
  <c r="N117" i="4" a="1"/>
  <c r="N117" i="4"/>
  <c r="P117" i="4" s="1" a="1"/>
  <c r="P117" i="4" s="1"/>
  <c r="T117" i="4" s="1"/>
  <c r="K118" i="4"/>
  <c r="L118" i="4"/>
  <c r="M118" i="4"/>
  <c r="N118" i="4" a="1"/>
  <c r="N118" i="4"/>
  <c r="P118" i="4" s="1" a="1"/>
  <c r="P118" i="4" s="1"/>
  <c r="T118" i="4" s="1"/>
  <c r="K119" i="4"/>
  <c r="L119" i="4"/>
  <c r="M119" i="4"/>
  <c r="N119" i="4" a="1"/>
  <c r="N119" i="4"/>
  <c r="P119" i="4" s="1" a="1"/>
  <c r="P119" i="4" s="1"/>
  <c r="T119" i="4" s="1"/>
  <c r="K120" i="4"/>
  <c r="L120" i="4"/>
  <c r="M120" i="4"/>
  <c r="N120" i="4" a="1"/>
  <c r="N120" i="4"/>
  <c r="P120" i="4" s="1" a="1"/>
  <c r="P120" i="4" s="1"/>
  <c r="T120" i="4" s="1"/>
  <c r="K121" i="4"/>
  <c r="L121" i="4"/>
  <c r="M121" i="4"/>
  <c r="N121" i="4" a="1"/>
  <c r="N121" i="4"/>
  <c r="P121" i="4" s="1" a="1"/>
  <c r="P121" i="4" s="1"/>
  <c r="T121" i="4" s="1"/>
  <c r="K122" i="4"/>
  <c r="L122" i="4"/>
  <c r="M122" i="4"/>
  <c r="N122" i="4" a="1"/>
  <c r="N122" i="4"/>
  <c r="P122" i="4" s="1" a="1"/>
  <c r="P122" i="4" s="1"/>
  <c r="T122" i="4" s="1"/>
  <c r="K123" i="4"/>
  <c r="L123" i="4"/>
  <c r="M123" i="4"/>
  <c r="N123" i="4" a="1"/>
  <c r="N123" i="4"/>
  <c r="P123" i="4" s="1" a="1"/>
  <c r="P123" i="4" s="1"/>
  <c r="T123" i="4" s="1"/>
  <c r="K124" i="4"/>
  <c r="L124" i="4"/>
  <c r="M124" i="4"/>
  <c r="N124" i="4" a="1"/>
  <c r="N124" i="4"/>
  <c r="P124" i="4" s="1" a="1"/>
  <c r="P124" i="4" s="1"/>
  <c r="T124" i="4" s="1"/>
  <c r="K125" i="4"/>
  <c r="L125" i="4"/>
  <c r="M125" i="4"/>
  <c r="N125" i="4" a="1"/>
  <c r="N125" i="4"/>
  <c r="P125" i="4" s="1" a="1"/>
  <c r="P125" i="4" s="1"/>
  <c r="T125" i="4" s="1"/>
  <c r="K126" i="4"/>
  <c r="L126" i="4"/>
  <c r="M126" i="4"/>
  <c r="N126" i="4" a="1"/>
  <c r="N126" i="4"/>
  <c r="P126" i="4" s="1" a="1"/>
  <c r="P126" i="4" s="1"/>
  <c r="T126" i="4" s="1"/>
  <c r="K127" i="4"/>
  <c r="L127" i="4"/>
  <c r="M127" i="4"/>
  <c r="N127" i="4" a="1"/>
  <c r="N127" i="4"/>
  <c r="P127" i="4" s="1" a="1"/>
  <c r="P127" i="4" s="1"/>
  <c r="T127" i="4" s="1"/>
  <c r="K128" i="4"/>
  <c r="L128" i="4"/>
  <c r="M128" i="4"/>
  <c r="N128" i="4" a="1"/>
  <c r="N128" i="4"/>
  <c r="P128" i="4" s="1" a="1"/>
  <c r="P128" i="4" s="1"/>
  <c r="T128" i="4" s="1"/>
  <c r="K129" i="4"/>
  <c r="L129" i="4"/>
  <c r="M129" i="4"/>
  <c r="N129" i="4" a="1"/>
  <c r="N129" i="4"/>
  <c r="P129" i="4" s="1" a="1"/>
  <c r="P129" i="4" s="1"/>
  <c r="T129" i="4" s="1"/>
  <c r="K130" i="4"/>
  <c r="L130" i="4"/>
  <c r="M130" i="4"/>
  <c r="N130" i="4" a="1"/>
  <c r="N130" i="4"/>
  <c r="P130" i="4" s="1" a="1"/>
  <c r="P130" i="4" s="1"/>
  <c r="T130" i="4" s="1"/>
  <c r="K131" i="4"/>
  <c r="L131" i="4"/>
  <c r="M131" i="4"/>
  <c r="N131" i="4" a="1"/>
  <c r="N131" i="4"/>
  <c r="P131" i="4" s="1" a="1"/>
  <c r="P131" i="4" s="1"/>
  <c r="T131" i="4" s="1"/>
  <c r="K132" i="4"/>
  <c r="L132" i="4"/>
  <c r="M132" i="4"/>
  <c r="N132" i="4" a="1"/>
  <c r="N132" i="4"/>
  <c r="P132" i="4" s="1" a="1"/>
  <c r="P132" i="4" s="1"/>
  <c r="T132" i="4" s="1"/>
  <c r="K133" i="4"/>
  <c r="L133" i="4"/>
  <c r="M133" i="4"/>
  <c r="N133" i="4" a="1"/>
  <c r="N133" i="4"/>
  <c r="P133" i="4" s="1" a="1"/>
  <c r="P133" i="4" s="1"/>
  <c r="T133" i="4" s="1"/>
  <c r="K134" i="4"/>
  <c r="L134" i="4"/>
  <c r="M134" i="4"/>
  <c r="N134" i="4" a="1"/>
  <c r="N134" i="4"/>
  <c r="P134" i="4" s="1" a="1"/>
  <c r="P134" i="4" s="1"/>
  <c r="T134" i="4" s="1"/>
  <c r="K135" i="4"/>
  <c r="L135" i="4"/>
  <c r="M135" i="4"/>
  <c r="N135" i="4" a="1"/>
  <c r="N135" i="4"/>
  <c r="P135" i="4" s="1" a="1"/>
  <c r="P135" i="4" s="1"/>
  <c r="T135" i="4" s="1"/>
  <c r="K136" i="4"/>
  <c r="L136" i="4"/>
  <c r="M136" i="4"/>
  <c r="N136" i="4" a="1"/>
  <c r="N136" i="4"/>
  <c r="P136" i="4" s="1" a="1"/>
  <c r="P136" i="4" s="1"/>
  <c r="T136" i="4" s="1"/>
  <c r="K137" i="4"/>
  <c r="L137" i="4"/>
  <c r="M137" i="4"/>
  <c r="N137" i="4" a="1"/>
  <c r="N137" i="4"/>
  <c r="P137" i="4" s="1" a="1"/>
  <c r="P137" i="4" s="1"/>
  <c r="T137" i="4" s="1"/>
  <c r="K138" i="4"/>
  <c r="L138" i="4"/>
  <c r="M138" i="4"/>
  <c r="N138" i="4" a="1"/>
  <c r="N138" i="4"/>
  <c r="P138" i="4" s="1" a="1"/>
  <c r="P138" i="4" s="1"/>
  <c r="T138" i="4" s="1"/>
  <c r="K139" i="4"/>
  <c r="L139" i="4"/>
  <c r="M139" i="4"/>
  <c r="N139" i="4" a="1"/>
  <c r="N139" i="4"/>
  <c r="P139" i="4" s="1" a="1"/>
  <c r="P139" i="4" s="1"/>
  <c r="T139" i="4" s="1"/>
  <c r="K140" i="4"/>
  <c r="L140" i="4"/>
  <c r="M140" i="4"/>
  <c r="N140" i="4" a="1"/>
  <c r="N140" i="4"/>
  <c r="P140" i="4" s="1" a="1"/>
  <c r="P140" i="4" s="1"/>
  <c r="T140" i="4" s="1"/>
  <c r="K141" i="4"/>
  <c r="L141" i="4"/>
  <c r="M141" i="4"/>
  <c r="N141" i="4" a="1"/>
  <c r="N141" i="4"/>
  <c r="P141" i="4" s="1" a="1"/>
  <c r="P141" i="4" s="1"/>
  <c r="T141" i="4" s="1"/>
  <c r="K142" i="4"/>
  <c r="L142" i="4"/>
  <c r="M142" i="4"/>
  <c r="N142" i="4" a="1"/>
  <c r="N142" i="4"/>
  <c r="P142" i="4" s="1" a="1"/>
  <c r="P142" i="4" s="1"/>
  <c r="T142" i="4" s="1"/>
  <c r="K143" i="4"/>
  <c r="L143" i="4"/>
  <c r="M143" i="4"/>
  <c r="N143" i="4" a="1"/>
  <c r="N143" i="4"/>
  <c r="P143" i="4" s="1" a="1"/>
  <c r="P143" i="4" s="1"/>
  <c r="T143" i="4" s="1"/>
  <c r="K144" i="4"/>
  <c r="L144" i="4"/>
  <c r="M144" i="4"/>
  <c r="N144" i="4" a="1"/>
  <c r="N144" i="4"/>
  <c r="P144" i="4" s="1" a="1"/>
  <c r="P144" i="4" s="1"/>
  <c r="T144" i="4" s="1"/>
  <c r="K145" i="4"/>
  <c r="L145" i="4"/>
  <c r="M145" i="4"/>
  <c r="N145" i="4" a="1"/>
  <c r="N145" i="4"/>
  <c r="P145" i="4" s="1" a="1"/>
  <c r="P145" i="4" s="1"/>
  <c r="T145" i="4" s="1"/>
  <c r="K146" i="4"/>
  <c r="L146" i="4"/>
  <c r="M146" i="4"/>
  <c r="N146" i="4" a="1"/>
  <c r="N146" i="4"/>
  <c r="P146" i="4" s="1" a="1"/>
  <c r="P146" i="4" s="1"/>
  <c r="T146" i="4" s="1"/>
  <c r="K147" i="4"/>
  <c r="L147" i="4"/>
  <c r="M147" i="4"/>
  <c r="N147" i="4" a="1"/>
  <c r="N147" i="4"/>
  <c r="P147" i="4" s="1" a="1"/>
  <c r="P147" i="4" s="1"/>
  <c r="T147" i="4" s="1"/>
  <c r="K148" i="4"/>
  <c r="L148" i="4"/>
  <c r="M148" i="4"/>
  <c r="N148" i="4" a="1"/>
  <c r="N148" i="4"/>
  <c r="P148" i="4" s="1" a="1"/>
  <c r="P148" i="4" s="1"/>
  <c r="T148" i="4" s="1"/>
  <c r="K149" i="4"/>
  <c r="L149" i="4"/>
  <c r="M149" i="4"/>
  <c r="N149" i="4" a="1"/>
  <c r="N149" i="4"/>
  <c r="P149" i="4" s="1" a="1"/>
  <c r="P149" i="4" s="1"/>
  <c r="T149" i="4" s="1"/>
  <c r="K150" i="4"/>
  <c r="L150" i="4"/>
  <c r="M150" i="4"/>
  <c r="N150" i="4" a="1"/>
  <c r="N150" i="4"/>
  <c r="P150" i="4" s="1" a="1"/>
  <c r="P150" i="4" s="1"/>
  <c r="T150" i="4" s="1"/>
  <c r="K151" i="4"/>
  <c r="L151" i="4"/>
  <c r="M151" i="4"/>
  <c r="N151" i="4" a="1"/>
  <c r="N151" i="4"/>
  <c r="P151" i="4" s="1" a="1"/>
  <c r="P151" i="4" s="1"/>
  <c r="T151" i="4" s="1"/>
  <c r="K152" i="4"/>
  <c r="L152" i="4"/>
  <c r="M152" i="4"/>
  <c r="N152" i="4" a="1"/>
  <c r="N152" i="4"/>
  <c r="P152" i="4" s="1" a="1"/>
  <c r="P152" i="4" s="1"/>
  <c r="T152" i="4" s="1"/>
  <c r="K153" i="4"/>
  <c r="L153" i="4"/>
  <c r="M153" i="4"/>
  <c r="N153" i="4" a="1"/>
  <c r="N153" i="4"/>
  <c r="P153" i="4" s="1" a="1"/>
  <c r="P153" i="4" s="1"/>
  <c r="T153" i="4" s="1"/>
  <c r="K154" i="4"/>
  <c r="L154" i="4"/>
  <c r="M154" i="4"/>
  <c r="N154" i="4" a="1"/>
  <c r="N154" i="4"/>
  <c r="P154" i="4" s="1" a="1"/>
  <c r="P154" i="4" s="1"/>
  <c r="T154" i="4" s="1"/>
  <c r="K155" i="4"/>
  <c r="L155" i="4"/>
  <c r="M155" i="4"/>
  <c r="N155" i="4" a="1"/>
  <c r="N155" i="4"/>
  <c r="P155" i="4" s="1" a="1"/>
  <c r="P155" i="4" s="1"/>
  <c r="T155" i="4" s="1"/>
  <c r="K156" i="4"/>
  <c r="L156" i="4"/>
  <c r="M156" i="4"/>
  <c r="N156" i="4" a="1"/>
  <c r="N156" i="4"/>
  <c r="P156" i="4" s="1" a="1"/>
  <c r="P156" i="4" s="1"/>
  <c r="T156" i="4" s="1"/>
  <c r="K157" i="4"/>
  <c r="L157" i="4"/>
  <c r="M157" i="4"/>
  <c r="N157" i="4" a="1"/>
  <c r="N157" i="4"/>
  <c r="P157" i="4" s="1" a="1"/>
  <c r="P157" i="4" s="1"/>
  <c r="T157" i="4" s="1"/>
  <c r="K158" i="4"/>
  <c r="L158" i="4"/>
  <c r="M158" i="4"/>
  <c r="N158" i="4" a="1"/>
  <c r="N158" i="4"/>
  <c r="P158" i="4" s="1" a="1"/>
  <c r="P158" i="4" s="1"/>
  <c r="T158" i="4" s="1"/>
  <c r="K159" i="4"/>
  <c r="L159" i="4"/>
  <c r="M159" i="4"/>
  <c r="N159" i="4" a="1"/>
  <c r="N159" i="4"/>
  <c r="P159" i="4" s="1" a="1"/>
  <c r="P159" i="4" s="1"/>
  <c r="T159" i="4" s="1"/>
  <c r="K160" i="4"/>
  <c r="L160" i="4"/>
  <c r="M160" i="4"/>
  <c r="N160" i="4" a="1"/>
  <c r="N160" i="4"/>
  <c r="P160" i="4" s="1" a="1"/>
  <c r="P160" i="4" s="1"/>
  <c r="T160" i="4" s="1"/>
  <c r="K161" i="4"/>
  <c r="L161" i="4"/>
  <c r="M161" i="4"/>
  <c r="N161" i="4" a="1"/>
  <c r="N161" i="4"/>
  <c r="P161" i="4" s="1" a="1"/>
  <c r="P161" i="4" s="1"/>
  <c r="T161" i="4" s="1"/>
  <c r="K162" i="4"/>
  <c r="L162" i="4"/>
  <c r="M162" i="4"/>
  <c r="N162" i="4" a="1"/>
  <c r="N162" i="4"/>
  <c r="P162" i="4" s="1" a="1"/>
  <c r="P162" i="4" s="1"/>
  <c r="T162" i="4" s="1"/>
  <c r="K163" i="4"/>
  <c r="L163" i="4"/>
  <c r="M163" i="4"/>
  <c r="N163" i="4" a="1"/>
  <c r="N163" i="4"/>
  <c r="P163" i="4" s="1" a="1"/>
  <c r="P163" i="4" s="1"/>
  <c r="T163" i="4" s="1"/>
  <c r="K164" i="4"/>
  <c r="L164" i="4"/>
  <c r="M164" i="4"/>
  <c r="N164" i="4" a="1"/>
  <c r="N164" i="4"/>
  <c r="P164" i="4" s="1" a="1"/>
  <c r="P164" i="4" s="1"/>
  <c r="T164" i="4" s="1"/>
  <c r="K165" i="4"/>
  <c r="L165" i="4"/>
  <c r="M165" i="4"/>
  <c r="N165" i="4" a="1"/>
  <c r="N165" i="4"/>
  <c r="P165" i="4" s="1" a="1"/>
  <c r="P165" i="4" s="1"/>
  <c r="T165" i="4" s="1"/>
  <c r="K166" i="4"/>
  <c r="L166" i="4"/>
  <c r="M166" i="4"/>
  <c r="N166" i="4" a="1"/>
  <c r="N166" i="4"/>
  <c r="P166" i="4" s="1" a="1"/>
  <c r="P166" i="4" s="1"/>
  <c r="T166" i="4" s="1"/>
  <c r="K167" i="4"/>
  <c r="L167" i="4"/>
  <c r="M167" i="4"/>
  <c r="N167" i="4" a="1"/>
  <c r="N167" i="4"/>
  <c r="P167" i="4" s="1" a="1"/>
  <c r="P167" i="4" s="1"/>
  <c r="T167" i="4" s="1"/>
  <c r="K168" i="4"/>
  <c r="L168" i="4"/>
  <c r="M168" i="4"/>
  <c r="N168" i="4" a="1"/>
  <c r="N168" i="4"/>
  <c r="P168" i="4" s="1" a="1"/>
  <c r="P168" i="4" s="1"/>
  <c r="T168" i="4" s="1"/>
  <c r="K169" i="4"/>
  <c r="L169" i="4"/>
  <c r="M169" i="4"/>
  <c r="N169" i="4" a="1"/>
  <c r="N169" i="4"/>
  <c r="P169" i="4" s="1" a="1"/>
  <c r="P169" i="4" s="1"/>
  <c r="T169" i="4" s="1"/>
  <c r="K170" i="4"/>
  <c r="L170" i="4"/>
  <c r="M170" i="4"/>
  <c r="N170" i="4" a="1"/>
  <c r="N170" i="4"/>
  <c r="P170" i="4" s="1" a="1"/>
  <c r="P170" i="4" s="1"/>
  <c r="T170" i="4" s="1"/>
  <c r="K171" i="4"/>
  <c r="L171" i="4"/>
  <c r="M171" i="4"/>
  <c r="N171" i="4" a="1"/>
  <c r="N171" i="4"/>
  <c r="P171" i="4" s="1" a="1"/>
  <c r="P171" i="4" s="1"/>
  <c r="T171" i="4" s="1"/>
  <c r="K172" i="4"/>
  <c r="L172" i="4"/>
  <c r="M172" i="4"/>
  <c r="N172" i="4" a="1"/>
  <c r="N172" i="4"/>
  <c r="P172" i="4" s="1" a="1"/>
  <c r="P172" i="4" s="1"/>
  <c r="T172" i="4" s="1"/>
  <c r="K173" i="4"/>
  <c r="L173" i="4"/>
  <c r="M173" i="4"/>
  <c r="N173" i="4" a="1"/>
  <c r="N173" i="4"/>
  <c r="P173" i="4" s="1" a="1"/>
  <c r="P173" i="4" s="1"/>
  <c r="T173" i="4" s="1"/>
  <c r="K174" i="4"/>
  <c r="L174" i="4"/>
  <c r="M174" i="4"/>
  <c r="N174" i="4" a="1"/>
  <c r="N174" i="4"/>
  <c r="P174" i="4" s="1" a="1"/>
  <c r="P174" i="4" s="1"/>
  <c r="T174" i="4" s="1"/>
  <c r="K175" i="4"/>
  <c r="L175" i="4"/>
  <c r="M175" i="4"/>
  <c r="N175" i="4" a="1"/>
  <c r="N175" i="4"/>
  <c r="P175" i="4" s="1" a="1"/>
  <c r="P175" i="4" s="1"/>
  <c r="T175" i="4" s="1"/>
  <c r="K176" i="4"/>
  <c r="L176" i="4"/>
  <c r="M176" i="4"/>
  <c r="N176" i="4" a="1"/>
  <c r="N176" i="4"/>
  <c r="P176" i="4" s="1" a="1"/>
  <c r="P176" i="4" s="1"/>
  <c r="T176" i="4" s="1"/>
  <c r="K177" i="4"/>
  <c r="L177" i="4"/>
  <c r="M177" i="4"/>
  <c r="N177" i="4" a="1"/>
  <c r="N177" i="4"/>
  <c r="P177" i="4" s="1" a="1"/>
  <c r="P177" i="4" s="1"/>
  <c r="T177" i="4" s="1"/>
  <c r="K178" i="4"/>
  <c r="L178" i="4"/>
  <c r="M178" i="4"/>
  <c r="N178" i="4" a="1"/>
  <c r="N178" i="4"/>
  <c r="P178" i="4" s="1" a="1"/>
  <c r="P178" i="4" s="1"/>
  <c r="T178" i="4" s="1"/>
  <c r="K179" i="4"/>
  <c r="L179" i="4"/>
  <c r="M179" i="4"/>
  <c r="N179" i="4" a="1"/>
  <c r="N179" i="4"/>
  <c r="P179" i="4" s="1" a="1"/>
  <c r="P179" i="4" s="1"/>
  <c r="T179" i="4" s="1"/>
  <c r="K180" i="4"/>
  <c r="L180" i="4"/>
  <c r="M180" i="4"/>
  <c r="N180" i="4" a="1"/>
  <c r="N180" i="4"/>
  <c r="P180" i="4" s="1" a="1"/>
  <c r="P180" i="4" s="1"/>
  <c r="T180" i="4" s="1"/>
  <c r="K181" i="4"/>
  <c r="L181" i="4"/>
  <c r="M181" i="4"/>
  <c r="N181" i="4" a="1"/>
  <c r="N181" i="4"/>
  <c r="P181" i="4" s="1" a="1"/>
  <c r="P181" i="4" s="1"/>
  <c r="T181" i="4" s="1"/>
  <c r="K182" i="4"/>
  <c r="L182" i="4"/>
  <c r="M182" i="4"/>
  <c r="N182" i="4" a="1"/>
  <c r="N182" i="4"/>
  <c r="P182" i="4" s="1" a="1"/>
  <c r="P182" i="4" s="1"/>
  <c r="T182" i="4" s="1"/>
  <c r="K183" i="4"/>
  <c r="L183" i="4"/>
  <c r="M183" i="4"/>
  <c r="N183" i="4" a="1"/>
  <c r="N183" i="4"/>
  <c r="P183" i="4" s="1" a="1"/>
  <c r="P183" i="4" s="1"/>
  <c r="T183" i="4" s="1"/>
  <c r="K184" i="4"/>
  <c r="L184" i="4"/>
  <c r="M184" i="4"/>
  <c r="N184" i="4" a="1"/>
  <c r="N184" i="4"/>
  <c r="P184" i="4" s="1" a="1"/>
  <c r="P184" i="4" s="1"/>
  <c r="T184" i="4" s="1"/>
  <c r="K185" i="4"/>
  <c r="L185" i="4"/>
  <c r="M185" i="4"/>
  <c r="N185" i="4" a="1"/>
  <c r="N185" i="4"/>
  <c r="P185" i="4" s="1" a="1"/>
  <c r="P185" i="4" s="1"/>
  <c r="T185" i="4" s="1"/>
  <c r="K186" i="4"/>
  <c r="L186" i="4"/>
  <c r="M186" i="4"/>
  <c r="N186" i="4" a="1"/>
  <c r="N186" i="4"/>
  <c r="P186" i="4" s="1" a="1"/>
  <c r="P186" i="4" s="1"/>
  <c r="T186" i="4" s="1"/>
  <c r="K187" i="4"/>
  <c r="L187" i="4"/>
  <c r="M187" i="4"/>
  <c r="N187" i="4" a="1"/>
  <c r="N187" i="4"/>
  <c r="P187" i="4" s="1" a="1"/>
  <c r="P187" i="4" s="1"/>
  <c r="T187" i="4" s="1"/>
  <c r="K188" i="4"/>
  <c r="L188" i="4"/>
  <c r="M188" i="4"/>
  <c r="N188" i="4" a="1"/>
  <c r="N188" i="4"/>
  <c r="P188" i="4" s="1" a="1"/>
  <c r="P188" i="4" s="1"/>
  <c r="T188" i="4" s="1"/>
  <c r="K189" i="4"/>
  <c r="L189" i="4"/>
  <c r="M189" i="4"/>
  <c r="N189" i="4" a="1"/>
  <c r="N189" i="4"/>
  <c r="P189" i="4" s="1" a="1"/>
  <c r="P189" i="4" s="1"/>
  <c r="T189" i="4" s="1"/>
  <c r="K190" i="4"/>
  <c r="L190" i="4"/>
  <c r="M190" i="4"/>
  <c r="N190" i="4" a="1"/>
  <c r="N190" i="4"/>
  <c r="P190" i="4" s="1" a="1"/>
  <c r="P190" i="4" s="1"/>
  <c r="T190" i="4" s="1"/>
  <c r="K191" i="4"/>
  <c r="L191" i="4"/>
  <c r="M191" i="4"/>
  <c r="N191" i="4" a="1"/>
  <c r="N191" i="4"/>
  <c r="P191" i="4" s="1" a="1"/>
  <c r="P191" i="4" s="1"/>
  <c r="T191" i="4" s="1"/>
  <c r="K192" i="4"/>
  <c r="L192" i="4"/>
  <c r="M192" i="4"/>
  <c r="N192" i="4" a="1"/>
  <c r="N192" i="4"/>
  <c r="P192" i="4" s="1" a="1"/>
  <c r="P192" i="4" s="1"/>
  <c r="T192" i="4" s="1"/>
  <c r="K193" i="4"/>
  <c r="L193" i="4"/>
  <c r="M193" i="4"/>
  <c r="N193" i="4" a="1"/>
  <c r="N193" i="4"/>
  <c r="P193" i="4" s="1" a="1"/>
  <c r="P193" i="4" s="1"/>
  <c r="T193" i="4" s="1"/>
  <c r="K194" i="4"/>
  <c r="L194" i="4"/>
  <c r="M194" i="4"/>
  <c r="N194" i="4" a="1"/>
  <c r="N194" i="4"/>
  <c r="P194" i="4" s="1" a="1"/>
  <c r="P194" i="4" s="1"/>
  <c r="T194" i="4" s="1"/>
  <c r="K195" i="4"/>
  <c r="L195" i="4"/>
  <c r="M195" i="4"/>
  <c r="N195" i="4" a="1"/>
  <c r="N195" i="4"/>
  <c r="P195" i="4" s="1" a="1"/>
  <c r="P195" i="4" s="1"/>
  <c r="T195" i="4" s="1"/>
  <c r="K196" i="4"/>
  <c r="L196" i="4"/>
  <c r="M196" i="4"/>
  <c r="N196" i="4" a="1"/>
  <c r="N196" i="4"/>
  <c r="P196" i="4" s="1" a="1"/>
  <c r="P196" i="4" s="1"/>
  <c r="T196" i="4" s="1"/>
  <c r="K197" i="4"/>
  <c r="L197" i="4"/>
  <c r="M197" i="4"/>
  <c r="N197" i="4" a="1"/>
  <c r="N197" i="4"/>
  <c r="P197" i="4" s="1" a="1"/>
  <c r="P197" i="4" s="1"/>
  <c r="T197" i="4" s="1"/>
  <c r="K198" i="4"/>
  <c r="L198" i="4"/>
  <c r="M198" i="4"/>
  <c r="N198" i="4" a="1"/>
  <c r="N198" i="4"/>
  <c r="P198" i="4" s="1" a="1"/>
  <c r="P198" i="4" s="1"/>
  <c r="T198" i="4" s="1"/>
  <c r="K199" i="4"/>
  <c r="L199" i="4"/>
  <c r="M199" i="4"/>
  <c r="N199" i="4" a="1"/>
  <c r="N199" i="4"/>
  <c r="P199" i="4" s="1" a="1"/>
  <c r="P199" i="4" s="1"/>
  <c r="T199" i="4" s="1"/>
  <c r="K200" i="4"/>
  <c r="L200" i="4"/>
  <c r="M200" i="4"/>
  <c r="N200" i="4" a="1"/>
  <c r="N200" i="4"/>
  <c r="P200" i="4" s="1" a="1"/>
  <c r="P200" i="4" s="1"/>
  <c r="T200" i="4" s="1"/>
  <c r="K201" i="4"/>
  <c r="L201" i="4"/>
  <c r="M201" i="4"/>
  <c r="N201" i="4" a="1"/>
  <c r="N201" i="4"/>
  <c r="P201" i="4" s="1" a="1"/>
  <c r="P201" i="4" s="1"/>
  <c r="T201" i="4" s="1"/>
  <c r="K202" i="4"/>
  <c r="L202" i="4"/>
  <c r="M202" i="4"/>
  <c r="N202" i="4" a="1"/>
  <c r="N202" i="4"/>
  <c r="P202" i="4" s="1" a="1"/>
  <c r="P202" i="4" s="1"/>
  <c r="T202" i="4" s="1"/>
  <c r="K203" i="4"/>
  <c r="L203" i="4"/>
  <c r="M203" i="4"/>
  <c r="N203" i="4" a="1"/>
  <c r="N203" i="4"/>
  <c r="P203" i="4" s="1" a="1"/>
  <c r="P203" i="4" s="1"/>
  <c r="T203" i="4" s="1"/>
  <c r="K204" i="4"/>
  <c r="L204" i="4"/>
  <c r="M204" i="4"/>
  <c r="N204" i="4" a="1"/>
  <c r="N204" i="4"/>
  <c r="P204" i="4" s="1" a="1"/>
  <c r="P204" i="4" s="1"/>
  <c r="T204" i="4" s="1"/>
  <c r="K205" i="4"/>
  <c r="L205" i="4"/>
  <c r="M205" i="4"/>
  <c r="N205" i="4" a="1"/>
  <c r="N205" i="4"/>
  <c r="P205" i="4" s="1" a="1"/>
  <c r="P205" i="4" s="1"/>
  <c r="T205" i="4" s="1"/>
  <c r="K206" i="4"/>
  <c r="L206" i="4"/>
  <c r="M206" i="4"/>
  <c r="N206" i="4" a="1"/>
  <c r="N206" i="4"/>
  <c r="P206" i="4" s="1" a="1"/>
  <c r="P206" i="4" s="1"/>
  <c r="T206" i="4" s="1"/>
  <c r="K207" i="4"/>
  <c r="L207" i="4"/>
  <c r="M207" i="4"/>
  <c r="N207" i="4" a="1"/>
  <c r="N207" i="4"/>
  <c r="P207" i="4" s="1" a="1"/>
  <c r="P207" i="4" s="1"/>
  <c r="T207" i="4" s="1"/>
  <c r="K208" i="4"/>
  <c r="L208" i="4"/>
  <c r="M208" i="4"/>
  <c r="N208" i="4" a="1"/>
  <c r="N208" i="4"/>
  <c r="P208" i="4" s="1" a="1"/>
  <c r="P208" i="4" s="1"/>
  <c r="T208" i="4" s="1"/>
  <c r="K209" i="4"/>
  <c r="L209" i="4"/>
  <c r="M209" i="4"/>
  <c r="N209" i="4" a="1"/>
  <c r="N209" i="4"/>
  <c r="P209" i="4" s="1" a="1"/>
  <c r="P209" i="4" s="1"/>
  <c r="T209" i="4" s="1"/>
  <c r="K210" i="4"/>
  <c r="L210" i="4"/>
  <c r="M210" i="4"/>
  <c r="N210" i="4" a="1"/>
  <c r="N210" i="4"/>
  <c r="P210" i="4" s="1" a="1"/>
  <c r="P210" i="4" s="1"/>
  <c r="T210" i="4" s="1"/>
  <c r="K211" i="4"/>
  <c r="L211" i="4"/>
  <c r="M211" i="4"/>
  <c r="N211" i="4" a="1"/>
  <c r="N211" i="4"/>
  <c r="P211" i="4" s="1" a="1"/>
  <c r="P211" i="4" s="1"/>
  <c r="T211" i="4" s="1"/>
  <c r="K212" i="4"/>
  <c r="L212" i="4"/>
  <c r="M212" i="4"/>
  <c r="N212" i="4" a="1"/>
  <c r="N212" i="4"/>
  <c r="P212" i="4" s="1" a="1"/>
  <c r="P212" i="4" s="1"/>
  <c r="T212" i="4" s="1"/>
  <c r="K213" i="4"/>
  <c r="L213" i="4"/>
  <c r="M213" i="4"/>
  <c r="N213" i="4" a="1"/>
  <c r="N213" i="4"/>
  <c r="P213" i="4" s="1" a="1"/>
  <c r="P213" i="4" s="1"/>
  <c r="T213" i="4" s="1"/>
  <c r="K214" i="4"/>
  <c r="L214" i="4"/>
  <c r="M214" i="4"/>
  <c r="N214" i="4" a="1"/>
  <c r="N214" i="4"/>
  <c r="P214" i="4" s="1" a="1"/>
  <c r="P214" i="4" s="1"/>
  <c r="T214" i="4" s="1"/>
  <c r="K215" i="4"/>
  <c r="L215" i="4"/>
  <c r="M215" i="4"/>
  <c r="N215" i="4" a="1"/>
  <c r="N215" i="4"/>
  <c r="P215" i="4" s="1" a="1"/>
  <c r="P215" i="4" s="1"/>
  <c r="T215" i="4" s="1"/>
  <c r="K216" i="4"/>
  <c r="L216" i="4"/>
  <c r="M216" i="4"/>
  <c r="N216" i="4" a="1"/>
  <c r="N216" i="4"/>
  <c r="P216" i="4" s="1" a="1"/>
  <c r="P216" i="4" s="1"/>
  <c r="T216" i="4" s="1"/>
  <c r="K217" i="4"/>
  <c r="L217" i="4"/>
  <c r="M217" i="4"/>
  <c r="N217" i="4" a="1"/>
  <c r="N217" i="4"/>
  <c r="P217" i="4" s="1" a="1"/>
  <c r="P217" i="4" s="1"/>
  <c r="T217" i="4" s="1"/>
  <c r="K218" i="4"/>
  <c r="L218" i="4"/>
  <c r="M218" i="4"/>
  <c r="N218" i="4" a="1"/>
  <c r="N218" i="4"/>
  <c r="P218" i="4" s="1" a="1"/>
  <c r="P218" i="4" s="1"/>
  <c r="T218" i="4" s="1"/>
  <c r="K219" i="4"/>
  <c r="L219" i="4"/>
  <c r="M219" i="4"/>
  <c r="N219" i="4" a="1"/>
  <c r="N219" i="4"/>
  <c r="P219" i="4" s="1" a="1"/>
  <c r="P219" i="4" s="1"/>
  <c r="T219" i="4" s="1"/>
  <c r="K220" i="4"/>
  <c r="L220" i="4"/>
  <c r="M220" i="4"/>
  <c r="N220" i="4" a="1"/>
  <c r="N220" i="4"/>
  <c r="P220" i="4" s="1" a="1"/>
  <c r="P220" i="4" s="1"/>
  <c r="T220" i="4" s="1"/>
  <c r="K221" i="4"/>
  <c r="L221" i="4"/>
  <c r="M221" i="4"/>
  <c r="N221" i="4" a="1"/>
  <c r="N221" i="4"/>
  <c r="P221" i="4" s="1" a="1"/>
  <c r="P221" i="4" s="1"/>
  <c r="T221" i="4" s="1"/>
  <c r="K222" i="4"/>
  <c r="L222" i="4"/>
  <c r="M222" i="4"/>
  <c r="N222" i="4" a="1"/>
  <c r="N222" i="4"/>
  <c r="P222" i="4" s="1" a="1"/>
  <c r="P222" i="4" s="1"/>
  <c r="T222" i="4" s="1"/>
  <c r="K223" i="4"/>
  <c r="L223" i="4"/>
  <c r="M223" i="4"/>
  <c r="N223" i="4" a="1"/>
  <c r="N223" i="4"/>
  <c r="P223" i="4" s="1" a="1"/>
  <c r="P223" i="4" s="1"/>
  <c r="T223" i="4" s="1"/>
  <c r="K224" i="4"/>
  <c r="L224" i="4"/>
  <c r="M224" i="4"/>
  <c r="N224" i="4" a="1"/>
  <c r="N224" i="4"/>
  <c r="P224" i="4" s="1" a="1"/>
  <c r="P224" i="4" s="1"/>
  <c r="T224" i="4" s="1"/>
  <c r="K225" i="4"/>
  <c r="L225" i="4"/>
  <c r="M225" i="4"/>
  <c r="N225" i="4" a="1"/>
  <c r="N225" i="4"/>
  <c r="P225" i="4" s="1" a="1"/>
  <c r="P225" i="4" s="1"/>
  <c r="T225" i="4" s="1"/>
  <c r="K226" i="4"/>
  <c r="L226" i="4"/>
  <c r="M226" i="4"/>
  <c r="N226" i="4" a="1"/>
  <c r="N226" i="4"/>
  <c r="P226" i="4" s="1" a="1"/>
  <c r="P226" i="4" s="1"/>
  <c r="T226" i="4" s="1"/>
  <c r="K227" i="4"/>
  <c r="L227" i="4"/>
  <c r="M227" i="4"/>
  <c r="N227" i="4" a="1"/>
  <c r="N227" i="4"/>
  <c r="P227" i="4" s="1" a="1"/>
  <c r="P227" i="4" s="1"/>
  <c r="T227" i="4" s="1"/>
  <c r="K228" i="4"/>
  <c r="L228" i="4"/>
  <c r="M228" i="4"/>
  <c r="N228" i="4" a="1"/>
  <c r="N228" i="4"/>
  <c r="P228" i="4" s="1" a="1"/>
  <c r="P228" i="4" s="1"/>
  <c r="T228" i="4" s="1"/>
  <c r="K229" i="4"/>
  <c r="L229" i="4"/>
  <c r="M229" i="4"/>
  <c r="N229" i="4" a="1"/>
  <c r="N229" i="4"/>
  <c r="P229" i="4" s="1" a="1"/>
  <c r="P229" i="4" s="1"/>
  <c r="T229" i="4" s="1"/>
  <c r="K230" i="4"/>
  <c r="L230" i="4"/>
  <c r="M230" i="4"/>
  <c r="N230" i="4" a="1"/>
  <c r="N230" i="4"/>
  <c r="P230" i="4" s="1" a="1"/>
  <c r="P230" i="4" s="1"/>
  <c r="T230" i="4" s="1"/>
  <c r="K231" i="4"/>
  <c r="L231" i="4"/>
  <c r="M231" i="4"/>
  <c r="N231" i="4" a="1"/>
  <c r="N231" i="4"/>
  <c r="P231" i="4" s="1" a="1"/>
  <c r="P231" i="4" s="1"/>
  <c r="T231" i="4" s="1"/>
  <c r="K232" i="4"/>
  <c r="L232" i="4"/>
  <c r="M232" i="4"/>
  <c r="N232" i="4" a="1"/>
  <c r="N232" i="4"/>
  <c r="P232" i="4" s="1" a="1"/>
  <c r="P232" i="4" s="1"/>
  <c r="T232" i="4" s="1"/>
  <c r="K233" i="4"/>
  <c r="L233" i="4"/>
  <c r="M233" i="4"/>
  <c r="N233" i="4" a="1"/>
  <c r="N233" i="4"/>
  <c r="P233" i="4" s="1" a="1"/>
  <c r="P233" i="4" s="1"/>
  <c r="T233" i="4" s="1"/>
  <c r="K234" i="4"/>
  <c r="L234" i="4"/>
  <c r="M234" i="4"/>
  <c r="N234" i="4" a="1"/>
  <c r="N234" i="4"/>
  <c r="P234" i="4" s="1" a="1"/>
  <c r="P234" i="4" s="1"/>
  <c r="T234" i="4" s="1"/>
  <c r="K235" i="4"/>
  <c r="L235" i="4"/>
  <c r="M235" i="4"/>
  <c r="N235" i="4" a="1"/>
  <c r="N235" i="4"/>
  <c r="P235" i="4" s="1" a="1"/>
  <c r="P235" i="4" s="1"/>
  <c r="T235" i="4" s="1"/>
  <c r="K236" i="4"/>
  <c r="L236" i="4"/>
  <c r="M236" i="4"/>
  <c r="N236" i="4" a="1"/>
  <c r="N236" i="4"/>
  <c r="P236" i="4" s="1" a="1"/>
  <c r="P236" i="4" s="1"/>
  <c r="T236" i="4" s="1"/>
  <c r="K237" i="4"/>
  <c r="L237" i="4"/>
  <c r="M237" i="4"/>
  <c r="N237" i="4" a="1"/>
  <c r="N237" i="4"/>
  <c r="P237" i="4" s="1" a="1"/>
  <c r="P237" i="4" s="1"/>
  <c r="T237" i="4" s="1"/>
  <c r="K238" i="4"/>
  <c r="L238" i="4"/>
  <c r="M238" i="4"/>
  <c r="N238" i="4" a="1"/>
  <c r="N238" i="4"/>
  <c r="P238" i="4" s="1" a="1"/>
  <c r="P238" i="4" s="1"/>
  <c r="T238" i="4" s="1"/>
  <c r="K239" i="4"/>
  <c r="L239" i="4"/>
  <c r="M239" i="4"/>
  <c r="N239" i="4" a="1"/>
  <c r="N239" i="4"/>
  <c r="P239" i="4" s="1" a="1"/>
  <c r="P239" i="4" s="1"/>
  <c r="T239" i="4" s="1"/>
  <c r="K240" i="4"/>
  <c r="L240" i="4"/>
  <c r="M240" i="4"/>
  <c r="N240" i="4" a="1"/>
  <c r="N240" i="4"/>
  <c r="P240" i="4" s="1" a="1"/>
  <c r="P240" i="4" s="1"/>
  <c r="T240" i="4" s="1"/>
  <c r="K241" i="4"/>
  <c r="L241" i="4"/>
  <c r="M241" i="4"/>
  <c r="N241" i="4" a="1"/>
  <c r="N241" i="4"/>
  <c r="P241" i="4" s="1" a="1"/>
  <c r="P241" i="4" s="1"/>
  <c r="T241" i="4" s="1"/>
  <c r="K242" i="4"/>
  <c r="L242" i="4"/>
  <c r="M242" i="4"/>
  <c r="N242" i="4" a="1"/>
  <c r="N242" i="4"/>
  <c r="P242" i="4" s="1" a="1"/>
  <c r="P242" i="4" s="1"/>
  <c r="T242" i="4" s="1"/>
  <c r="K243" i="4"/>
  <c r="L243" i="4"/>
  <c r="M243" i="4"/>
  <c r="N243" i="4" a="1"/>
  <c r="N243" i="4"/>
  <c r="P243" i="4" s="1" a="1"/>
  <c r="P243" i="4" s="1"/>
  <c r="T243" i="4" s="1"/>
  <c r="K244" i="4"/>
  <c r="L244" i="4"/>
  <c r="M244" i="4"/>
  <c r="N244" i="4" a="1"/>
  <c r="N244" i="4"/>
  <c r="P244" i="4" s="1" a="1"/>
  <c r="P244" i="4" s="1"/>
  <c r="T244" i="4" s="1"/>
  <c r="K245" i="4"/>
  <c r="L245" i="4"/>
  <c r="M245" i="4"/>
  <c r="N245" i="4" a="1"/>
  <c r="N245" i="4"/>
  <c r="P245" i="4" s="1" a="1"/>
  <c r="P245" i="4" s="1"/>
  <c r="T245" i="4" s="1"/>
  <c r="K246" i="4"/>
  <c r="L246" i="4"/>
  <c r="M246" i="4"/>
  <c r="N246" i="4" a="1"/>
  <c r="N246" i="4"/>
  <c r="P246" i="4" s="1" a="1"/>
  <c r="P246" i="4" s="1"/>
  <c r="T246" i="4" s="1"/>
  <c r="K247" i="4"/>
  <c r="L247" i="4"/>
  <c r="M247" i="4"/>
  <c r="N247" i="4" a="1"/>
  <c r="N247" i="4"/>
  <c r="P247" i="4" s="1" a="1"/>
  <c r="P247" i="4" s="1"/>
  <c r="T247" i="4" s="1"/>
  <c r="K248" i="4"/>
  <c r="L248" i="4"/>
  <c r="M248" i="4"/>
  <c r="N248" i="4" a="1"/>
  <c r="N248" i="4"/>
  <c r="P248" i="4" s="1" a="1"/>
  <c r="P248" i="4" s="1"/>
  <c r="T248" i="4" s="1"/>
  <c r="K249" i="4"/>
  <c r="L249" i="4"/>
  <c r="M249" i="4"/>
  <c r="N249" i="4" a="1"/>
  <c r="N249" i="4"/>
  <c r="P249" i="4" s="1" a="1"/>
  <c r="P249" i="4" s="1"/>
  <c r="T249" i="4" s="1"/>
  <c r="K250" i="4"/>
  <c r="L250" i="4"/>
  <c r="M250" i="4"/>
  <c r="N250" i="4" a="1"/>
  <c r="N250" i="4"/>
  <c r="P250" i="4" s="1" a="1"/>
  <c r="P250" i="4" s="1"/>
  <c r="T250" i="4" s="1"/>
  <c r="K251" i="4"/>
  <c r="L251" i="4"/>
  <c r="M251" i="4"/>
  <c r="N251" i="4" a="1"/>
  <c r="N251" i="4"/>
  <c r="P251" i="4" s="1" a="1"/>
  <c r="P251" i="4" s="1"/>
  <c r="T251" i="4" s="1"/>
  <c r="K252" i="4"/>
  <c r="L252" i="4"/>
  <c r="M252" i="4"/>
  <c r="N252" i="4" a="1"/>
  <c r="N252" i="4"/>
  <c r="P252" i="4" s="1" a="1"/>
  <c r="P252" i="4" s="1"/>
  <c r="T252" i="4" s="1"/>
  <c r="K253" i="4"/>
  <c r="L253" i="4"/>
  <c r="M253" i="4"/>
  <c r="N253" i="4" a="1"/>
  <c r="N253" i="4"/>
  <c r="P253" i="4" s="1" a="1"/>
  <c r="P253" i="4" s="1"/>
  <c r="T253" i="4" s="1"/>
  <c r="K254" i="4"/>
  <c r="L254" i="4"/>
  <c r="M254" i="4"/>
  <c r="N254" i="4" a="1"/>
  <c r="N254" i="4"/>
  <c r="P254" i="4" s="1" a="1"/>
  <c r="P254" i="4" s="1"/>
  <c r="T254" i="4" s="1"/>
  <c r="K255" i="4"/>
  <c r="L255" i="4"/>
  <c r="M255" i="4"/>
  <c r="N255" i="4" a="1"/>
  <c r="N255" i="4"/>
  <c r="P255" i="4" s="1" a="1"/>
  <c r="P255" i="4" s="1"/>
  <c r="T255" i="4" s="1"/>
  <c r="K256" i="4"/>
  <c r="L256" i="4"/>
  <c r="M256" i="4"/>
  <c r="N256" i="4" a="1"/>
  <c r="N256" i="4"/>
  <c r="P256" i="4" s="1" a="1"/>
  <c r="P256" i="4" s="1"/>
  <c r="T256" i="4" s="1"/>
  <c r="K257" i="4"/>
  <c r="L257" i="4"/>
  <c r="M257" i="4"/>
  <c r="N257" i="4" a="1"/>
  <c r="N257" i="4"/>
  <c r="P257" i="4" s="1" a="1"/>
  <c r="P257" i="4" s="1"/>
  <c r="T257" i="4" s="1"/>
  <c r="K258" i="4"/>
  <c r="L258" i="4"/>
  <c r="M258" i="4"/>
  <c r="N258" i="4" a="1"/>
  <c r="N258" i="4"/>
  <c r="P258" i="4" s="1" a="1"/>
  <c r="P258" i="4" s="1"/>
  <c r="T258" i="4" s="1"/>
  <c r="K259" i="4"/>
  <c r="L259" i="4"/>
  <c r="M259" i="4"/>
  <c r="N259" i="4" a="1"/>
  <c r="N259" i="4"/>
  <c r="P259" i="4" s="1" a="1"/>
  <c r="P259" i="4" s="1"/>
  <c r="T259" i="4" s="1"/>
  <c r="K260" i="4"/>
  <c r="L260" i="4"/>
  <c r="M260" i="4"/>
  <c r="N260" i="4" a="1"/>
  <c r="N260" i="4"/>
  <c r="P260" i="4" s="1" a="1"/>
  <c r="P260" i="4" s="1"/>
  <c r="T260" i="4" s="1"/>
  <c r="K261" i="4"/>
  <c r="L261" i="4"/>
  <c r="M261" i="4"/>
  <c r="N261" i="4" a="1"/>
  <c r="N261" i="4"/>
  <c r="P261" i="4" s="1" a="1"/>
  <c r="P261" i="4" s="1"/>
  <c r="T261" i="4" s="1"/>
  <c r="K262" i="4"/>
  <c r="L262" i="4"/>
  <c r="M262" i="4"/>
  <c r="N262" i="4" a="1"/>
  <c r="N262" i="4"/>
  <c r="P262" i="4" s="1" a="1"/>
  <c r="P262" i="4" s="1"/>
  <c r="T262" i="4" s="1"/>
  <c r="K263" i="4"/>
  <c r="L263" i="4"/>
  <c r="M263" i="4"/>
  <c r="N263" i="4" a="1"/>
  <c r="N263" i="4"/>
  <c r="P263" i="4" s="1" a="1"/>
  <c r="P263" i="4" s="1"/>
  <c r="T263" i="4" s="1"/>
  <c r="K264" i="4"/>
  <c r="L264" i="4"/>
  <c r="M264" i="4"/>
  <c r="N264" i="4" a="1"/>
  <c r="N264" i="4"/>
  <c r="P264" i="4" s="1" a="1"/>
  <c r="P264" i="4" s="1"/>
  <c r="T264" i="4" s="1"/>
  <c r="K265" i="4"/>
  <c r="L265" i="4"/>
  <c r="M265" i="4"/>
  <c r="N265" i="4" a="1"/>
  <c r="N265" i="4"/>
  <c r="P265" i="4" s="1" a="1"/>
  <c r="P265" i="4" s="1"/>
  <c r="T265" i="4" s="1"/>
  <c r="K266" i="4"/>
  <c r="L266" i="4"/>
  <c r="M266" i="4"/>
  <c r="N266" i="4" a="1"/>
  <c r="N266" i="4"/>
  <c r="P266" i="4" s="1" a="1"/>
  <c r="P266" i="4" s="1"/>
  <c r="T266" i="4" s="1"/>
  <c r="K267" i="4"/>
  <c r="L267" i="4"/>
  <c r="M267" i="4"/>
  <c r="N267" i="4" a="1"/>
  <c r="N267" i="4"/>
  <c r="P267" i="4" s="1" a="1"/>
  <c r="P267" i="4" s="1"/>
  <c r="T267" i="4" s="1"/>
  <c r="K268" i="4"/>
  <c r="L268" i="4"/>
  <c r="M268" i="4"/>
  <c r="N268" i="4" a="1"/>
  <c r="N268" i="4"/>
  <c r="P268" i="4" s="1" a="1"/>
  <c r="P268" i="4" s="1"/>
  <c r="T268" i="4" s="1"/>
  <c r="K269" i="4"/>
  <c r="L269" i="4"/>
  <c r="M269" i="4"/>
  <c r="N269" i="4" a="1"/>
  <c r="N269" i="4"/>
  <c r="P269" i="4" s="1" a="1"/>
  <c r="P269" i="4" s="1"/>
  <c r="T269" i="4" s="1"/>
  <c r="K270" i="4"/>
  <c r="L270" i="4"/>
  <c r="M270" i="4"/>
  <c r="N270" i="4" a="1"/>
  <c r="N270" i="4"/>
  <c r="P270" i="4" s="1" a="1"/>
  <c r="P270" i="4" s="1"/>
  <c r="T270" i="4" s="1"/>
  <c r="K271" i="4"/>
  <c r="L271" i="4"/>
  <c r="M271" i="4"/>
  <c r="N271" i="4" a="1"/>
  <c r="N271" i="4"/>
  <c r="P271" i="4" s="1" a="1"/>
  <c r="P271" i="4" s="1"/>
  <c r="T271" i="4" s="1"/>
  <c r="K272" i="4"/>
  <c r="L272" i="4"/>
  <c r="M272" i="4"/>
  <c r="N272" i="4" a="1"/>
  <c r="N272" i="4"/>
  <c r="P272" i="4" s="1" a="1"/>
  <c r="P272" i="4" s="1"/>
  <c r="T272" i="4" s="1"/>
  <c r="K273" i="4"/>
  <c r="L273" i="4"/>
  <c r="M273" i="4"/>
  <c r="N273" i="4" a="1"/>
  <c r="N273" i="4"/>
  <c r="P273" i="4" s="1" a="1"/>
  <c r="P273" i="4" s="1"/>
  <c r="T273" i="4" s="1"/>
  <c r="K274" i="4"/>
  <c r="L274" i="4"/>
  <c r="M274" i="4"/>
  <c r="N274" i="4" a="1"/>
  <c r="N274" i="4"/>
  <c r="P274" i="4" s="1" a="1"/>
  <c r="P274" i="4" s="1"/>
  <c r="T274" i="4" s="1"/>
  <c r="K275" i="4"/>
  <c r="L275" i="4"/>
  <c r="M275" i="4"/>
  <c r="N275" i="4" a="1"/>
  <c r="N275" i="4"/>
  <c r="P275" i="4" s="1" a="1"/>
  <c r="P275" i="4" s="1"/>
  <c r="T275" i="4" s="1"/>
  <c r="K276" i="4"/>
  <c r="L276" i="4"/>
  <c r="M276" i="4"/>
  <c r="N276" i="4" a="1"/>
  <c r="N276" i="4"/>
  <c r="P276" i="4" s="1" a="1"/>
  <c r="P276" i="4" s="1"/>
  <c r="T276" i="4" s="1"/>
  <c r="K277" i="4"/>
  <c r="L277" i="4"/>
  <c r="M277" i="4"/>
  <c r="N277" i="4" a="1"/>
  <c r="N277" i="4"/>
  <c r="P277" i="4" s="1" a="1"/>
  <c r="P277" i="4" s="1"/>
  <c r="T277" i="4" s="1"/>
  <c r="K278" i="4"/>
  <c r="L278" i="4"/>
  <c r="M278" i="4"/>
  <c r="N278" i="4" a="1"/>
  <c r="N278" i="4"/>
  <c r="P278" i="4" s="1" a="1"/>
  <c r="P278" i="4" s="1"/>
  <c r="T278" i="4" s="1"/>
  <c r="K279" i="4"/>
  <c r="L279" i="4"/>
  <c r="M279" i="4"/>
  <c r="N279" i="4" a="1"/>
  <c r="N279" i="4"/>
  <c r="P279" i="4" s="1" a="1"/>
  <c r="P279" i="4" s="1"/>
  <c r="T279" i="4" s="1"/>
  <c r="K280" i="4"/>
  <c r="L280" i="4"/>
  <c r="M280" i="4"/>
  <c r="N280" i="4" a="1"/>
  <c r="N280" i="4"/>
  <c r="P280" i="4" s="1" a="1"/>
  <c r="P280" i="4" s="1"/>
  <c r="T280" i="4" s="1"/>
  <c r="K281" i="4"/>
  <c r="L281" i="4"/>
  <c r="M281" i="4"/>
  <c r="N281" i="4" a="1"/>
  <c r="N281" i="4"/>
  <c r="P281" i="4" s="1" a="1"/>
  <c r="P281" i="4" s="1"/>
  <c r="T281" i="4" s="1"/>
  <c r="K282" i="4"/>
  <c r="L282" i="4"/>
  <c r="M282" i="4"/>
  <c r="N282" i="4" a="1"/>
  <c r="N282" i="4"/>
  <c r="P282" i="4" s="1" a="1"/>
  <c r="P282" i="4" s="1"/>
  <c r="T282" i="4" s="1"/>
  <c r="K283" i="4"/>
  <c r="L283" i="4"/>
  <c r="M283" i="4"/>
  <c r="N283" i="4" a="1"/>
  <c r="N283" i="4"/>
  <c r="P283" i="4" s="1" a="1"/>
  <c r="P283" i="4" s="1"/>
  <c r="T283" i="4" s="1"/>
  <c r="K284" i="4"/>
  <c r="L284" i="4"/>
  <c r="M284" i="4"/>
  <c r="N284" i="4" a="1"/>
  <c r="N284" i="4"/>
  <c r="P284" i="4" s="1" a="1"/>
  <c r="P284" i="4" s="1"/>
  <c r="T284" i="4" s="1"/>
  <c r="K285" i="4"/>
  <c r="L285" i="4"/>
  <c r="M285" i="4"/>
  <c r="N285" i="4" a="1"/>
  <c r="N285" i="4"/>
  <c r="P285" i="4" s="1" a="1"/>
  <c r="P285" i="4" s="1"/>
  <c r="T285" i="4" s="1"/>
  <c r="K286" i="4"/>
  <c r="L286" i="4"/>
  <c r="M286" i="4"/>
  <c r="N286" i="4" a="1"/>
  <c r="N286" i="4"/>
  <c r="P286" i="4" s="1" a="1"/>
  <c r="P286" i="4" s="1"/>
  <c r="T286" i="4" s="1"/>
  <c r="K287" i="4"/>
  <c r="L287" i="4"/>
  <c r="M287" i="4"/>
  <c r="N287" i="4" a="1"/>
  <c r="N287" i="4"/>
  <c r="P287" i="4" s="1" a="1"/>
  <c r="P287" i="4" s="1"/>
  <c r="T287" i="4" s="1"/>
  <c r="K288" i="4"/>
  <c r="L288" i="4"/>
  <c r="M288" i="4"/>
  <c r="N288" i="4" a="1"/>
  <c r="N288" i="4"/>
  <c r="P288" i="4" s="1" a="1"/>
  <c r="P288" i="4" s="1"/>
  <c r="T288" i="4" s="1"/>
  <c r="K289" i="4"/>
  <c r="L289" i="4"/>
  <c r="M289" i="4"/>
  <c r="N289" i="4" a="1"/>
  <c r="N289" i="4"/>
  <c r="P289" i="4" s="1" a="1"/>
  <c r="P289" i="4" s="1"/>
  <c r="T289" i="4" s="1"/>
  <c r="K290" i="4"/>
  <c r="L290" i="4"/>
  <c r="M290" i="4"/>
  <c r="N290" i="4" a="1"/>
  <c r="N290" i="4"/>
  <c r="P290" i="4" s="1" a="1"/>
  <c r="P290" i="4" s="1"/>
  <c r="T290" i="4" s="1"/>
  <c r="K291" i="4"/>
  <c r="L291" i="4"/>
  <c r="M291" i="4"/>
  <c r="N291" i="4" a="1"/>
  <c r="N291" i="4"/>
  <c r="P291" i="4" s="1" a="1"/>
  <c r="P291" i="4" s="1"/>
  <c r="T291" i="4" s="1"/>
  <c r="K292" i="4"/>
  <c r="L292" i="4"/>
  <c r="M292" i="4"/>
  <c r="N292" i="4" a="1"/>
  <c r="N292" i="4"/>
  <c r="P292" i="4" s="1" a="1"/>
  <c r="P292" i="4" s="1"/>
  <c r="T292" i="4" s="1"/>
  <c r="K293" i="4"/>
  <c r="L293" i="4"/>
  <c r="M293" i="4"/>
  <c r="N293" i="4" a="1"/>
  <c r="N293" i="4"/>
  <c r="P293" i="4" s="1" a="1"/>
  <c r="P293" i="4" s="1"/>
  <c r="T293" i="4" s="1"/>
  <c r="K294" i="4"/>
  <c r="L294" i="4"/>
  <c r="M294" i="4"/>
  <c r="N294" i="4" a="1"/>
  <c r="N294" i="4"/>
  <c r="P294" i="4" s="1" a="1"/>
  <c r="P294" i="4" s="1"/>
  <c r="T294" i="4" s="1"/>
  <c r="K295" i="4"/>
  <c r="L295" i="4"/>
  <c r="M295" i="4"/>
  <c r="N295" i="4" a="1"/>
  <c r="N295" i="4"/>
  <c r="P295" i="4" s="1" a="1"/>
  <c r="P295" i="4" s="1"/>
  <c r="T295" i="4" s="1"/>
  <c r="K296" i="4"/>
  <c r="L296" i="4"/>
  <c r="M296" i="4"/>
  <c r="N296" i="4" a="1"/>
  <c r="N296" i="4"/>
  <c r="P296" i="4" s="1" a="1"/>
  <c r="P296" i="4" s="1"/>
  <c r="T296" i="4" s="1"/>
  <c r="K297" i="4"/>
  <c r="L297" i="4"/>
  <c r="M297" i="4"/>
  <c r="N297" i="4" a="1"/>
  <c r="N297" i="4"/>
  <c r="P297" i="4" s="1" a="1"/>
  <c r="P297" i="4" s="1"/>
  <c r="T297" i="4" s="1"/>
  <c r="K298" i="4"/>
  <c r="L298" i="4"/>
  <c r="M298" i="4"/>
  <c r="N298" i="4" a="1"/>
  <c r="N298" i="4"/>
  <c r="P298" i="4" s="1" a="1"/>
  <c r="P298" i="4" s="1"/>
  <c r="T298" i="4" s="1"/>
  <c r="K299" i="4"/>
  <c r="L299" i="4"/>
  <c r="M299" i="4"/>
  <c r="N299" i="4" a="1"/>
  <c r="N299" i="4"/>
  <c r="P299" i="4" s="1" a="1"/>
  <c r="P299" i="4" s="1"/>
  <c r="T299" i="4" s="1"/>
  <c r="K300" i="4"/>
  <c r="L300" i="4"/>
  <c r="M300" i="4"/>
  <c r="N300" i="4" a="1"/>
  <c r="N300" i="4"/>
  <c r="P300" i="4" s="1" a="1"/>
  <c r="P300" i="4" s="1"/>
  <c r="T300" i="4" s="1"/>
  <c r="K301" i="4"/>
  <c r="L301" i="4"/>
  <c r="M301" i="4"/>
  <c r="N301" i="4" a="1"/>
  <c r="N301" i="4"/>
  <c r="P301" i="4" s="1" a="1"/>
  <c r="P301" i="4" s="1"/>
  <c r="T301" i="4" s="1"/>
  <c r="K302" i="4"/>
  <c r="L302" i="4"/>
  <c r="M302" i="4"/>
  <c r="N302" i="4" a="1"/>
  <c r="N302" i="4"/>
  <c r="P302" i="4" s="1" a="1"/>
  <c r="P302" i="4" s="1"/>
  <c r="T302" i="4" s="1"/>
  <c r="K303" i="4"/>
  <c r="L303" i="4"/>
  <c r="M303" i="4"/>
  <c r="N303" i="4" a="1"/>
  <c r="N303" i="4"/>
  <c r="P303" i="4" s="1" a="1"/>
  <c r="P303" i="4" s="1"/>
  <c r="T303" i="4" s="1"/>
  <c r="K304" i="4"/>
  <c r="L304" i="4"/>
  <c r="M304" i="4"/>
  <c r="N304" i="4" a="1"/>
  <c r="N304" i="4"/>
  <c r="P304" i="4" s="1" a="1"/>
  <c r="P304" i="4" s="1"/>
  <c r="T304" i="4" s="1"/>
  <c r="K305" i="4"/>
  <c r="L305" i="4"/>
  <c r="M305" i="4"/>
  <c r="N305" i="4" a="1"/>
  <c r="N305" i="4"/>
  <c r="P305" i="4" s="1" a="1"/>
  <c r="P305" i="4" s="1"/>
  <c r="T305" i="4" s="1"/>
  <c r="K306" i="4"/>
  <c r="L306" i="4"/>
  <c r="M306" i="4"/>
  <c r="N306" i="4" a="1"/>
  <c r="N306" i="4"/>
  <c r="P306" i="4" s="1" a="1"/>
  <c r="P306" i="4" s="1"/>
  <c r="T306" i="4" s="1"/>
  <c r="K307" i="4"/>
  <c r="L307" i="4"/>
  <c r="M307" i="4"/>
  <c r="N307" i="4" a="1"/>
  <c r="N307" i="4"/>
  <c r="P307" i="4" s="1" a="1"/>
  <c r="P307" i="4" s="1"/>
  <c r="T307" i="4" s="1"/>
  <c r="K308" i="4"/>
  <c r="L308" i="4"/>
  <c r="M308" i="4"/>
  <c r="N308" i="4" a="1"/>
  <c r="N308" i="4"/>
  <c r="P308" i="4" s="1" a="1"/>
  <c r="P308" i="4" s="1"/>
  <c r="T308" i="4" s="1"/>
  <c r="K309" i="4"/>
  <c r="L309" i="4"/>
  <c r="M309" i="4"/>
  <c r="N309" i="4" a="1"/>
  <c r="N309" i="4"/>
  <c r="P309" i="4" s="1" a="1"/>
  <c r="P309" i="4" s="1"/>
  <c r="T309" i="4" s="1"/>
  <c r="K310" i="4"/>
  <c r="L310" i="4"/>
  <c r="M310" i="4"/>
  <c r="N310" i="4" a="1"/>
  <c r="N310" i="4"/>
  <c r="P310" i="4" s="1" a="1"/>
  <c r="P310" i="4" s="1"/>
  <c r="T310" i="4" s="1"/>
  <c r="K311" i="4"/>
  <c r="L311" i="4"/>
  <c r="M311" i="4"/>
  <c r="N311" i="4" a="1"/>
  <c r="N311" i="4"/>
  <c r="P311" i="4" s="1" a="1"/>
  <c r="P311" i="4" s="1"/>
  <c r="T311" i="4" s="1"/>
  <c r="K312" i="4"/>
  <c r="L312" i="4"/>
  <c r="M312" i="4"/>
  <c r="N312" i="4" a="1"/>
  <c r="N312" i="4"/>
  <c r="P312" i="4" s="1" a="1"/>
  <c r="P312" i="4" s="1"/>
  <c r="T312" i="4" s="1"/>
  <c r="K313" i="4"/>
  <c r="L313" i="4"/>
  <c r="M313" i="4"/>
  <c r="N313" i="4" a="1"/>
  <c r="N313" i="4"/>
  <c r="P313" i="4" s="1" a="1"/>
  <c r="P313" i="4" s="1"/>
  <c r="T313" i="4" s="1"/>
  <c r="K314" i="4"/>
  <c r="L314" i="4"/>
  <c r="M314" i="4"/>
  <c r="N314" i="4" a="1"/>
  <c r="N314" i="4"/>
  <c r="P314" i="4" s="1" a="1"/>
  <c r="P314" i="4" s="1"/>
  <c r="T314" i="4" s="1"/>
  <c r="K315" i="4"/>
  <c r="L315" i="4"/>
  <c r="M315" i="4"/>
  <c r="N315" i="4" a="1"/>
  <c r="N315" i="4"/>
  <c r="P315" i="4" s="1" a="1"/>
  <c r="P315" i="4" s="1"/>
  <c r="T315" i="4" s="1"/>
  <c r="K316" i="4"/>
  <c r="L316" i="4"/>
  <c r="M316" i="4"/>
  <c r="N316" i="4" a="1"/>
  <c r="N316" i="4"/>
  <c r="P316" i="4" s="1" a="1"/>
  <c r="P316" i="4" s="1"/>
  <c r="T316" i="4" s="1"/>
  <c r="K317" i="4"/>
  <c r="L317" i="4"/>
  <c r="M317" i="4"/>
  <c r="N317" i="4" a="1"/>
  <c r="N317" i="4"/>
  <c r="P317" i="4" s="1" a="1"/>
  <c r="P317" i="4" s="1"/>
  <c r="T317" i="4" s="1"/>
  <c r="K318" i="4"/>
  <c r="L318" i="4"/>
  <c r="M318" i="4"/>
  <c r="N318" i="4" a="1"/>
  <c r="N318" i="4"/>
  <c r="P318" i="4" s="1" a="1"/>
  <c r="P318" i="4" s="1"/>
  <c r="T318" i="4" s="1"/>
  <c r="K319" i="4"/>
  <c r="L319" i="4"/>
  <c r="M319" i="4"/>
  <c r="N319" i="4" a="1"/>
  <c r="N319" i="4"/>
  <c r="P319" i="4" s="1" a="1"/>
  <c r="P319" i="4" s="1"/>
  <c r="T319" i="4" s="1"/>
  <c r="K320" i="4"/>
  <c r="L320" i="4"/>
  <c r="M320" i="4"/>
  <c r="N320" i="4" a="1"/>
  <c r="N320" i="4"/>
  <c r="P320" i="4" s="1" a="1"/>
  <c r="P320" i="4" s="1"/>
  <c r="T320" i="4" s="1"/>
  <c r="K321" i="4"/>
  <c r="L321" i="4"/>
  <c r="M321" i="4"/>
  <c r="N321" i="4" a="1"/>
  <c r="N321" i="4"/>
  <c r="P321" i="4" s="1" a="1"/>
  <c r="P321" i="4" s="1"/>
  <c r="T321" i="4" s="1"/>
  <c r="K322" i="4"/>
  <c r="L322" i="4"/>
  <c r="M322" i="4"/>
  <c r="N322" i="4" a="1"/>
  <c r="N322" i="4"/>
  <c r="P322" i="4" s="1" a="1"/>
  <c r="P322" i="4" s="1"/>
  <c r="T322" i="4" s="1"/>
  <c r="K323" i="4"/>
  <c r="L323" i="4"/>
  <c r="M323" i="4"/>
  <c r="N323" i="4" a="1"/>
  <c r="N323" i="4"/>
  <c r="P323" i="4" s="1" a="1"/>
  <c r="P323" i="4" s="1"/>
  <c r="T323" i="4" s="1"/>
  <c r="K324" i="4"/>
  <c r="L324" i="4"/>
  <c r="M324" i="4"/>
  <c r="N324" i="4" a="1"/>
  <c r="N324" i="4"/>
  <c r="P324" i="4" s="1" a="1"/>
  <c r="P324" i="4" s="1"/>
  <c r="T324" i="4" s="1"/>
  <c r="K325" i="4"/>
  <c r="L325" i="4"/>
  <c r="M325" i="4"/>
  <c r="N325" i="4" a="1"/>
  <c r="N325" i="4"/>
  <c r="P325" i="4" s="1" a="1"/>
  <c r="P325" i="4" s="1"/>
  <c r="T325" i="4" s="1"/>
  <c r="K326" i="4"/>
  <c r="L326" i="4"/>
  <c r="M326" i="4"/>
  <c r="N326" i="4" a="1"/>
  <c r="N326" i="4"/>
  <c r="P326" i="4" s="1" a="1"/>
  <c r="P326" i="4" s="1"/>
  <c r="T326" i="4" s="1"/>
  <c r="K327" i="4"/>
  <c r="L327" i="4"/>
  <c r="M327" i="4"/>
  <c r="N327" i="4" a="1"/>
  <c r="N327" i="4"/>
  <c r="P327" i="4" s="1" a="1"/>
  <c r="P327" i="4" s="1"/>
  <c r="T327" i="4" s="1"/>
  <c r="K328" i="4"/>
  <c r="L328" i="4"/>
  <c r="M328" i="4"/>
  <c r="N328" i="4" a="1"/>
  <c r="N328" i="4"/>
  <c r="P328" i="4" s="1" a="1"/>
  <c r="P328" i="4" s="1"/>
  <c r="T328" i="4" s="1"/>
  <c r="K329" i="4"/>
  <c r="L329" i="4"/>
  <c r="M329" i="4"/>
  <c r="N329" i="4" a="1"/>
  <c r="N329" i="4"/>
  <c r="P329" i="4" s="1" a="1"/>
  <c r="P329" i="4" s="1"/>
  <c r="T329" i="4" s="1"/>
  <c r="K330" i="4"/>
  <c r="L330" i="4"/>
  <c r="M330" i="4"/>
  <c r="N330" i="4" a="1"/>
  <c r="N330" i="4"/>
  <c r="P330" i="4" s="1" a="1"/>
  <c r="P330" i="4" s="1"/>
  <c r="T330" i="4" s="1"/>
  <c r="K331" i="4"/>
  <c r="L331" i="4"/>
  <c r="M331" i="4"/>
  <c r="N331" i="4" a="1"/>
  <c r="N331" i="4"/>
  <c r="P331" i="4" s="1" a="1"/>
  <c r="P331" i="4" s="1"/>
  <c r="T331" i="4" s="1"/>
  <c r="K332" i="4"/>
  <c r="L332" i="4"/>
  <c r="M332" i="4"/>
  <c r="N332" i="4" a="1"/>
  <c r="N332" i="4"/>
  <c r="P332" i="4" s="1" a="1"/>
  <c r="P332" i="4" s="1"/>
  <c r="T332" i="4" s="1"/>
  <c r="K333" i="4"/>
  <c r="L333" i="4"/>
  <c r="M333" i="4"/>
  <c r="N333" i="4" a="1"/>
  <c r="N333" i="4"/>
  <c r="P333" i="4" s="1" a="1"/>
  <c r="P333" i="4" s="1"/>
  <c r="T333" i="4" s="1"/>
  <c r="K334" i="4"/>
  <c r="L334" i="4"/>
  <c r="M334" i="4"/>
  <c r="N334" i="4" a="1"/>
  <c r="N334" i="4"/>
  <c r="P334" i="4" s="1" a="1"/>
  <c r="P334" i="4" s="1"/>
  <c r="T334" i="4" s="1"/>
  <c r="K335" i="4"/>
  <c r="L335" i="4"/>
  <c r="M335" i="4"/>
  <c r="N335" i="4" a="1"/>
  <c r="N335" i="4"/>
  <c r="P335" i="4" s="1" a="1"/>
  <c r="P335" i="4" s="1"/>
  <c r="T335" i="4" s="1"/>
  <c r="K336" i="4"/>
  <c r="L336" i="4"/>
  <c r="M336" i="4"/>
  <c r="N336" i="4" a="1"/>
  <c r="N336" i="4"/>
  <c r="P336" i="4" s="1" a="1"/>
  <c r="P336" i="4" s="1"/>
  <c r="T336" i="4" s="1"/>
  <c r="K337" i="4"/>
  <c r="L337" i="4"/>
  <c r="M337" i="4"/>
  <c r="N337" i="4" a="1"/>
  <c r="N337" i="4"/>
  <c r="P337" i="4" s="1" a="1"/>
  <c r="P337" i="4" s="1"/>
  <c r="T337" i="4" s="1"/>
  <c r="K338" i="4"/>
  <c r="L338" i="4"/>
  <c r="M338" i="4"/>
  <c r="N338" i="4" a="1"/>
  <c r="N338" i="4"/>
  <c r="P338" i="4" s="1" a="1"/>
  <c r="P338" i="4" s="1"/>
  <c r="T338" i="4" s="1"/>
  <c r="K339" i="4"/>
  <c r="L339" i="4"/>
  <c r="M339" i="4"/>
  <c r="N339" i="4" a="1"/>
  <c r="N339" i="4"/>
  <c r="P339" i="4" s="1" a="1"/>
  <c r="P339" i="4" s="1"/>
  <c r="T339" i="4" s="1"/>
  <c r="K340" i="4"/>
  <c r="L340" i="4"/>
  <c r="M340" i="4"/>
  <c r="N340" i="4" a="1"/>
  <c r="N340" i="4"/>
  <c r="P340" i="4" s="1" a="1"/>
  <c r="P340" i="4" s="1"/>
  <c r="T340" i="4" s="1"/>
  <c r="K341" i="4"/>
  <c r="L341" i="4"/>
  <c r="M341" i="4"/>
  <c r="N341" i="4" a="1"/>
  <c r="N341" i="4"/>
  <c r="P341" i="4" s="1" a="1"/>
  <c r="P341" i="4" s="1"/>
  <c r="T341" i="4" s="1"/>
  <c r="K342" i="4"/>
  <c r="L342" i="4"/>
  <c r="M342" i="4"/>
  <c r="N342" i="4" a="1"/>
  <c r="N342" i="4"/>
  <c r="P342" i="4" s="1" a="1"/>
  <c r="P342" i="4" s="1"/>
  <c r="T342" i="4" s="1"/>
  <c r="K343" i="4"/>
  <c r="L343" i="4"/>
  <c r="M343" i="4"/>
  <c r="N343" i="4" a="1"/>
  <c r="N343" i="4"/>
  <c r="P343" i="4" s="1" a="1"/>
  <c r="P343" i="4" s="1"/>
  <c r="T343" i="4" s="1"/>
  <c r="K344" i="4"/>
  <c r="L344" i="4"/>
  <c r="M344" i="4"/>
  <c r="N344" i="4" a="1"/>
  <c r="N344" i="4"/>
  <c r="P344" i="4" s="1" a="1"/>
  <c r="P344" i="4" s="1"/>
  <c r="T344" i="4" s="1"/>
  <c r="K345" i="4"/>
  <c r="L345" i="4"/>
  <c r="M345" i="4"/>
  <c r="N345" i="4" a="1"/>
  <c r="N345" i="4"/>
  <c r="P345" i="4" s="1" a="1"/>
  <c r="P345" i="4" s="1"/>
  <c r="T345" i="4" s="1"/>
  <c r="K346" i="4"/>
  <c r="L346" i="4"/>
  <c r="M346" i="4"/>
  <c r="N346" i="4" a="1"/>
  <c r="N346" i="4"/>
  <c r="P346" i="4" s="1" a="1"/>
  <c r="P346" i="4" s="1"/>
  <c r="T346" i="4" s="1"/>
  <c r="K347" i="4"/>
  <c r="L347" i="4"/>
  <c r="M347" i="4"/>
  <c r="N347" i="4" a="1"/>
  <c r="N347" i="4"/>
  <c r="P347" i="4" s="1" a="1"/>
  <c r="P347" i="4" s="1"/>
  <c r="T347" i="4" s="1"/>
  <c r="K348" i="4"/>
  <c r="L348" i="4"/>
  <c r="M348" i="4"/>
  <c r="N348" i="4" a="1"/>
  <c r="N348" i="4"/>
  <c r="P348" i="4" s="1" a="1"/>
  <c r="P348" i="4" s="1"/>
  <c r="T348" i="4" s="1"/>
  <c r="K349" i="4"/>
  <c r="L349" i="4"/>
  <c r="M349" i="4"/>
  <c r="N349" i="4" a="1"/>
  <c r="N349" i="4"/>
  <c r="P349" i="4" s="1" a="1"/>
  <c r="P349" i="4" s="1"/>
  <c r="T349" i="4" s="1"/>
  <c r="K350" i="4"/>
  <c r="L350" i="4"/>
  <c r="M350" i="4"/>
  <c r="N350" i="4" a="1"/>
  <c r="N350" i="4"/>
  <c r="P350" i="4" s="1" a="1"/>
  <c r="P350" i="4" s="1"/>
  <c r="T350" i="4" s="1"/>
  <c r="K351" i="4"/>
  <c r="L351" i="4"/>
  <c r="M351" i="4"/>
  <c r="N351" i="4" a="1"/>
  <c r="N351" i="4"/>
  <c r="P351" i="4" s="1" a="1"/>
  <c r="P351" i="4" s="1"/>
  <c r="T351" i="4" s="1"/>
  <c r="K352" i="4"/>
  <c r="L352" i="4"/>
  <c r="M352" i="4"/>
  <c r="N352" i="4" a="1"/>
  <c r="N352" i="4"/>
  <c r="P352" i="4" s="1" a="1"/>
  <c r="P352" i="4" s="1"/>
  <c r="T352" i="4" s="1"/>
  <c r="K353" i="4"/>
  <c r="L353" i="4"/>
  <c r="M353" i="4"/>
  <c r="N353" i="4" a="1"/>
  <c r="N353" i="4"/>
  <c r="P353" i="4" s="1" a="1"/>
  <c r="P353" i="4" s="1"/>
  <c r="T353" i="4" s="1"/>
  <c r="K354" i="4"/>
  <c r="L354" i="4"/>
  <c r="M354" i="4"/>
  <c r="N354" i="4" a="1"/>
  <c r="N354" i="4"/>
  <c r="P354" i="4" s="1" a="1"/>
  <c r="P354" i="4" s="1"/>
  <c r="T354" i="4" s="1"/>
  <c r="K355" i="4"/>
  <c r="L355" i="4"/>
  <c r="M355" i="4"/>
  <c r="N355" i="4" a="1"/>
  <c r="N355" i="4"/>
  <c r="P355" i="4" s="1" a="1"/>
  <c r="P355" i="4" s="1"/>
  <c r="T355" i="4" s="1"/>
  <c r="K356" i="4"/>
  <c r="L356" i="4"/>
  <c r="M356" i="4"/>
  <c r="N356" i="4" a="1"/>
  <c r="N356" i="4"/>
  <c r="P356" i="4" s="1" a="1"/>
  <c r="P356" i="4" s="1"/>
  <c r="T356" i="4" s="1"/>
  <c r="K357" i="4"/>
  <c r="L357" i="4"/>
  <c r="M357" i="4"/>
  <c r="N357" i="4" a="1"/>
  <c r="N357" i="4"/>
  <c r="P357" i="4" s="1" a="1"/>
  <c r="P357" i="4" s="1"/>
  <c r="T357" i="4" s="1"/>
  <c r="K358" i="4"/>
  <c r="L358" i="4"/>
  <c r="M358" i="4"/>
  <c r="N358" i="4" a="1"/>
  <c r="N358" i="4"/>
  <c r="P358" i="4" s="1" a="1"/>
  <c r="P358" i="4" s="1"/>
  <c r="T358" i="4" s="1"/>
  <c r="K359" i="4"/>
  <c r="L359" i="4"/>
  <c r="M359" i="4"/>
  <c r="N359" i="4" a="1"/>
  <c r="N359" i="4"/>
  <c r="P359" i="4" s="1" a="1"/>
  <c r="P359" i="4" s="1"/>
  <c r="T359" i="4" s="1"/>
  <c r="K360" i="4"/>
  <c r="L360" i="4"/>
  <c r="M360" i="4"/>
  <c r="N360" i="4" a="1"/>
  <c r="N360" i="4"/>
  <c r="P360" i="4" s="1" a="1"/>
  <c r="P360" i="4" s="1"/>
  <c r="T360" i="4" s="1"/>
  <c r="K361" i="4"/>
  <c r="L361" i="4"/>
  <c r="M361" i="4"/>
  <c r="N361" i="4" a="1"/>
  <c r="N361" i="4"/>
  <c r="P361" i="4" s="1" a="1"/>
  <c r="P361" i="4" s="1"/>
  <c r="T361" i="4" s="1"/>
  <c r="K362" i="4"/>
  <c r="L362" i="4"/>
  <c r="M362" i="4"/>
  <c r="N362" i="4" a="1"/>
  <c r="N362" i="4"/>
  <c r="P362" i="4" s="1" a="1"/>
  <c r="P362" i="4" s="1"/>
  <c r="T362" i="4" s="1"/>
  <c r="K363" i="4"/>
  <c r="L363" i="4"/>
  <c r="M363" i="4"/>
  <c r="N363" i="4" a="1"/>
  <c r="N363" i="4"/>
  <c r="P363" i="4" s="1" a="1"/>
  <c r="P363" i="4" s="1"/>
  <c r="T363" i="4" s="1"/>
  <c r="K364" i="4"/>
  <c r="L364" i="4"/>
  <c r="M364" i="4"/>
  <c r="N364" i="4" a="1"/>
  <c r="N364" i="4"/>
  <c r="P364" i="4" s="1" a="1"/>
  <c r="P364" i="4" s="1"/>
  <c r="T364" i="4" s="1"/>
  <c r="K365" i="4"/>
  <c r="L365" i="4"/>
  <c r="M365" i="4"/>
  <c r="N365" i="4" a="1"/>
  <c r="N365" i="4"/>
  <c r="P365" i="4" s="1" a="1"/>
  <c r="P365" i="4" s="1"/>
  <c r="T365" i="4" s="1"/>
  <c r="K366" i="4"/>
  <c r="L366" i="4"/>
  <c r="M366" i="4"/>
  <c r="N366" i="4" a="1"/>
  <c r="N366" i="4"/>
  <c r="P366" i="4" s="1" a="1"/>
  <c r="P366" i="4" s="1"/>
  <c r="T366" i="4" s="1"/>
  <c r="K367" i="4"/>
  <c r="L367" i="4"/>
  <c r="M367" i="4"/>
  <c r="N367" i="4" a="1"/>
  <c r="N367" i="4"/>
  <c r="P367" i="4" s="1" a="1"/>
  <c r="P367" i="4" s="1"/>
  <c r="T367" i="4" s="1"/>
  <c r="K368" i="4"/>
  <c r="L368" i="4"/>
  <c r="M368" i="4"/>
  <c r="N368" i="4" a="1"/>
  <c r="N368" i="4"/>
  <c r="P368" i="4" s="1" a="1"/>
  <c r="P368" i="4" s="1"/>
  <c r="T368" i="4" s="1"/>
  <c r="K369" i="4"/>
  <c r="L369" i="4"/>
  <c r="M369" i="4"/>
  <c r="N369" i="4" a="1"/>
  <c r="N369" i="4"/>
  <c r="P369" i="4" s="1" a="1"/>
  <c r="P369" i="4" s="1"/>
  <c r="T369" i="4" s="1"/>
  <c r="K370" i="4"/>
  <c r="L370" i="4"/>
  <c r="M370" i="4"/>
  <c r="N370" i="4" a="1"/>
  <c r="N370" i="4"/>
  <c r="P370" i="4" s="1" a="1"/>
  <c r="P370" i="4" s="1"/>
  <c r="T370" i="4" s="1"/>
  <c r="K371" i="4"/>
  <c r="L371" i="4"/>
  <c r="M371" i="4"/>
  <c r="N371" i="4" a="1"/>
  <c r="N371" i="4"/>
  <c r="P371" i="4" s="1" a="1"/>
  <c r="P371" i="4" s="1"/>
  <c r="T371" i="4" s="1"/>
  <c r="K372" i="4"/>
  <c r="L372" i="4"/>
  <c r="M372" i="4"/>
  <c r="N372" i="4" a="1"/>
  <c r="N372" i="4"/>
  <c r="P372" i="4" s="1" a="1"/>
  <c r="P372" i="4" s="1"/>
  <c r="T372" i="4" s="1"/>
  <c r="K373" i="4"/>
  <c r="L373" i="4"/>
  <c r="M373" i="4"/>
  <c r="N373" i="4" a="1"/>
  <c r="N373" i="4"/>
  <c r="P373" i="4" s="1" a="1"/>
  <c r="P373" i="4" s="1"/>
  <c r="T373" i="4" s="1"/>
  <c r="K374" i="4"/>
  <c r="L374" i="4"/>
  <c r="M374" i="4"/>
  <c r="N374" i="4" a="1"/>
  <c r="N374" i="4"/>
  <c r="P374" i="4" s="1" a="1"/>
  <c r="P374" i="4" s="1"/>
  <c r="T374" i="4" s="1"/>
  <c r="K375" i="4"/>
  <c r="L375" i="4"/>
  <c r="M375" i="4"/>
  <c r="N375" i="4" a="1"/>
  <c r="N375" i="4"/>
  <c r="P375" i="4" s="1" a="1"/>
  <c r="P375" i="4" s="1"/>
  <c r="T375" i="4" s="1"/>
  <c r="K376" i="4"/>
  <c r="L376" i="4"/>
  <c r="M376" i="4"/>
  <c r="N376" i="4" a="1"/>
  <c r="N376" i="4"/>
  <c r="P376" i="4" s="1" a="1"/>
  <c r="P376" i="4" s="1"/>
  <c r="T376" i="4" s="1"/>
  <c r="K377" i="4"/>
  <c r="L377" i="4"/>
  <c r="M377" i="4"/>
  <c r="N377" i="4" a="1"/>
  <c r="N377" i="4"/>
  <c r="P377" i="4" s="1" a="1"/>
  <c r="P377" i="4" s="1"/>
  <c r="T377" i="4" s="1"/>
  <c r="K378" i="4"/>
  <c r="L378" i="4"/>
  <c r="M378" i="4"/>
  <c r="N378" i="4" a="1"/>
  <c r="N378" i="4"/>
  <c r="P378" i="4" s="1" a="1"/>
  <c r="P378" i="4" s="1"/>
  <c r="T378" i="4" s="1"/>
  <c r="K379" i="4"/>
  <c r="L379" i="4"/>
  <c r="M379" i="4"/>
  <c r="N379" i="4" a="1"/>
  <c r="N379" i="4"/>
  <c r="P379" i="4" s="1" a="1"/>
  <c r="P379" i="4" s="1"/>
  <c r="T379" i="4" s="1"/>
  <c r="K380" i="4"/>
  <c r="L380" i="4"/>
  <c r="M380" i="4"/>
  <c r="N380" i="4" a="1"/>
  <c r="N380" i="4"/>
  <c r="P380" i="4" s="1" a="1"/>
  <c r="P380" i="4" s="1"/>
  <c r="T380" i="4" s="1"/>
  <c r="K381" i="4"/>
  <c r="L381" i="4"/>
  <c r="M381" i="4"/>
  <c r="N381" i="4" a="1"/>
  <c r="N381" i="4"/>
  <c r="P381" i="4" s="1" a="1"/>
  <c r="P381" i="4" s="1"/>
  <c r="T381" i="4" s="1"/>
  <c r="K382" i="4"/>
  <c r="L382" i="4"/>
  <c r="M382" i="4"/>
  <c r="N382" i="4" a="1"/>
  <c r="N382" i="4"/>
  <c r="P382" i="4" s="1" a="1"/>
  <c r="P382" i="4" s="1"/>
  <c r="T382" i="4" s="1"/>
  <c r="K383" i="4"/>
  <c r="L383" i="4"/>
  <c r="M383" i="4"/>
  <c r="N383" i="4" a="1"/>
  <c r="N383" i="4"/>
  <c r="P383" i="4" s="1" a="1"/>
  <c r="P383" i="4" s="1"/>
  <c r="T383" i="4" s="1"/>
  <c r="K384" i="4"/>
  <c r="L384" i="4"/>
  <c r="M384" i="4"/>
  <c r="N384" i="4" a="1"/>
  <c r="N384" i="4"/>
  <c r="P384" i="4" s="1" a="1"/>
  <c r="P384" i="4" s="1"/>
  <c r="T384" i="4" s="1"/>
  <c r="K385" i="4"/>
  <c r="L385" i="4"/>
  <c r="M385" i="4"/>
  <c r="N385" i="4" a="1"/>
  <c r="N385" i="4"/>
  <c r="P385" i="4" s="1" a="1"/>
  <c r="P385" i="4" s="1"/>
  <c r="T385" i="4" s="1"/>
  <c r="K386" i="4"/>
  <c r="L386" i="4"/>
  <c r="M386" i="4"/>
  <c r="N386" i="4" a="1"/>
  <c r="N386" i="4"/>
  <c r="P386" i="4" s="1" a="1"/>
  <c r="P386" i="4" s="1"/>
  <c r="T386" i="4" s="1"/>
  <c r="K387" i="4"/>
  <c r="L387" i="4"/>
  <c r="M387" i="4"/>
  <c r="N387" i="4" a="1"/>
  <c r="N387" i="4"/>
  <c r="P387" i="4" s="1" a="1"/>
  <c r="P387" i="4" s="1"/>
  <c r="T387" i="4" s="1"/>
  <c r="K388" i="4"/>
  <c r="L388" i="4"/>
  <c r="M388" i="4"/>
  <c r="N388" i="4" a="1"/>
  <c r="N388" i="4"/>
  <c r="P388" i="4" s="1" a="1"/>
  <c r="P388" i="4" s="1"/>
  <c r="T388" i="4" s="1"/>
  <c r="K389" i="4"/>
  <c r="L389" i="4"/>
  <c r="M389" i="4"/>
  <c r="N389" i="4" a="1"/>
  <c r="N389" i="4"/>
  <c r="P389" i="4" s="1" a="1"/>
  <c r="P389" i="4" s="1"/>
  <c r="T389" i="4" s="1"/>
  <c r="K390" i="4"/>
  <c r="L390" i="4"/>
  <c r="M390" i="4"/>
  <c r="N390" i="4" a="1"/>
  <c r="N390" i="4"/>
  <c r="P390" i="4" s="1" a="1"/>
  <c r="P390" i="4" s="1"/>
  <c r="T390" i="4" s="1"/>
  <c r="K391" i="4"/>
  <c r="L391" i="4"/>
  <c r="M391" i="4"/>
  <c r="N391" i="4" a="1"/>
  <c r="N391" i="4"/>
  <c r="P391" i="4" s="1" a="1"/>
  <c r="P391" i="4" s="1"/>
  <c r="T391" i="4" s="1"/>
  <c r="K392" i="4"/>
  <c r="L392" i="4"/>
  <c r="M392" i="4"/>
  <c r="N392" i="4" a="1"/>
  <c r="N392" i="4"/>
  <c r="P392" i="4" s="1" a="1"/>
  <c r="P392" i="4" s="1"/>
  <c r="T392" i="4" s="1"/>
  <c r="K393" i="4"/>
  <c r="L393" i="4"/>
  <c r="M393" i="4"/>
  <c r="N393" i="4" a="1"/>
  <c r="N393" i="4"/>
  <c r="P393" i="4" s="1" a="1"/>
  <c r="P393" i="4" s="1"/>
  <c r="T393" i="4" s="1"/>
  <c r="K394" i="4"/>
  <c r="L394" i="4"/>
  <c r="M394" i="4"/>
  <c r="N394" i="4" a="1"/>
  <c r="N394" i="4"/>
  <c r="P394" i="4" s="1" a="1"/>
  <c r="P394" i="4" s="1"/>
  <c r="T394" i="4" s="1"/>
  <c r="K395" i="4"/>
  <c r="L395" i="4"/>
  <c r="M395" i="4"/>
  <c r="N395" i="4" a="1"/>
  <c r="N395" i="4"/>
  <c r="P395" i="4" s="1" a="1"/>
  <c r="P395" i="4" s="1"/>
  <c r="T395" i="4" s="1"/>
  <c r="K396" i="4"/>
  <c r="L396" i="4"/>
  <c r="M396" i="4"/>
  <c r="N396" i="4" a="1"/>
  <c r="N396" i="4"/>
  <c r="P396" i="4" s="1" a="1"/>
  <c r="P396" i="4" s="1"/>
  <c r="T396" i="4" s="1"/>
  <c r="K397" i="4"/>
  <c r="L397" i="4"/>
  <c r="M397" i="4"/>
  <c r="N397" i="4" a="1"/>
  <c r="N397" i="4"/>
  <c r="P397" i="4" s="1" a="1"/>
  <c r="P397" i="4" s="1"/>
  <c r="T397" i="4" s="1"/>
  <c r="K398" i="4"/>
  <c r="L398" i="4"/>
  <c r="M398" i="4"/>
  <c r="N398" i="4" a="1"/>
  <c r="N398" i="4"/>
  <c r="P398" i="4" s="1" a="1"/>
  <c r="P398" i="4" s="1"/>
  <c r="T398" i="4" s="1"/>
  <c r="K399" i="4"/>
  <c r="L399" i="4"/>
  <c r="M399" i="4"/>
  <c r="N399" i="4" a="1"/>
  <c r="N399" i="4"/>
  <c r="P399" i="4" s="1" a="1"/>
  <c r="P399" i="4" s="1"/>
  <c r="T399" i="4" s="1"/>
  <c r="K400" i="4"/>
  <c r="L400" i="4"/>
  <c r="M400" i="4"/>
  <c r="N400" i="4" a="1"/>
  <c r="N400" i="4"/>
  <c r="P400" i="4" s="1" a="1"/>
  <c r="P400" i="4" s="1"/>
  <c r="T400" i="4" s="1"/>
  <c r="K401" i="4"/>
  <c r="L401" i="4"/>
  <c r="M401" i="4"/>
  <c r="N401" i="4" a="1"/>
  <c r="N401" i="4"/>
  <c r="P401" i="4" s="1" a="1"/>
  <c r="P401" i="4" s="1"/>
  <c r="T401" i="4" s="1"/>
  <c r="K402" i="4"/>
  <c r="L402" i="4"/>
  <c r="M402" i="4"/>
  <c r="N402" i="4" a="1"/>
  <c r="N402" i="4"/>
  <c r="P402" i="4" s="1" a="1"/>
  <c r="P402" i="4" s="1"/>
  <c r="T402" i="4" s="1"/>
  <c r="K403" i="4"/>
  <c r="L403" i="4"/>
  <c r="M403" i="4"/>
  <c r="N403" i="4" a="1"/>
  <c r="N403" i="4"/>
  <c r="P403" i="4" s="1" a="1"/>
  <c r="P403" i="4" s="1"/>
  <c r="T403" i="4" s="1"/>
  <c r="K404" i="4"/>
  <c r="L404" i="4"/>
  <c r="M404" i="4"/>
  <c r="N404" i="4" a="1"/>
  <c r="N404" i="4"/>
  <c r="P404" i="4" s="1" a="1"/>
  <c r="P404" i="4" s="1"/>
  <c r="T404" i="4" s="1"/>
  <c r="K405" i="4"/>
  <c r="L405" i="4"/>
  <c r="M405" i="4"/>
  <c r="N405" i="4" a="1"/>
  <c r="N405" i="4"/>
  <c r="P405" i="4" s="1" a="1"/>
  <c r="P405" i="4" s="1"/>
  <c r="T405" i="4" s="1"/>
  <c r="K406" i="4"/>
  <c r="L406" i="4"/>
  <c r="M406" i="4"/>
  <c r="N406" i="4" a="1"/>
  <c r="N406" i="4"/>
  <c r="P406" i="4" s="1" a="1"/>
  <c r="P406" i="4" s="1"/>
  <c r="T406" i="4" s="1"/>
  <c r="K407" i="4"/>
  <c r="L407" i="4"/>
  <c r="M407" i="4"/>
  <c r="N407" i="4" a="1"/>
  <c r="N407" i="4"/>
  <c r="P407" i="4" s="1" a="1"/>
  <c r="P407" i="4" s="1"/>
  <c r="T407" i="4" s="1"/>
  <c r="K408" i="4"/>
  <c r="L408" i="4"/>
  <c r="M408" i="4"/>
  <c r="N408" i="4" a="1"/>
  <c r="N408" i="4"/>
  <c r="P408" i="4" s="1" a="1"/>
  <c r="P408" i="4" s="1"/>
  <c r="T408" i="4" s="1"/>
  <c r="K409" i="4"/>
  <c r="L409" i="4"/>
  <c r="M409" i="4"/>
  <c r="N409" i="4" a="1"/>
  <c r="N409" i="4"/>
  <c r="P409" i="4" s="1" a="1"/>
  <c r="P409" i="4" s="1"/>
  <c r="T409" i="4" s="1"/>
  <c r="K410" i="4"/>
  <c r="L410" i="4"/>
  <c r="M410" i="4"/>
  <c r="N410" i="4" a="1"/>
  <c r="N410" i="4"/>
  <c r="P410" i="4" s="1" a="1"/>
  <c r="P410" i="4" s="1"/>
  <c r="T410" i="4" s="1"/>
  <c r="K411" i="4"/>
  <c r="L411" i="4"/>
  <c r="M411" i="4"/>
  <c r="N411" i="4" a="1"/>
  <c r="N411" i="4"/>
  <c r="P411" i="4" s="1" a="1"/>
  <c r="P411" i="4" s="1"/>
  <c r="T411" i="4" s="1"/>
  <c r="K412" i="4"/>
  <c r="L412" i="4"/>
  <c r="M412" i="4"/>
  <c r="N412" i="4" a="1"/>
  <c r="N412" i="4"/>
  <c r="P412" i="4" s="1" a="1"/>
  <c r="P412" i="4" s="1"/>
  <c r="T412" i="4" s="1"/>
  <c r="K413" i="4"/>
  <c r="L413" i="4"/>
  <c r="M413" i="4"/>
  <c r="N413" i="4" a="1"/>
  <c r="N413" i="4"/>
  <c r="P413" i="4" s="1" a="1"/>
  <c r="P413" i="4" s="1"/>
  <c r="T413" i="4" s="1"/>
  <c r="K414" i="4"/>
  <c r="L414" i="4"/>
  <c r="M414" i="4"/>
  <c r="N414" i="4" a="1"/>
  <c r="N414" i="4"/>
  <c r="P414" i="4" s="1" a="1"/>
  <c r="P414" i="4" s="1"/>
  <c r="T414" i="4" s="1"/>
  <c r="K415" i="4"/>
  <c r="L415" i="4"/>
  <c r="M415" i="4"/>
  <c r="N415" i="4" a="1"/>
  <c r="N415" i="4"/>
  <c r="P415" i="4" s="1" a="1"/>
  <c r="P415" i="4" s="1"/>
  <c r="T415" i="4" s="1"/>
  <c r="K416" i="4"/>
  <c r="L416" i="4"/>
  <c r="M416" i="4"/>
  <c r="N416" i="4" a="1"/>
  <c r="N416" i="4"/>
  <c r="P416" i="4" s="1" a="1"/>
  <c r="P416" i="4" s="1"/>
  <c r="T416" i="4" s="1"/>
  <c r="K417" i="4"/>
  <c r="L417" i="4"/>
  <c r="M417" i="4"/>
  <c r="N417" i="4" a="1"/>
  <c r="N417" i="4"/>
  <c r="P417" i="4" s="1" a="1"/>
  <c r="P417" i="4" s="1"/>
  <c r="T417" i="4" s="1"/>
  <c r="K418" i="4"/>
  <c r="L418" i="4"/>
  <c r="M418" i="4"/>
  <c r="N418" i="4" a="1"/>
  <c r="N418" i="4"/>
  <c r="P418" i="4" s="1" a="1"/>
  <c r="P418" i="4" s="1"/>
  <c r="T418" i="4" s="1"/>
  <c r="K419" i="4"/>
  <c r="L419" i="4"/>
  <c r="M419" i="4"/>
  <c r="N419" i="4" a="1"/>
  <c r="N419" i="4"/>
  <c r="P419" i="4" s="1" a="1"/>
  <c r="P419" i="4" s="1"/>
  <c r="T419" i="4" s="1"/>
  <c r="K420" i="4"/>
  <c r="L420" i="4"/>
  <c r="M420" i="4"/>
  <c r="N420" i="4" a="1"/>
  <c r="N420" i="4"/>
  <c r="P420" i="4" s="1" a="1"/>
  <c r="P420" i="4" s="1"/>
  <c r="T420" i="4" s="1"/>
  <c r="K421" i="4"/>
  <c r="L421" i="4"/>
  <c r="M421" i="4"/>
  <c r="N421" i="4" a="1"/>
  <c r="N421" i="4"/>
  <c r="P421" i="4" s="1" a="1"/>
  <c r="P421" i="4" s="1"/>
  <c r="T421" i="4" s="1"/>
  <c r="K422" i="4"/>
  <c r="L422" i="4"/>
  <c r="M422" i="4"/>
  <c r="N422" i="4" a="1"/>
  <c r="N422" i="4"/>
  <c r="P422" i="4" s="1" a="1"/>
  <c r="P422" i="4" s="1"/>
  <c r="T422" i="4" s="1"/>
  <c r="K423" i="4"/>
  <c r="L423" i="4"/>
  <c r="M423" i="4"/>
  <c r="N423" i="4" a="1"/>
  <c r="N423" i="4"/>
  <c r="P423" i="4" s="1" a="1"/>
  <c r="P423" i="4" s="1"/>
  <c r="T423" i="4" s="1"/>
  <c r="K424" i="4"/>
  <c r="L424" i="4"/>
  <c r="M424" i="4"/>
  <c r="N424" i="4" a="1"/>
  <c r="N424" i="4"/>
  <c r="P424" i="4" s="1" a="1"/>
  <c r="P424" i="4" s="1"/>
  <c r="T424" i="4" s="1"/>
  <c r="K425" i="4"/>
  <c r="L425" i="4"/>
  <c r="M425" i="4"/>
  <c r="N425" i="4" a="1"/>
  <c r="N425" i="4"/>
  <c r="P425" i="4" s="1" a="1"/>
  <c r="P425" i="4" s="1"/>
  <c r="T425" i="4" s="1"/>
  <c r="K426" i="4"/>
  <c r="L426" i="4"/>
  <c r="M426" i="4"/>
  <c r="N426" i="4" a="1"/>
  <c r="N426" i="4"/>
  <c r="P426" i="4" s="1" a="1"/>
  <c r="P426" i="4" s="1"/>
  <c r="T426" i="4" s="1"/>
  <c r="K427" i="4"/>
  <c r="L427" i="4"/>
  <c r="M427" i="4"/>
  <c r="N427" i="4" a="1"/>
  <c r="N427" i="4"/>
  <c r="P427" i="4" s="1" a="1"/>
  <c r="P427" i="4" s="1"/>
  <c r="T427" i="4" s="1"/>
  <c r="K428" i="4"/>
  <c r="L428" i="4"/>
  <c r="M428" i="4"/>
  <c r="N428" i="4" a="1"/>
  <c r="N428" i="4"/>
  <c r="P428" i="4" s="1" a="1"/>
  <c r="P428" i="4" s="1"/>
  <c r="T428" i="4" s="1"/>
  <c r="K429" i="4"/>
  <c r="L429" i="4"/>
  <c r="M429" i="4"/>
  <c r="N429" i="4" a="1"/>
  <c r="N429" i="4"/>
  <c r="P429" i="4" s="1" a="1"/>
  <c r="P429" i="4" s="1"/>
  <c r="T429" i="4" s="1"/>
  <c r="K430" i="4"/>
  <c r="L430" i="4"/>
  <c r="M430" i="4"/>
  <c r="N430" i="4" a="1"/>
  <c r="N430" i="4"/>
  <c r="P430" i="4" s="1" a="1"/>
  <c r="P430" i="4" s="1"/>
  <c r="T430" i="4" s="1"/>
  <c r="K431" i="4"/>
  <c r="L431" i="4"/>
  <c r="M431" i="4"/>
  <c r="N431" i="4" a="1"/>
  <c r="N431" i="4"/>
  <c r="P431" i="4" s="1" a="1"/>
  <c r="P431" i="4" s="1"/>
  <c r="T431" i="4" s="1"/>
  <c r="K432" i="4"/>
  <c r="L432" i="4"/>
  <c r="M432" i="4"/>
  <c r="N432" i="4" a="1"/>
  <c r="N432" i="4"/>
  <c r="P432" i="4" s="1" a="1"/>
  <c r="P432" i="4" s="1"/>
  <c r="T432" i="4" s="1"/>
  <c r="K433" i="4"/>
  <c r="L433" i="4"/>
  <c r="M433" i="4"/>
  <c r="N433" i="4" a="1"/>
  <c r="N433" i="4"/>
  <c r="P433" i="4" s="1" a="1"/>
  <c r="P433" i="4" s="1"/>
  <c r="T433" i="4" s="1"/>
  <c r="K434" i="4"/>
  <c r="L434" i="4"/>
  <c r="M434" i="4"/>
  <c r="N434" i="4" a="1"/>
  <c r="N434" i="4"/>
  <c r="P434" i="4" s="1" a="1"/>
  <c r="P434" i="4" s="1"/>
  <c r="T434" i="4" s="1"/>
  <c r="K435" i="4"/>
  <c r="L435" i="4"/>
  <c r="M435" i="4"/>
  <c r="N435" i="4" a="1"/>
  <c r="N435" i="4"/>
  <c r="P435" i="4" s="1" a="1"/>
  <c r="P435" i="4" s="1"/>
  <c r="T435" i="4" s="1"/>
  <c r="K436" i="4"/>
  <c r="L436" i="4"/>
  <c r="M436" i="4"/>
  <c r="N436" i="4" a="1"/>
  <c r="N436" i="4"/>
  <c r="P436" i="4" s="1" a="1"/>
  <c r="P436" i="4" s="1"/>
  <c r="T436" i="4" s="1"/>
  <c r="K437" i="4"/>
  <c r="L437" i="4"/>
  <c r="M437" i="4"/>
  <c r="N437" i="4" a="1"/>
  <c r="N437" i="4"/>
  <c r="P437" i="4" s="1" a="1"/>
  <c r="P437" i="4" s="1"/>
  <c r="T437" i="4" s="1"/>
  <c r="K438" i="4"/>
  <c r="L438" i="4"/>
  <c r="M438" i="4"/>
  <c r="N438" i="4" a="1"/>
  <c r="N438" i="4"/>
  <c r="P438" i="4" s="1" a="1"/>
  <c r="P438" i="4" s="1"/>
  <c r="T438" i="4" s="1"/>
  <c r="K439" i="4"/>
  <c r="L439" i="4"/>
  <c r="M439" i="4"/>
  <c r="N439" i="4" a="1"/>
  <c r="N439" i="4"/>
  <c r="P439" i="4" s="1" a="1"/>
  <c r="P439" i="4" s="1"/>
  <c r="T439" i="4" s="1"/>
  <c r="K440" i="4"/>
  <c r="L440" i="4"/>
  <c r="M440" i="4"/>
  <c r="N440" i="4" a="1"/>
  <c r="N440" i="4"/>
  <c r="P440" i="4" s="1" a="1"/>
  <c r="P440" i="4" s="1"/>
  <c r="T440" i="4" s="1"/>
  <c r="K441" i="4"/>
  <c r="L441" i="4"/>
  <c r="M441" i="4"/>
  <c r="N441" i="4" a="1"/>
  <c r="N441" i="4"/>
  <c r="P441" i="4" s="1" a="1"/>
  <c r="P441" i="4" s="1"/>
  <c r="T441" i="4" s="1"/>
  <c r="K442" i="4"/>
  <c r="L442" i="4"/>
  <c r="M442" i="4"/>
  <c r="N442" i="4" a="1"/>
  <c r="N442" i="4"/>
  <c r="P442" i="4" s="1" a="1"/>
  <c r="P442" i="4" s="1"/>
  <c r="T442" i="4" s="1"/>
  <c r="K443" i="4"/>
  <c r="L443" i="4"/>
  <c r="M443" i="4"/>
  <c r="N443" i="4" a="1"/>
  <c r="N443" i="4"/>
  <c r="P443" i="4" s="1" a="1"/>
  <c r="P443" i="4" s="1"/>
  <c r="T443" i="4" s="1"/>
  <c r="K444" i="4"/>
  <c r="L444" i="4"/>
  <c r="M444" i="4"/>
  <c r="N444" i="4" a="1"/>
  <c r="N444" i="4"/>
  <c r="P444" i="4" s="1" a="1"/>
  <c r="P444" i="4" s="1"/>
  <c r="T444" i="4" s="1"/>
  <c r="K445" i="4"/>
  <c r="L445" i="4"/>
  <c r="M445" i="4"/>
  <c r="N445" i="4" a="1"/>
  <c r="N445" i="4"/>
  <c r="P445" i="4" s="1" a="1"/>
  <c r="P445" i="4" s="1"/>
  <c r="T445" i="4" s="1"/>
  <c r="K446" i="4"/>
  <c r="L446" i="4"/>
  <c r="M446" i="4"/>
  <c r="N446" i="4" a="1"/>
  <c r="N446" i="4"/>
  <c r="P446" i="4" s="1" a="1"/>
  <c r="P446" i="4" s="1"/>
  <c r="T446" i="4" s="1"/>
  <c r="K447" i="4"/>
  <c r="L447" i="4"/>
  <c r="M447" i="4"/>
  <c r="N447" i="4" a="1"/>
  <c r="N447" i="4"/>
  <c r="P447" i="4" s="1" a="1"/>
  <c r="P447" i="4" s="1"/>
  <c r="T447" i="4" s="1"/>
  <c r="K448" i="4"/>
  <c r="L448" i="4"/>
  <c r="M448" i="4"/>
  <c r="N448" i="4" a="1"/>
  <c r="N448" i="4"/>
  <c r="P448" i="4" s="1" a="1"/>
  <c r="P448" i="4" s="1"/>
  <c r="T448" i="4" s="1"/>
  <c r="K449" i="4"/>
  <c r="L449" i="4"/>
  <c r="M449" i="4"/>
  <c r="N449" i="4" a="1"/>
  <c r="N449" i="4"/>
  <c r="P449" i="4" s="1" a="1"/>
  <c r="P449" i="4" s="1"/>
  <c r="T449" i="4" s="1"/>
  <c r="K450" i="4"/>
  <c r="L450" i="4"/>
  <c r="M450" i="4"/>
  <c r="N450" i="4" a="1"/>
  <c r="N450" i="4"/>
  <c r="P450" i="4" s="1" a="1"/>
  <c r="P450" i="4" s="1"/>
  <c r="T450" i="4" s="1"/>
  <c r="K451" i="4"/>
  <c r="L451" i="4"/>
  <c r="M451" i="4"/>
  <c r="N451" i="4" a="1"/>
  <c r="N451" i="4"/>
  <c r="P451" i="4" s="1" a="1"/>
  <c r="P451" i="4" s="1"/>
  <c r="T451" i="4" s="1"/>
  <c r="K452" i="4"/>
  <c r="L452" i="4"/>
  <c r="M452" i="4"/>
  <c r="N452" i="4" a="1"/>
  <c r="N452" i="4"/>
  <c r="P452" i="4" s="1" a="1"/>
  <c r="P452" i="4" s="1"/>
  <c r="T452" i="4" s="1"/>
  <c r="K453" i="4"/>
  <c r="L453" i="4"/>
  <c r="M453" i="4"/>
  <c r="N453" i="4" a="1"/>
  <c r="N453" i="4"/>
  <c r="P453" i="4" s="1" a="1"/>
  <c r="P453" i="4" s="1"/>
  <c r="T453" i="4" s="1"/>
  <c r="K454" i="4"/>
  <c r="L454" i="4"/>
  <c r="M454" i="4"/>
  <c r="N454" i="4" a="1"/>
  <c r="N454" i="4"/>
  <c r="P454" i="4" s="1" a="1"/>
  <c r="P454" i="4" s="1"/>
  <c r="T454" i="4" s="1"/>
  <c r="K455" i="4"/>
  <c r="L455" i="4"/>
  <c r="M455" i="4"/>
  <c r="N455" i="4" a="1"/>
  <c r="N455" i="4"/>
  <c r="P455" i="4" s="1" a="1"/>
  <c r="P455" i="4" s="1"/>
  <c r="T455" i="4" s="1"/>
  <c r="K456" i="4"/>
  <c r="L456" i="4"/>
  <c r="M456" i="4"/>
  <c r="N456" i="4" a="1"/>
  <c r="N456" i="4"/>
  <c r="P456" i="4" s="1" a="1"/>
  <c r="P456" i="4" s="1"/>
  <c r="T456" i="4" s="1"/>
  <c r="K457" i="4"/>
  <c r="L457" i="4"/>
  <c r="M457" i="4"/>
  <c r="N457" i="4" a="1"/>
  <c r="N457" i="4"/>
  <c r="P457" i="4" s="1" a="1"/>
  <c r="P457" i="4" s="1"/>
  <c r="T457" i="4" s="1"/>
  <c r="K458" i="4"/>
  <c r="L458" i="4"/>
  <c r="M458" i="4"/>
  <c r="N458" i="4" a="1"/>
  <c r="N458" i="4"/>
  <c r="P458" i="4" s="1" a="1"/>
  <c r="P458" i="4" s="1"/>
  <c r="T458" i="4" s="1"/>
  <c r="K459" i="4"/>
  <c r="L459" i="4"/>
  <c r="M459" i="4"/>
  <c r="N459" i="4" a="1"/>
  <c r="N459" i="4"/>
  <c r="P459" i="4" s="1" a="1"/>
  <c r="P459" i="4" s="1"/>
  <c r="T459" i="4" s="1"/>
  <c r="K460" i="4"/>
  <c r="L460" i="4"/>
  <c r="M460" i="4"/>
  <c r="N460" i="4" a="1"/>
  <c r="N460" i="4"/>
  <c r="P460" i="4" s="1" a="1"/>
  <c r="P460" i="4" s="1"/>
  <c r="T460" i="4" s="1"/>
  <c r="K461" i="4"/>
  <c r="L461" i="4"/>
  <c r="M461" i="4"/>
  <c r="N461" i="4" a="1"/>
  <c r="N461" i="4"/>
  <c r="P461" i="4" s="1" a="1"/>
  <c r="P461" i="4" s="1"/>
  <c r="T461" i="4" s="1"/>
  <c r="K462" i="4"/>
  <c r="L462" i="4"/>
  <c r="M462" i="4"/>
  <c r="N462" i="4" a="1"/>
  <c r="N462" i="4"/>
  <c r="P462" i="4" s="1" a="1"/>
  <c r="P462" i="4" s="1"/>
  <c r="T462" i="4" s="1"/>
  <c r="K463" i="4"/>
  <c r="L463" i="4"/>
  <c r="M463" i="4"/>
  <c r="N463" i="4" a="1"/>
  <c r="N463" i="4"/>
  <c r="P463" i="4" s="1" a="1"/>
  <c r="P463" i="4" s="1"/>
  <c r="T463" i="4" s="1"/>
  <c r="K464" i="4"/>
  <c r="L464" i="4"/>
  <c r="M464" i="4"/>
  <c r="N464" i="4" a="1"/>
  <c r="N464" i="4"/>
  <c r="P464" i="4" s="1" a="1"/>
  <c r="P464" i="4" s="1"/>
  <c r="T464" i="4" s="1"/>
  <c r="K465" i="4"/>
  <c r="L465" i="4"/>
  <c r="M465" i="4"/>
  <c r="N465" i="4" a="1"/>
  <c r="N465" i="4"/>
  <c r="P465" i="4" s="1" a="1"/>
  <c r="P465" i="4" s="1"/>
  <c r="T465" i="4" s="1"/>
  <c r="K466" i="4"/>
  <c r="L466" i="4"/>
  <c r="M466" i="4"/>
  <c r="N466" i="4" a="1"/>
  <c r="N466" i="4"/>
  <c r="P466" i="4" s="1" a="1"/>
  <c r="P466" i="4" s="1"/>
  <c r="T466" i="4" s="1"/>
  <c r="K467" i="4"/>
  <c r="L467" i="4"/>
  <c r="M467" i="4"/>
  <c r="N467" i="4" a="1"/>
  <c r="N467" i="4"/>
  <c r="P467" i="4" s="1" a="1"/>
  <c r="P467" i="4" s="1"/>
  <c r="T467" i="4" s="1"/>
  <c r="K468" i="4"/>
  <c r="L468" i="4"/>
  <c r="M468" i="4"/>
  <c r="N468" i="4" a="1"/>
  <c r="N468" i="4"/>
  <c r="P468" i="4" s="1" a="1"/>
  <c r="P468" i="4" s="1"/>
  <c r="T468" i="4" s="1"/>
  <c r="K469" i="4"/>
  <c r="L469" i="4"/>
  <c r="M469" i="4"/>
  <c r="N469" i="4" a="1"/>
  <c r="N469" i="4"/>
  <c r="P469" i="4" s="1" a="1"/>
  <c r="P469" i="4" s="1"/>
  <c r="T469" i="4" s="1"/>
  <c r="K470" i="4"/>
  <c r="L470" i="4"/>
  <c r="M470" i="4"/>
  <c r="N470" i="4" a="1"/>
  <c r="N470" i="4"/>
  <c r="P470" i="4" s="1" a="1"/>
  <c r="P470" i="4" s="1"/>
  <c r="T470" i="4" s="1"/>
  <c r="K471" i="4"/>
  <c r="L471" i="4"/>
  <c r="M471" i="4"/>
  <c r="N471" i="4" a="1"/>
  <c r="N471" i="4"/>
  <c r="P471" i="4" s="1" a="1"/>
  <c r="P471" i="4" s="1"/>
  <c r="T471" i="4" s="1"/>
  <c r="K472" i="4"/>
  <c r="L472" i="4"/>
  <c r="M472" i="4"/>
  <c r="N472" i="4" a="1"/>
  <c r="N472" i="4"/>
  <c r="P472" i="4" s="1" a="1"/>
  <c r="P472" i="4" s="1"/>
  <c r="T472" i="4" s="1"/>
  <c r="K473" i="4"/>
  <c r="L473" i="4"/>
  <c r="M473" i="4"/>
  <c r="N473" i="4" a="1"/>
  <c r="N473" i="4"/>
  <c r="P473" i="4" s="1" a="1"/>
  <c r="P473" i="4" s="1"/>
  <c r="T473" i="4" s="1"/>
  <c r="K474" i="4"/>
  <c r="L474" i="4"/>
  <c r="M474" i="4"/>
  <c r="N474" i="4" a="1"/>
  <c r="N474" i="4"/>
  <c r="P474" i="4" s="1" a="1"/>
  <c r="P474" i="4" s="1"/>
  <c r="T474" i="4" s="1"/>
  <c r="K475" i="4"/>
  <c r="L475" i="4"/>
  <c r="M475" i="4"/>
  <c r="N475" i="4" a="1"/>
  <c r="N475" i="4"/>
  <c r="P475" i="4" s="1" a="1"/>
  <c r="P475" i="4" s="1"/>
  <c r="T475" i="4" s="1"/>
  <c r="K476" i="4"/>
  <c r="L476" i="4"/>
  <c r="M476" i="4"/>
  <c r="N476" i="4" a="1"/>
  <c r="N476" i="4"/>
  <c r="P476" i="4" s="1" a="1"/>
  <c r="P476" i="4" s="1"/>
  <c r="T476" i="4" s="1"/>
  <c r="K477" i="4"/>
  <c r="L477" i="4"/>
  <c r="M477" i="4"/>
  <c r="N477" i="4" a="1"/>
  <c r="N477" i="4"/>
  <c r="P477" i="4" s="1" a="1"/>
  <c r="P477" i="4" s="1"/>
  <c r="T477" i="4" s="1"/>
  <c r="K478" i="4"/>
  <c r="L478" i="4"/>
  <c r="M478" i="4"/>
  <c r="N478" i="4" a="1"/>
  <c r="N478" i="4"/>
  <c r="P478" i="4" s="1" a="1"/>
  <c r="P478" i="4" s="1"/>
  <c r="T478" i="4" s="1"/>
  <c r="K479" i="4"/>
  <c r="L479" i="4"/>
  <c r="M479" i="4"/>
  <c r="N479" i="4" a="1"/>
  <c r="N479" i="4"/>
  <c r="P479" i="4" s="1" a="1"/>
  <c r="P479" i="4" s="1"/>
  <c r="T479" i="4" s="1"/>
  <c r="K480" i="4"/>
  <c r="L480" i="4"/>
  <c r="M480" i="4"/>
  <c r="N480" i="4" a="1"/>
  <c r="N480" i="4"/>
  <c r="P480" i="4" s="1" a="1"/>
  <c r="P480" i="4" s="1"/>
  <c r="T480" i="4" s="1"/>
  <c r="K481" i="4"/>
  <c r="L481" i="4"/>
  <c r="M481" i="4"/>
  <c r="N481" i="4" a="1"/>
  <c r="N481" i="4"/>
  <c r="P481" i="4" s="1" a="1"/>
  <c r="P481" i="4" s="1"/>
  <c r="T481" i="4" s="1"/>
  <c r="K482" i="4"/>
  <c r="L482" i="4"/>
  <c r="M482" i="4"/>
  <c r="N482" i="4" a="1"/>
  <c r="N482" i="4"/>
  <c r="P482" i="4" s="1" a="1"/>
  <c r="P482" i="4" s="1"/>
  <c r="T482" i="4" s="1"/>
  <c r="K483" i="4"/>
  <c r="L483" i="4"/>
  <c r="M483" i="4"/>
  <c r="N483" i="4" a="1"/>
  <c r="N483" i="4"/>
  <c r="P483" i="4" s="1" a="1"/>
  <c r="P483" i="4" s="1"/>
  <c r="T483" i="4" s="1"/>
  <c r="K484" i="4"/>
  <c r="L484" i="4"/>
  <c r="M484" i="4"/>
  <c r="N484" i="4" a="1"/>
  <c r="N484" i="4"/>
  <c r="P484" i="4" s="1" a="1"/>
  <c r="P484" i="4" s="1"/>
  <c r="T484" i="4" s="1"/>
  <c r="K485" i="4"/>
  <c r="L485" i="4"/>
  <c r="M485" i="4"/>
  <c r="N485" i="4" a="1"/>
  <c r="N485" i="4"/>
  <c r="P485" i="4" s="1" a="1"/>
  <c r="P485" i="4" s="1"/>
  <c r="T485" i="4" s="1"/>
  <c r="K486" i="4"/>
  <c r="L486" i="4"/>
  <c r="M486" i="4"/>
  <c r="N486" i="4" a="1"/>
  <c r="N486" i="4"/>
  <c r="P486" i="4" s="1" a="1"/>
  <c r="P486" i="4" s="1"/>
  <c r="T486" i="4" s="1"/>
  <c r="K487" i="4"/>
  <c r="L487" i="4"/>
  <c r="M487" i="4"/>
  <c r="N487" i="4" a="1"/>
  <c r="N487" i="4"/>
  <c r="P487" i="4" s="1" a="1"/>
  <c r="P487" i="4" s="1"/>
  <c r="T487" i="4" s="1"/>
  <c r="K488" i="4"/>
  <c r="L488" i="4"/>
  <c r="M488" i="4"/>
  <c r="N488" i="4" a="1"/>
  <c r="N488" i="4"/>
  <c r="P488" i="4" s="1" a="1"/>
  <c r="P488" i="4" s="1"/>
  <c r="T488" i="4" s="1"/>
  <c r="K489" i="4"/>
  <c r="L489" i="4"/>
  <c r="M489" i="4"/>
  <c r="N489" i="4" a="1"/>
  <c r="N489" i="4"/>
  <c r="P489" i="4" s="1" a="1"/>
  <c r="P489" i="4" s="1"/>
  <c r="T489" i="4" s="1"/>
  <c r="K490" i="4"/>
  <c r="L490" i="4"/>
  <c r="M490" i="4"/>
  <c r="N490" i="4" a="1"/>
  <c r="N490" i="4"/>
  <c r="P490" i="4" s="1" a="1"/>
  <c r="P490" i="4" s="1"/>
  <c r="T490" i="4" s="1"/>
  <c r="K491" i="4"/>
  <c r="L491" i="4"/>
  <c r="M491" i="4"/>
  <c r="N491" i="4" a="1"/>
  <c r="N491" i="4"/>
  <c r="P491" i="4" s="1" a="1"/>
  <c r="P491" i="4" s="1"/>
  <c r="T491" i="4" s="1"/>
  <c r="K492" i="4"/>
  <c r="L492" i="4"/>
  <c r="M492" i="4"/>
  <c r="N492" i="4" a="1"/>
  <c r="N492" i="4"/>
  <c r="P492" i="4" s="1" a="1"/>
  <c r="P492" i="4" s="1"/>
  <c r="T492" i="4" s="1"/>
  <c r="K493" i="4"/>
  <c r="L493" i="4"/>
  <c r="M493" i="4"/>
  <c r="N493" i="4" a="1"/>
  <c r="N493" i="4"/>
  <c r="P493" i="4" s="1" a="1"/>
  <c r="P493" i="4" s="1"/>
  <c r="T493" i="4" s="1"/>
  <c r="K494" i="4"/>
  <c r="L494" i="4"/>
  <c r="M494" i="4"/>
  <c r="N494" i="4" a="1"/>
  <c r="N494" i="4"/>
  <c r="P494" i="4" s="1" a="1"/>
  <c r="P494" i="4" s="1"/>
  <c r="T494" i="4" s="1"/>
  <c r="K495" i="4"/>
  <c r="L495" i="4"/>
  <c r="M495" i="4"/>
  <c r="N495" i="4" a="1"/>
  <c r="N495" i="4"/>
  <c r="P495" i="4" s="1" a="1"/>
  <c r="P495" i="4" s="1"/>
  <c r="T495" i="4" s="1"/>
  <c r="K496" i="4"/>
  <c r="L496" i="4"/>
  <c r="M496" i="4"/>
  <c r="N496" i="4" a="1"/>
  <c r="N496" i="4"/>
  <c r="P496" i="4" s="1" a="1"/>
  <c r="P496" i="4" s="1"/>
  <c r="T496" i="4" s="1"/>
  <c r="K497" i="4"/>
  <c r="L497" i="4"/>
  <c r="M497" i="4"/>
  <c r="N497" i="4" a="1"/>
  <c r="N497" i="4"/>
  <c r="P497" i="4" s="1" a="1"/>
  <c r="P497" i="4" s="1"/>
  <c r="T497" i="4" s="1"/>
  <c r="K498" i="4"/>
  <c r="L498" i="4"/>
  <c r="M498" i="4"/>
  <c r="N498" i="4" a="1"/>
  <c r="N498" i="4"/>
  <c r="P498" i="4" s="1" a="1"/>
  <c r="P498" i="4" s="1"/>
  <c r="T498" i="4" s="1"/>
  <c r="K499" i="4"/>
  <c r="L499" i="4"/>
  <c r="M499" i="4"/>
  <c r="N499" i="4" a="1"/>
  <c r="N499" i="4"/>
  <c r="P499" i="4" s="1" a="1"/>
  <c r="P499" i="4" s="1"/>
  <c r="T499" i="4" s="1"/>
  <c r="K500" i="4"/>
  <c r="L500" i="4"/>
  <c r="M500" i="4"/>
  <c r="N500" i="4" a="1"/>
  <c r="N500" i="4"/>
  <c r="P500" i="4" s="1" a="1"/>
  <c r="P500" i="4" s="1"/>
  <c r="T500" i="4" s="1"/>
  <c r="K501" i="4"/>
  <c r="L501" i="4"/>
  <c r="M501" i="4"/>
  <c r="N501" i="4" a="1"/>
  <c r="N501" i="4"/>
  <c r="P501" i="4" s="1" a="1"/>
  <c r="P501" i="4" s="1"/>
  <c r="T501" i="4" s="1"/>
  <c r="K502" i="4"/>
  <c r="L502" i="4"/>
  <c r="M502" i="4"/>
  <c r="N502" i="4" a="1"/>
  <c r="N502" i="4"/>
  <c r="P502" i="4" s="1" a="1"/>
  <c r="P502" i="4" s="1"/>
  <c r="T502" i="4" s="1"/>
  <c r="K503" i="4"/>
  <c r="L503" i="4"/>
  <c r="M503" i="4"/>
  <c r="N503" i="4" a="1"/>
  <c r="N503" i="4"/>
  <c r="P503" i="4" s="1" a="1"/>
  <c r="P503" i="4" s="1"/>
  <c r="T503" i="4" s="1"/>
  <c r="K504" i="4"/>
  <c r="L504" i="4"/>
  <c r="M504" i="4"/>
  <c r="N504" i="4" a="1"/>
  <c r="N504" i="4"/>
  <c r="P504" i="4" s="1" a="1"/>
  <c r="P504" i="4" s="1"/>
  <c r="T504" i="4" s="1"/>
  <c r="K505" i="4"/>
  <c r="L505" i="4"/>
  <c r="M505" i="4"/>
  <c r="N505" i="4" a="1"/>
  <c r="N505" i="4"/>
  <c r="P505" i="4" s="1" a="1"/>
  <c r="P505" i="4" s="1"/>
  <c r="T505" i="4" s="1"/>
  <c r="K506" i="4"/>
  <c r="L506" i="4"/>
  <c r="M506" i="4"/>
  <c r="N506" i="4" a="1"/>
  <c r="N506" i="4"/>
  <c r="P506" i="4" s="1" a="1"/>
  <c r="P506" i="4" s="1"/>
  <c r="T506" i="4" s="1"/>
  <c r="G1001" i="3"/>
  <c r="H1001" i="3" s="1"/>
  <c r="B3" i="4" a="1"/>
  <c r="B3" i="4"/>
  <c r="B4" i="4" a="1"/>
  <c r="B4" i="4"/>
  <c r="B5" i="4" a="1"/>
  <c r="B5" i="4"/>
  <c r="B6" i="4" a="1"/>
  <c r="B6" i="4"/>
  <c r="B7" i="4" a="1"/>
  <c r="B7" i="4"/>
  <c r="B8" i="4" a="1"/>
  <c r="B8" i="4"/>
  <c r="B9" i="4" a="1"/>
  <c r="B9" i="4"/>
  <c r="B10" i="4" a="1"/>
  <c r="B10" i="4"/>
  <c r="B11" i="4" a="1"/>
  <c r="B11" i="4"/>
  <c r="B12" i="4" a="1"/>
  <c r="B12" i="4"/>
  <c r="B13" i="4" a="1"/>
  <c r="B13" i="4"/>
  <c r="B14" i="4" a="1"/>
  <c r="B14" i="4"/>
  <c r="B15" i="4" a="1"/>
  <c r="B15" i="4"/>
  <c r="B16" i="4" a="1"/>
  <c r="B16" i="4"/>
  <c r="B17" i="4" a="1"/>
  <c r="B17" i="4"/>
  <c r="B18" i="4" a="1"/>
  <c r="B18" i="4"/>
  <c r="B19" i="4" a="1"/>
  <c r="B19" i="4"/>
  <c r="B20" i="4" a="1"/>
  <c r="B20" i="4"/>
  <c r="B21" i="4" a="1"/>
  <c r="B21" i="4"/>
  <c r="B22" i="4" a="1"/>
  <c r="B22" i="4"/>
  <c r="B23" i="4" a="1"/>
  <c r="B23" i="4"/>
  <c r="B24" i="4" a="1"/>
  <c r="B24" i="4"/>
  <c r="B25" i="4" a="1"/>
  <c r="B25" i="4"/>
  <c r="B26" i="4" a="1"/>
  <c r="B26" i="4"/>
  <c r="B27" i="4" a="1"/>
  <c r="B27" i="4"/>
  <c r="B28" i="4" a="1"/>
  <c r="B28" i="4"/>
  <c r="B29" i="4" a="1"/>
  <c r="B29" i="4"/>
  <c r="B30" i="4" a="1"/>
  <c r="B30" i="4"/>
  <c r="B31" i="4" a="1"/>
  <c r="B31" i="4"/>
  <c r="B32" i="4" a="1"/>
  <c r="B32" i="4"/>
  <c r="B33" i="4" a="1"/>
  <c r="B33" i="4"/>
  <c r="B34" i="4" a="1"/>
  <c r="B34" i="4"/>
  <c r="B35" i="4" a="1"/>
  <c r="B35" i="4"/>
  <c r="B36" i="4" a="1"/>
  <c r="B36" i="4"/>
  <c r="B37" i="4" a="1"/>
  <c r="B37" i="4"/>
  <c r="B38" i="4" a="1"/>
  <c r="B38" i="4"/>
  <c r="B39" i="4" a="1"/>
  <c r="B39" i="4"/>
  <c r="B40" i="4" a="1"/>
  <c r="B40" i="4"/>
  <c r="B41" i="4" a="1"/>
  <c r="B41" i="4"/>
  <c r="B42" i="4" a="1"/>
  <c r="B42" i="4"/>
  <c r="B43" i="4" a="1"/>
  <c r="B43" i="4"/>
  <c r="B44" i="4" a="1"/>
  <c r="B44" i="4"/>
  <c r="B45" i="4" a="1"/>
  <c r="B45" i="4"/>
  <c r="B46" i="4" a="1"/>
  <c r="B46" i="4"/>
  <c r="B47" i="4" a="1"/>
  <c r="B47" i="4"/>
  <c r="B48" i="4" a="1"/>
  <c r="B48" i="4"/>
  <c r="B49" i="4" a="1"/>
  <c r="B49" i="4"/>
  <c r="B50" i="4" a="1"/>
  <c r="B50" i="4"/>
  <c r="B51" i="4" a="1"/>
  <c r="B51" i="4"/>
  <c r="B52" i="4" a="1"/>
  <c r="B52" i="4"/>
  <c r="B53" i="4" a="1"/>
  <c r="B53" i="4"/>
  <c r="B54" i="4" a="1"/>
  <c r="B54" i="4"/>
  <c r="B55" i="4" a="1"/>
  <c r="B55" i="4"/>
  <c r="B56" i="4" a="1"/>
  <c r="B56" i="4"/>
  <c r="B57" i="4" a="1"/>
  <c r="B57" i="4"/>
  <c r="B58" i="4" a="1"/>
  <c r="B58" i="4"/>
  <c r="B59" i="4" a="1"/>
  <c r="B59" i="4"/>
  <c r="B60" i="4" a="1"/>
  <c r="B60" i="4"/>
  <c r="B61" i="4" a="1"/>
  <c r="B61" i="4"/>
  <c r="B62" i="4" a="1"/>
  <c r="B62" i="4"/>
  <c r="B63" i="4" a="1"/>
  <c r="B63" i="4"/>
  <c r="B64" i="4" a="1"/>
  <c r="B64" i="4"/>
  <c r="B65" i="4" a="1"/>
  <c r="B65" i="4"/>
  <c r="B66" i="4" a="1"/>
  <c r="B66" i="4"/>
  <c r="B67" i="4" a="1"/>
  <c r="B67" i="4"/>
  <c r="B68" i="4" a="1"/>
  <c r="B68" i="4"/>
  <c r="B69" i="4" a="1"/>
  <c r="B69" i="4"/>
  <c r="B70" i="4" a="1"/>
  <c r="B70" i="4"/>
  <c r="B71" i="4" a="1"/>
  <c r="B71" i="4"/>
  <c r="B72" i="4" a="1"/>
  <c r="B72" i="4"/>
  <c r="B73" i="4" a="1"/>
  <c r="B73" i="4"/>
  <c r="B74" i="4" a="1"/>
  <c r="B74" i="4"/>
  <c r="B75" i="4" a="1"/>
  <c r="B75" i="4"/>
  <c r="B76" i="4" a="1"/>
  <c r="B76" i="4"/>
  <c r="B77" i="4" a="1"/>
  <c r="B77" i="4"/>
  <c r="B78" i="4" a="1"/>
  <c r="B78" i="4"/>
  <c r="B79" i="4" a="1"/>
  <c r="B79" i="4"/>
  <c r="B80" i="4" a="1"/>
  <c r="B80" i="4"/>
  <c r="B81" i="4" a="1"/>
  <c r="B81" i="4"/>
  <c r="B82" i="4" a="1"/>
  <c r="B82" i="4"/>
  <c r="B83" i="4" a="1"/>
  <c r="B83" i="4"/>
  <c r="B84" i="4" a="1"/>
  <c r="B84" i="4"/>
  <c r="B85" i="4" a="1"/>
  <c r="B85" i="4"/>
  <c r="B86" i="4" a="1"/>
  <c r="B86" i="4"/>
  <c r="B87" i="4" a="1"/>
  <c r="B87" i="4"/>
  <c r="B88" i="4" a="1"/>
  <c r="B88" i="4"/>
  <c r="B89" i="4" a="1"/>
  <c r="B89" i="4"/>
  <c r="B90" i="4" a="1"/>
  <c r="B90" i="4"/>
  <c r="B91" i="4" a="1"/>
  <c r="B91" i="4"/>
  <c r="B92" i="4" a="1"/>
  <c r="B92" i="4"/>
  <c r="B93" i="4" a="1"/>
  <c r="B93" i="4"/>
  <c r="B94" i="4" a="1"/>
  <c r="B94" i="4"/>
  <c r="B95" i="4" a="1"/>
  <c r="B95" i="4"/>
  <c r="B96" i="4" a="1"/>
  <c r="B96" i="4"/>
  <c r="B97" i="4" a="1"/>
  <c r="B97" i="4"/>
  <c r="B98" i="4" a="1"/>
  <c r="B98" i="4"/>
  <c r="B99" i="4" a="1"/>
  <c r="B99" i="4"/>
  <c r="B100" i="4" a="1"/>
  <c r="B100" i="4"/>
  <c r="B101" i="4" a="1"/>
  <c r="B101" i="4"/>
  <c r="B102" i="4" a="1"/>
  <c r="B102" i="4"/>
  <c r="B103" i="4" a="1"/>
  <c r="B103" i="4"/>
  <c r="B104" i="4" a="1"/>
  <c r="B104" i="4"/>
  <c r="B105" i="4" a="1"/>
  <c r="B105" i="4"/>
  <c r="B106" i="4" a="1"/>
  <c r="B106" i="4"/>
  <c r="B107" i="4" a="1"/>
  <c r="B107" i="4"/>
  <c r="B108" i="4" a="1"/>
  <c r="B108" i="4"/>
  <c r="B109" i="4" a="1"/>
  <c r="B109" i="4"/>
  <c r="B110" i="4" a="1"/>
  <c r="B110" i="4"/>
  <c r="B111" i="4" a="1"/>
  <c r="B111" i="4"/>
  <c r="B112" i="4" a="1"/>
  <c r="B112" i="4"/>
  <c r="B113" i="4" a="1"/>
  <c r="B113" i="4"/>
  <c r="B114" i="4" a="1"/>
  <c r="B114" i="4"/>
  <c r="B115" i="4" a="1"/>
  <c r="B115" i="4"/>
  <c r="B116" i="4" a="1"/>
  <c r="B116" i="4"/>
  <c r="B117" i="4" a="1"/>
  <c r="B117" i="4"/>
  <c r="B118" i="4" a="1"/>
  <c r="B118" i="4"/>
  <c r="B119" i="4" a="1"/>
  <c r="B119" i="4"/>
  <c r="B120" i="4" a="1"/>
  <c r="B120" i="4"/>
  <c r="B121" i="4" a="1"/>
  <c r="B121" i="4"/>
  <c r="B122" i="4" a="1"/>
  <c r="B122" i="4"/>
  <c r="B123" i="4" a="1"/>
  <c r="B123" i="4"/>
  <c r="B124" i="4" a="1"/>
  <c r="B124" i="4"/>
  <c r="B125" i="4" a="1"/>
  <c r="B125" i="4"/>
  <c r="B126" i="4" a="1"/>
  <c r="B126" i="4"/>
  <c r="B127" i="4" a="1"/>
  <c r="B127" i="4"/>
  <c r="B128" i="4" a="1"/>
  <c r="B128" i="4"/>
  <c r="B129" i="4" a="1"/>
  <c r="B129" i="4"/>
  <c r="B130" i="4" a="1"/>
  <c r="B130" i="4"/>
  <c r="B131" i="4" a="1"/>
  <c r="B131" i="4"/>
  <c r="B132" i="4" a="1"/>
  <c r="B132" i="4"/>
  <c r="B133" i="4" a="1"/>
  <c r="B133" i="4"/>
  <c r="B134" i="4" a="1"/>
  <c r="B134" i="4"/>
  <c r="B135" i="4" a="1"/>
  <c r="B135" i="4"/>
  <c r="B136" i="4" a="1"/>
  <c r="B136" i="4"/>
  <c r="B137" i="4" a="1"/>
  <c r="B137" i="4"/>
  <c r="B138" i="4" a="1"/>
  <c r="B138" i="4"/>
  <c r="B139" i="4" a="1"/>
  <c r="B139" i="4"/>
  <c r="B140" i="4" a="1"/>
  <c r="B140" i="4"/>
  <c r="B141" i="4" a="1"/>
  <c r="B141" i="4"/>
  <c r="B142" i="4" a="1"/>
  <c r="B142" i="4"/>
  <c r="B143" i="4" a="1"/>
  <c r="B143" i="4"/>
  <c r="B144" i="4" a="1"/>
  <c r="B144" i="4"/>
  <c r="B145" i="4" a="1"/>
  <c r="B145" i="4"/>
  <c r="B146" i="4" a="1"/>
  <c r="B146" i="4"/>
  <c r="B147" i="4" a="1"/>
  <c r="B147" i="4"/>
  <c r="B148" i="4" a="1"/>
  <c r="B148" i="4"/>
  <c r="B149" i="4" a="1"/>
  <c r="B149" i="4"/>
  <c r="B150" i="4" a="1"/>
  <c r="B150" i="4"/>
  <c r="B151" i="4" a="1"/>
  <c r="B151" i="4"/>
  <c r="B152" i="4" a="1"/>
  <c r="B152" i="4"/>
  <c r="B153" i="4" a="1"/>
  <c r="B153" i="4"/>
  <c r="B154" i="4" a="1"/>
  <c r="B154" i="4"/>
  <c r="B155" i="4" a="1"/>
  <c r="B155" i="4"/>
  <c r="B156" i="4" a="1"/>
  <c r="B156" i="4"/>
  <c r="B157" i="4" a="1"/>
  <c r="B157" i="4"/>
  <c r="B158" i="4" a="1"/>
  <c r="B158" i="4"/>
  <c r="B159" i="4" a="1"/>
  <c r="B159" i="4"/>
  <c r="B160" i="4" a="1"/>
  <c r="B160" i="4"/>
  <c r="B161" i="4" a="1"/>
  <c r="B161" i="4"/>
  <c r="B162" i="4" a="1"/>
  <c r="B162" i="4"/>
  <c r="B163" i="4" a="1"/>
  <c r="B163" i="4"/>
  <c r="B164" i="4" a="1"/>
  <c r="B164" i="4"/>
  <c r="B165" i="4" a="1"/>
  <c r="B165" i="4"/>
  <c r="B166" i="4" a="1"/>
  <c r="B166" i="4"/>
  <c r="B167" i="4" a="1"/>
  <c r="B167" i="4"/>
  <c r="B168" i="4" a="1"/>
  <c r="B168" i="4"/>
  <c r="B169" i="4" a="1"/>
  <c r="B169" i="4"/>
  <c r="B170" i="4" a="1"/>
  <c r="B170" i="4"/>
  <c r="B171" i="4" a="1"/>
  <c r="B171" i="4"/>
  <c r="B172" i="4" a="1"/>
  <c r="B172" i="4"/>
  <c r="B173" i="4" a="1"/>
  <c r="B173" i="4"/>
  <c r="B174" i="4" a="1"/>
  <c r="B174" i="4"/>
  <c r="B175" i="4" a="1"/>
  <c r="B175" i="4"/>
  <c r="B176" i="4" a="1"/>
  <c r="B176" i="4"/>
  <c r="B177" i="4" a="1"/>
  <c r="B177" i="4"/>
  <c r="B178" i="4" a="1"/>
  <c r="B178" i="4"/>
  <c r="B179" i="4" a="1"/>
  <c r="B179" i="4"/>
  <c r="B180" i="4" a="1"/>
  <c r="B180" i="4"/>
  <c r="B181" i="4" a="1"/>
  <c r="B181" i="4"/>
  <c r="B182" i="4" a="1"/>
  <c r="B182" i="4"/>
  <c r="B183" i="4" a="1"/>
  <c r="B183" i="4"/>
  <c r="B184" i="4" a="1"/>
  <c r="B184" i="4"/>
  <c r="B185" i="4" a="1"/>
  <c r="B185" i="4"/>
  <c r="B186" i="4" a="1"/>
  <c r="B186" i="4"/>
  <c r="B187" i="4" a="1"/>
  <c r="B187" i="4"/>
  <c r="B188" i="4" a="1"/>
  <c r="B188" i="4"/>
  <c r="B189" i="4" a="1"/>
  <c r="B189" i="4"/>
  <c r="B190" i="4" a="1"/>
  <c r="B190" i="4"/>
  <c r="B191" i="4" a="1"/>
  <c r="B191" i="4"/>
  <c r="B192" i="4" a="1"/>
  <c r="B192" i="4"/>
  <c r="B193" i="4" a="1"/>
  <c r="B193" i="4"/>
  <c r="B194" i="4" a="1"/>
  <c r="B194" i="4"/>
  <c r="B195" i="4" a="1"/>
  <c r="B195" i="4"/>
  <c r="B196" i="4" a="1"/>
  <c r="B196" i="4"/>
  <c r="B197" i="4" a="1"/>
  <c r="B197" i="4"/>
  <c r="B198" i="4" a="1"/>
  <c r="B198" i="4"/>
  <c r="B199" i="4" a="1"/>
  <c r="B199" i="4"/>
  <c r="B200" i="4" a="1"/>
  <c r="B200" i="4"/>
  <c r="B201" i="4" a="1"/>
  <c r="B201" i="4"/>
  <c r="B202" i="4" a="1"/>
  <c r="B202" i="4"/>
  <c r="B203" i="4" a="1"/>
  <c r="B203" i="4"/>
  <c r="B204" i="4" a="1"/>
  <c r="B204" i="4"/>
  <c r="B205" i="4" a="1"/>
  <c r="B205" i="4"/>
  <c r="B206" i="4" a="1"/>
  <c r="B206" i="4"/>
  <c r="B207" i="4" a="1"/>
  <c r="B207" i="4"/>
  <c r="B208" i="4" a="1"/>
  <c r="B208" i="4"/>
  <c r="B209" i="4" a="1"/>
  <c r="B209" i="4"/>
  <c r="B210" i="4" a="1"/>
  <c r="B210" i="4"/>
  <c r="B211" i="4" a="1"/>
  <c r="B211" i="4"/>
  <c r="B212" i="4" a="1"/>
  <c r="B212" i="4"/>
  <c r="B213" i="4" a="1"/>
  <c r="B213" i="4"/>
  <c r="B214" i="4" a="1"/>
  <c r="B214" i="4"/>
  <c r="B215" i="4" a="1"/>
  <c r="B215" i="4"/>
  <c r="B216" i="4" a="1"/>
  <c r="B216" i="4"/>
  <c r="B217" i="4" a="1"/>
  <c r="B217" i="4"/>
  <c r="B218" i="4" a="1"/>
  <c r="B218" i="4"/>
  <c r="B219" i="4" a="1"/>
  <c r="B219" i="4"/>
  <c r="B220" i="4" a="1"/>
  <c r="B220" i="4"/>
  <c r="B221" i="4" a="1"/>
  <c r="B221" i="4"/>
  <c r="B222" i="4" a="1"/>
  <c r="B222" i="4"/>
  <c r="B223" i="4" a="1"/>
  <c r="B223" i="4"/>
  <c r="B224" i="4" a="1"/>
  <c r="B224" i="4"/>
  <c r="B225" i="4" a="1"/>
  <c r="B225" i="4"/>
  <c r="B226" i="4" a="1"/>
  <c r="B226" i="4"/>
  <c r="B227" i="4" a="1"/>
  <c r="B227" i="4"/>
  <c r="B228" i="4" a="1"/>
  <c r="B228" i="4"/>
  <c r="B229" i="4" a="1"/>
  <c r="B229" i="4"/>
  <c r="B230" i="4" a="1"/>
  <c r="B230" i="4"/>
  <c r="B231" i="4" a="1"/>
  <c r="B231" i="4"/>
  <c r="B232" i="4" a="1"/>
  <c r="B232" i="4"/>
  <c r="B233" i="4" a="1"/>
  <c r="B233" i="4"/>
  <c r="B234" i="4" a="1"/>
  <c r="B234" i="4"/>
  <c r="B235" i="4" a="1"/>
  <c r="B235" i="4"/>
  <c r="B236" i="4" a="1"/>
  <c r="B236" i="4"/>
  <c r="B237" i="4" a="1"/>
  <c r="B237" i="4"/>
  <c r="B238" i="4" a="1"/>
  <c r="B238" i="4"/>
  <c r="B239" i="4" a="1"/>
  <c r="B239" i="4"/>
  <c r="B240" i="4" a="1"/>
  <c r="B240" i="4"/>
  <c r="B241" i="4" a="1"/>
  <c r="B241" i="4"/>
  <c r="B242" i="4" a="1"/>
  <c r="B242" i="4"/>
  <c r="B243" i="4" a="1"/>
  <c r="B243" i="4"/>
  <c r="B244" i="4" a="1"/>
  <c r="B244" i="4"/>
  <c r="B245" i="4" a="1"/>
  <c r="B245" i="4"/>
  <c r="B246" i="4" a="1"/>
  <c r="B246" i="4"/>
  <c r="B247" i="4" a="1"/>
  <c r="B247" i="4"/>
  <c r="B248" i="4" a="1"/>
  <c r="B248" i="4"/>
  <c r="B249" i="4" a="1"/>
  <c r="B249" i="4"/>
  <c r="B250" i="4" a="1"/>
  <c r="B250" i="4"/>
  <c r="B251" i="4" a="1"/>
  <c r="B251" i="4"/>
  <c r="B252" i="4" a="1"/>
  <c r="B252" i="4"/>
  <c r="B253" i="4" a="1"/>
  <c r="B253" i="4"/>
  <c r="B254" i="4" a="1"/>
  <c r="B254" i="4"/>
  <c r="B255" i="4" a="1"/>
  <c r="B255" i="4"/>
  <c r="B256" i="4" a="1"/>
  <c r="B256" i="4"/>
  <c r="B257" i="4" a="1"/>
  <c r="B257" i="4"/>
  <c r="B258" i="4" a="1"/>
  <c r="B258" i="4"/>
  <c r="B259" i="4" a="1"/>
  <c r="B259" i="4"/>
  <c r="B260" i="4" a="1"/>
  <c r="B260" i="4"/>
  <c r="B261" i="4" a="1"/>
  <c r="B261" i="4"/>
  <c r="B262" i="4" a="1"/>
  <c r="B262" i="4"/>
  <c r="B263" i="4" a="1"/>
  <c r="B263" i="4"/>
  <c r="B264" i="4" a="1"/>
  <c r="B264" i="4"/>
  <c r="B265" i="4" a="1"/>
  <c r="B265" i="4"/>
  <c r="B266" i="4" a="1"/>
  <c r="B266" i="4"/>
  <c r="B267" i="4" a="1"/>
  <c r="B267" i="4"/>
  <c r="B268" i="4" a="1"/>
  <c r="B268" i="4"/>
  <c r="B269" i="4" a="1"/>
  <c r="B269" i="4"/>
  <c r="B270" i="4" a="1"/>
  <c r="B270" i="4"/>
  <c r="B271" i="4" a="1"/>
  <c r="B271" i="4"/>
  <c r="B272" i="4" a="1"/>
  <c r="B272" i="4"/>
  <c r="B273" i="4" a="1"/>
  <c r="B273" i="4"/>
  <c r="B274" i="4" a="1"/>
  <c r="B274" i="4"/>
  <c r="B275" i="4" a="1"/>
  <c r="B275" i="4"/>
  <c r="B276" i="4" a="1"/>
  <c r="B276" i="4"/>
  <c r="B277" i="4" a="1"/>
  <c r="B277" i="4"/>
  <c r="B278" i="4" a="1"/>
  <c r="B278" i="4"/>
  <c r="B279" i="4" a="1"/>
  <c r="B279" i="4"/>
  <c r="B280" i="4" a="1"/>
  <c r="B280" i="4"/>
  <c r="B281" i="4" a="1"/>
  <c r="B281" i="4"/>
  <c r="B282" i="4" a="1"/>
  <c r="B282" i="4"/>
  <c r="B283" i="4" a="1"/>
  <c r="B283" i="4"/>
  <c r="B284" i="4" a="1"/>
  <c r="B284" i="4"/>
  <c r="B285" i="4" a="1"/>
  <c r="B285" i="4"/>
  <c r="B286" i="4" a="1"/>
  <c r="B286" i="4"/>
  <c r="B287" i="4" a="1"/>
  <c r="B287" i="4"/>
  <c r="B288" i="4" a="1"/>
  <c r="B288" i="4"/>
  <c r="B289" i="4" a="1"/>
  <c r="B289" i="4"/>
  <c r="B290" i="4" a="1"/>
  <c r="B290" i="4"/>
  <c r="B291" i="4" a="1"/>
  <c r="B291" i="4"/>
  <c r="B292" i="4" a="1"/>
  <c r="B292" i="4"/>
  <c r="B293" i="4" a="1"/>
  <c r="B293" i="4"/>
  <c r="B294" i="4" a="1"/>
  <c r="B294" i="4"/>
  <c r="B295" i="4" a="1"/>
  <c r="B295" i="4"/>
  <c r="B296" i="4" a="1"/>
  <c r="B296" i="4"/>
  <c r="B297" i="4" a="1"/>
  <c r="B297" i="4"/>
  <c r="B298" i="4" a="1"/>
  <c r="B298" i="4"/>
  <c r="B299" i="4" a="1"/>
  <c r="B299" i="4"/>
  <c r="B300" i="4" a="1"/>
  <c r="B300" i="4"/>
  <c r="B301" i="4" a="1"/>
  <c r="B301" i="4"/>
  <c r="B302" i="4" a="1"/>
  <c r="B302" i="4"/>
  <c r="B303" i="4" a="1"/>
  <c r="B303" i="4"/>
  <c r="B304" i="4" a="1"/>
  <c r="B304" i="4"/>
  <c r="B305" i="4" a="1"/>
  <c r="B305" i="4"/>
  <c r="B306" i="4" a="1"/>
  <c r="B306" i="4"/>
  <c r="B307" i="4" a="1"/>
  <c r="B307" i="4"/>
  <c r="B308" i="4" a="1"/>
  <c r="B308" i="4"/>
  <c r="B309" i="4" a="1"/>
  <c r="B309" i="4"/>
  <c r="B310" i="4" a="1"/>
  <c r="B310" i="4"/>
  <c r="B311" i="4" a="1"/>
  <c r="B311" i="4"/>
  <c r="B312" i="4" a="1"/>
  <c r="B312" i="4"/>
  <c r="B313" i="4" a="1"/>
  <c r="B313" i="4"/>
  <c r="B314" i="4" a="1"/>
  <c r="B314" i="4"/>
  <c r="B315" i="4" a="1"/>
  <c r="B315" i="4"/>
  <c r="B316" i="4" a="1"/>
  <c r="B316" i="4"/>
  <c r="B317" i="4" a="1"/>
  <c r="B317" i="4"/>
  <c r="B318" i="4" a="1"/>
  <c r="B318" i="4"/>
  <c r="B319" i="4" a="1"/>
  <c r="B319" i="4"/>
  <c r="B320" i="4" a="1"/>
  <c r="B320" i="4"/>
  <c r="B321" i="4" a="1"/>
  <c r="B321" i="4"/>
  <c r="B322" i="4" a="1"/>
  <c r="B322" i="4"/>
  <c r="B323" i="4" a="1"/>
  <c r="B323" i="4"/>
  <c r="B324" i="4" a="1"/>
  <c r="B324" i="4"/>
  <c r="B325" i="4" a="1"/>
  <c r="B325" i="4"/>
  <c r="B326" i="4" a="1"/>
  <c r="B326" i="4"/>
  <c r="B327" i="4" a="1"/>
  <c r="B327" i="4"/>
  <c r="B328" i="4" a="1"/>
  <c r="B328" i="4"/>
  <c r="B329" i="4" a="1"/>
  <c r="B329" i="4"/>
  <c r="B330" i="4" a="1"/>
  <c r="B330" i="4"/>
  <c r="B331" i="4" a="1"/>
  <c r="B331" i="4"/>
  <c r="B332" i="4" a="1"/>
  <c r="B332" i="4"/>
  <c r="B333" i="4" a="1"/>
  <c r="B333" i="4"/>
  <c r="B334" i="4" a="1"/>
  <c r="B334" i="4"/>
  <c r="B335" i="4" a="1"/>
  <c r="B335" i="4"/>
  <c r="B336" i="4" a="1"/>
  <c r="B336" i="4"/>
  <c r="B337" i="4" a="1"/>
  <c r="B337" i="4"/>
  <c r="B338" i="4" a="1"/>
  <c r="B338" i="4"/>
  <c r="B339" i="4" a="1"/>
  <c r="B339" i="4"/>
  <c r="B340" i="4" a="1"/>
  <c r="B340" i="4"/>
  <c r="B341" i="4" a="1"/>
  <c r="B341" i="4"/>
  <c r="B342" i="4" a="1"/>
  <c r="B342" i="4"/>
  <c r="B343" i="4" a="1"/>
  <c r="B343" i="4"/>
  <c r="B344" i="4" a="1"/>
  <c r="B344" i="4"/>
  <c r="B345" i="4" a="1"/>
  <c r="B345" i="4"/>
  <c r="B346" i="4" a="1"/>
  <c r="B346" i="4"/>
  <c r="B347" i="4" a="1"/>
  <c r="B347" i="4"/>
  <c r="B348" i="4" a="1"/>
  <c r="B348" i="4"/>
  <c r="B349" i="4" a="1"/>
  <c r="B349" i="4"/>
  <c r="B350" i="4" a="1"/>
  <c r="B350" i="4"/>
  <c r="B351" i="4" a="1"/>
  <c r="B351" i="4"/>
  <c r="B352" i="4" a="1"/>
  <c r="B352" i="4"/>
  <c r="B353" i="4" a="1"/>
  <c r="B353" i="4"/>
  <c r="B354" i="4" a="1"/>
  <c r="B354" i="4"/>
  <c r="B355" i="4" a="1"/>
  <c r="B355" i="4"/>
  <c r="B356" i="4" a="1"/>
  <c r="B356" i="4"/>
  <c r="B357" i="4" a="1"/>
  <c r="B357" i="4"/>
  <c r="B358" i="4" a="1"/>
  <c r="B358" i="4"/>
  <c r="B359" i="4" a="1"/>
  <c r="B359" i="4"/>
  <c r="B360" i="4" a="1"/>
  <c r="B360" i="4"/>
  <c r="B361" i="4" a="1"/>
  <c r="B361" i="4"/>
  <c r="B362" i="4" a="1"/>
  <c r="B362" i="4"/>
  <c r="B363" i="4" a="1"/>
  <c r="B363" i="4"/>
  <c r="B364" i="4" a="1"/>
  <c r="B364" i="4"/>
  <c r="B365" i="4" a="1"/>
  <c r="B365" i="4"/>
  <c r="B366" i="4" a="1"/>
  <c r="B366" i="4"/>
  <c r="B367" i="4" a="1"/>
  <c r="B367" i="4"/>
  <c r="B368" i="4" a="1"/>
  <c r="B368" i="4"/>
  <c r="B369" i="4" a="1"/>
  <c r="B369" i="4"/>
  <c r="B370" i="4" a="1"/>
  <c r="B370" i="4"/>
  <c r="B371" i="4" a="1"/>
  <c r="B371" i="4"/>
  <c r="B372" i="4" a="1"/>
  <c r="B372" i="4"/>
  <c r="B373" i="4" a="1"/>
  <c r="B373" i="4"/>
  <c r="B374" i="4" a="1"/>
  <c r="B374" i="4"/>
  <c r="B375" i="4" a="1"/>
  <c r="B375" i="4"/>
  <c r="B376" i="4" a="1"/>
  <c r="B376" i="4"/>
  <c r="B377" i="4" a="1"/>
  <c r="B377" i="4"/>
  <c r="B378" i="4" a="1"/>
  <c r="B378" i="4"/>
  <c r="B379" i="4" a="1"/>
  <c r="B379" i="4"/>
  <c r="B380" i="4" a="1"/>
  <c r="B380" i="4"/>
  <c r="B381" i="4" a="1"/>
  <c r="B381" i="4"/>
  <c r="B382" i="4" a="1"/>
  <c r="B382" i="4"/>
  <c r="B383" i="4" a="1"/>
  <c r="B383" i="4"/>
  <c r="B384" i="4" a="1"/>
  <c r="B384" i="4"/>
  <c r="B385" i="4" a="1"/>
  <c r="B385" i="4"/>
  <c r="B386" i="4" a="1"/>
  <c r="B386" i="4"/>
  <c r="B387" i="4" a="1"/>
  <c r="B387" i="4"/>
  <c r="B388" i="4" a="1"/>
  <c r="B388" i="4"/>
  <c r="B389" i="4" a="1"/>
  <c r="B389" i="4"/>
  <c r="B390" i="4" a="1"/>
  <c r="B390" i="4"/>
  <c r="B391" i="4" a="1"/>
  <c r="B391" i="4"/>
  <c r="B392" i="4" a="1"/>
  <c r="B392" i="4"/>
  <c r="B393" i="4" a="1"/>
  <c r="B393" i="4"/>
  <c r="B394" i="4" a="1"/>
  <c r="B394" i="4"/>
  <c r="B395" i="4" a="1"/>
  <c r="B395" i="4"/>
  <c r="B396" i="4" a="1"/>
  <c r="B396" i="4"/>
  <c r="B397" i="4" a="1"/>
  <c r="B397" i="4"/>
  <c r="B398" i="4" a="1"/>
  <c r="B398" i="4"/>
  <c r="B399" i="4" a="1"/>
  <c r="B399" i="4"/>
  <c r="B400" i="4" a="1"/>
  <c r="B400" i="4"/>
  <c r="B401" i="4" a="1"/>
  <c r="B401" i="4"/>
  <c r="B402" i="4" a="1"/>
  <c r="B402" i="4"/>
  <c r="B403" i="4" a="1"/>
  <c r="B403" i="4"/>
  <c r="B404" i="4" a="1"/>
  <c r="B404" i="4"/>
  <c r="B405" i="4" a="1"/>
  <c r="B405" i="4"/>
  <c r="B406" i="4" a="1"/>
  <c r="B406" i="4"/>
  <c r="B407" i="4" a="1"/>
  <c r="B407" i="4"/>
  <c r="B408" i="4" a="1"/>
  <c r="B408" i="4"/>
  <c r="B409" i="4" a="1"/>
  <c r="B409" i="4"/>
  <c r="B410" i="4" a="1"/>
  <c r="B410" i="4"/>
  <c r="B411" i="4" a="1"/>
  <c r="B411" i="4"/>
  <c r="B412" i="4" a="1"/>
  <c r="B412" i="4"/>
  <c r="B413" i="4" a="1"/>
  <c r="B413" i="4"/>
  <c r="B414" i="4" a="1"/>
  <c r="B414" i="4"/>
  <c r="B415" i="4" a="1"/>
  <c r="B415" i="4"/>
  <c r="B416" i="4" a="1"/>
  <c r="B416" i="4"/>
  <c r="B417" i="4" a="1"/>
  <c r="B417" i="4"/>
  <c r="B418" i="4" a="1"/>
  <c r="B418" i="4"/>
  <c r="B419" i="4" a="1"/>
  <c r="B419" i="4"/>
  <c r="B420" i="4" a="1"/>
  <c r="B420" i="4"/>
  <c r="B421" i="4" a="1"/>
  <c r="B421" i="4"/>
  <c r="B422" i="4" a="1"/>
  <c r="B422" i="4"/>
  <c r="B423" i="4" a="1"/>
  <c r="B423" i="4"/>
  <c r="B424" i="4" a="1"/>
  <c r="B424" i="4"/>
  <c r="B425" i="4" a="1"/>
  <c r="B425" i="4"/>
  <c r="B426" i="4" a="1"/>
  <c r="B426" i="4"/>
  <c r="B427" i="4" a="1"/>
  <c r="B427" i="4"/>
  <c r="B428" i="4" a="1"/>
  <c r="B428" i="4"/>
  <c r="B429" i="4" a="1"/>
  <c r="B429" i="4"/>
  <c r="B430" i="4" a="1"/>
  <c r="B430" i="4"/>
  <c r="B431" i="4" a="1"/>
  <c r="B431" i="4"/>
  <c r="B432" i="4" a="1"/>
  <c r="B432" i="4"/>
  <c r="B433" i="4" a="1"/>
  <c r="B433" i="4"/>
  <c r="B434" i="4" a="1"/>
  <c r="B434" i="4"/>
  <c r="B435" i="4" a="1"/>
  <c r="B435" i="4"/>
  <c r="B436" i="4" a="1"/>
  <c r="B436" i="4"/>
  <c r="B437" i="4" a="1"/>
  <c r="B437" i="4"/>
  <c r="B438" i="4" a="1"/>
  <c r="B438" i="4"/>
  <c r="B439" i="4" a="1"/>
  <c r="B439" i="4"/>
  <c r="B440" i="4" a="1"/>
  <c r="B440" i="4"/>
  <c r="B441" i="4" a="1"/>
  <c r="B441" i="4"/>
  <c r="B442" i="4" a="1"/>
  <c r="B442" i="4"/>
  <c r="B443" i="4" a="1"/>
  <c r="B443" i="4"/>
  <c r="B444" i="4" a="1"/>
  <c r="B444" i="4"/>
  <c r="B445" i="4" a="1"/>
  <c r="B445" i="4"/>
  <c r="B446" i="4" a="1"/>
  <c r="B446" i="4"/>
  <c r="B447" i="4" a="1"/>
  <c r="B447" i="4"/>
  <c r="B448" i="4" a="1"/>
  <c r="B448" i="4"/>
  <c r="B449" i="4" a="1"/>
  <c r="B449" i="4"/>
  <c r="B450" i="4" a="1"/>
  <c r="B450" i="4"/>
  <c r="B451" i="4" a="1"/>
  <c r="B451" i="4"/>
  <c r="B452" i="4" a="1"/>
  <c r="B452" i="4"/>
  <c r="B453" i="4" a="1"/>
  <c r="B453" i="4"/>
  <c r="B454" i="4" a="1"/>
  <c r="B454" i="4"/>
  <c r="B455" i="4" a="1"/>
  <c r="B455" i="4"/>
  <c r="B456" i="4" a="1"/>
  <c r="B456" i="4"/>
  <c r="B457" i="4" a="1"/>
  <c r="B457" i="4"/>
  <c r="B458" i="4" a="1"/>
  <c r="B458" i="4"/>
  <c r="B459" i="4" a="1"/>
  <c r="B459" i="4"/>
  <c r="B460" i="4" a="1"/>
  <c r="B460" i="4"/>
  <c r="B461" i="4" a="1"/>
  <c r="B461" i="4"/>
  <c r="B462" i="4" a="1"/>
  <c r="B462" i="4"/>
  <c r="B463" i="4" a="1"/>
  <c r="B463" i="4"/>
  <c r="B464" i="4" a="1"/>
  <c r="B464" i="4"/>
  <c r="B465" i="4" a="1"/>
  <c r="B465" i="4"/>
  <c r="B466" i="4" a="1"/>
  <c r="B466" i="4"/>
  <c r="B467" i="4" a="1"/>
  <c r="B467" i="4"/>
  <c r="B468" i="4" a="1"/>
  <c r="B468" i="4"/>
  <c r="B469" i="4" a="1"/>
  <c r="B469" i="4"/>
  <c r="B470" i="4" a="1"/>
  <c r="B470" i="4"/>
  <c r="B471" i="4" a="1"/>
  <c r="B471" i="4"/>
  <c r="B472" i="4" a="1"/>
  <c r="B472" i="4"/>
  <c r="B473" i="4" a="1"/>
  <c r="B473" i="4"/>
  <c r="B474" i="4" a="1"/>
  <c r="B474" i="4"/>
  <c r="B475" i="4" a="1"/>
  <c r="B475" i="4"/>
  <c r="B476" i="4" a="1"/>
  <c r="B476" i="4"/>
  <c r="B477" i="4" a="1"/>
  <c r="B477" i="4"/>
  <c r="B478" i="4" a="1"/>
  <c r="B478" i="4"/>
  <c r="B479" i="4" a="1"/>
  <c r="B479" i="4"/>
  <c r="B480" i="4" a="1"/>
  <c r="B480" i="4"/>
  <c r="B481" i="4" a="1"/>
  <c r="B481" i="4"/>
  <c r="B482" i="4" a="1"/>
  <c r="B482" i="4"/>
  <c r="B483" i="4" a="1"/>
  <c r="B483" i="4"/>
  <c r="B484" i="4" a="1"/>
  <c r="B484" i="4"/>
  <c r="B485" i="4" a="1"/>
  <c r="B485" i="4"/>
  <c r="B486" i="4" a="1"/>
  <c r="B486" i="4"/>
  <c r="B487" i="4" a="1"/>
  <c r="B487" i="4"/>
  <c r="B488" i="4" a="1"/>
  <c r="B488" i="4"/>
  <c r="B489" i="4" a="1"/>
  <c r="B489" i="4"/>
  <c r="B490" i="4" a="1"/>
  <c r="B490" i="4"/>
  <c r="B491" i="4" a="1"/>
  <c r="B491" i="4"/>
  <c r="B492" i="4" a="1"/>
  <c r="B492" i="4"/>
  <c r="B493" i="4" a="1"/>
  <c r="B493" i="4"/>
  <c r="B494" i="4" a="1"/>
  <c r="B494" i="4"/>
  <c r="B495" i="4" a="1"/>
  <c r="B495" i="4"/>
  <c r="B496" i="4" a="1"/>
  <c r="B496" i="4"/>
  <c r="B497" i="4" a="1"/>
  <c r="B497" i="4"/>
  <c r="B498" i="4" a="1"/>
  <c r="B498" i="4"/>
  <c r="B499" i="4" a="1"/>
  <c r="B499" i="4"/>
  <c r="B500" i="4" a="1"/>
  <c r="B500" i="4"/>
  <c r="B501" i="4" a="1"/>
  <c r="B501" i="4"/>
  <c r="B502" i="4" a="1"/>
  <c r="B502" i="4"/>
  <c r="B503" i="4" a="1"/>
  <c r="B503" i="4"/>
  <c r="B504" i="4" a="1"/>
  <c r="B504" i="4"/>
  <c r="B505" i="4" a="1"/>
  <c r="B505" i="4"/>
  <c r="B506" i="4" a="1"/>
  <c r="B506" i="4"/>
  <c r="B2" i="4" a="1"/>
  <c r="E2" i="4" s="1"/>
  <c r="G2" i="4" s="1" a="1"/>
  <c r="B2" i="4"/>
  <c r="M5" i="6" a="1"/>
  <c r="M5" i="6"/>
  <c r="M15" i="6" a="1"/>
  <c r="M15" i="6"/>
  <c r="M21" i="6" a="1"/>
  <c r="M21" i="6"/>
  <c r="M30" i="6" a="1"/>
  <c r="M30" i="6"/>
  <c r="M33" i="6" a="1"/>
  <c r="M33" i="6"/>
  <c r="M39" i="6" a="1"/>
  <c r="M39" i="6"/>
  <c r="M41" i="6" a="1"/>
  <c r="M41" i="6"/>
  <c r="M45" i="6" a="1"/>
  <c r="M45" i="6"/>
  <c r="M49" i="6" a="1"/>
  <c r="M49" i="6"/>
  <c r="M57" i="6" a="1"/>
  <c r="M57" i="6"/>
  <c r="M59" i="6" a="1"/>
  <c r="M59" i="6"/>
  <c r="M61" i="6" a="1"/>
  <c r="M61" i="6"/>
  <c r="M73" i="6" a="1"/>
  <c r="M73" i="6"/>
  <c r="M78" i="6" a="1"/>
  <c r="M78" i="6"/>
  <c r="M81" i="6" a="1"/>
  <c r="M81" i="6"/>
  <c r="M84" i="6" a="1"/>
  <c r="M84" i="6"/>
  <c r="M91" i="6" a="1"/>
  <c r="M91" i="6"/>
  <c r="M95" i="6" a="1"/>
  <c r="M95" i="6"/>
  <c r="M106" i="6" a="1"/>
  <c r="M106" i="6"/>
  <c r="M109" i="6" a="1"/>
  <c r="M109" i="6"/>
  <c r="M111" i="6" a="1"/>
  <c r="M111" i="6"/>
  <c r="M115" i="6" a="1"/>
  <c r="M115" i="6"/>
  <c r="M124" i="6" a="1"/>
  <c r="M124" i="6"/>
  <c r="M126" i="6" a="1"/>
  <c r="M126" i="6"/>
  <c r="M132" i="6" a="1"/>
  <c r="M132" i="6"/>
  <c r="M141" i="6" a="1"/>
  <c r="M141" i="6"/>
  <c r="M143" i="6" a="1"/>
  <c r="M143" i="6"/>
  <c r="M159" i="6" a="1"/>
  <c r="M159" i="6"/>
  <c r="M160" i="6" a="1"/>
  <c r="M160" i="6"/>
  <c r="M165" i="6" a="1"/>
  <c r="M165" i="6"/>
  <c r="M174" i="6" a="1"/>
  <c r="M174" i="6"/>
  <c r="M181" i="6" a="1"/>
  <c r="M181" i="6"/>
  <c r="M187" i="6" a="1"/>
  <c r="M187" i="6"/>
  <c r="M193" i="6" a="1"/>
  <c r="M193" i="6"/>
  <c r="M196" i="6" a="1"/>
  <c r="M196" i="6"/>
  <c r="M201" i="6" a="1"/>
  <c r="M201" i="6"/>
  <c r="M214" i="6" a="1"/>
  <c r="M214" i="6"/>
  <c r="M221" i="6" a="1"/>
  <c r="M221" i="6"/>
  <c r="M228" i="6" a="1"/>
  <c r="M228" i="6"/>
  <c r="B3" i="6" a="1"/>
  <c r="E3" i="6" s="1" a="1"/>
  <c r="E3" i="6" s="1"/>
  <c r="B3" i="6"/>
  <c r="T3" i="6" s="1"/>
  <c r="B4" i="6" a="1"/>
  <c r="E4" i="6" s="1" a="1"/>
  <c r="E4" i="6" s="1"/>
  <c r="B4" i="6"/>
  <c r="T4" i="6" s="1"/>
  <c r="B5" i="6" a="1"/>
  <c r="E5" i="6" s="1" a="1"/>
  <c r="E5" i="6" s="1"/>
  <c r="B5" i="6"/>
  <c r="T5" i="6" s="1"/>
  <c r="B6" i="6" a="1"/>
  <c r="E6" i="6" s="1" a="1"/>
  <c r="E6" i="6" s="1"/>
  <c r="B6" i="6"/>
  <c r="T6" i="6" s="1"/>
  <c r="B7" i="6" a="1"/>
  <c r="E7" i="6" s="1" a="1"/>
  <c r="E7" i="6" s="1"/>
  <c r="B7" i="6"/>
  <c r="T7" i="6" s="1"/>
  <c r="B8" i="6" a="1"/>
  <c r="E8" i="6" s="1" a="1"/>
  <c r="E8" i="6" s="1"/>
  <c r="B8" i="6"/>
  <c r="T8" i="6" s="1"/>
  <c r="B9" i="6" a="1"/>
  <c r="E9" i="6" s="1" a="1"/>
  <c r="E9" i="6" s="1"/>
  <c r="B9" i="6"/>
  <c r="T9" i="6" s="1"/>
  <c r="B10" i="6" a="1"/>
  <c r="E10" i="6" s="1" a="1"/>
  <c r="E10" i="6" s="1"/>
  <c r="B10" i="6"/>
  <c r="T10" i="6" s="1"/>
  <c r="B11" i="6" a="1"/>
  <c r="E11" i="6" s="1" a="1"/>
  <c r="E11" i="6" s="1"/>
  <c r="B11" i="6"/>
  <c r="T11" i="6" s="1"/>
  <c r="B12" i="6" a="1"/>
  <c r="E12" i="6" s="1" a="1"/>
  <c r="E12" i="6" s="1"/>
  <c r="B12" i="6"/>
  <c r="T12" i="6" s="1"/>
  <c r="B13" i="6" a="1"/>
  <c r="E13" i="6" s="1" a="1"/>
  <c r="E13" i="6" s="1"/>
  <c r="B13" i="6"/>
  <c r="T13" i="6" s="1"/>
  <c r="B14" i="6" a="1"/>
  <c r="E14" i="6" s="1" a="1"/>
  <c r="E14" i="6" s="1"/>
  <c r="B14" i="6"/>
  <c r="T14" i="6" s="1"/>
  <c r="B15" i="6" a="1"/>
  <c r="E15" i="6" s="1" a="1"/>
  <c r="E15" i="6" s="1"/>
  <c r="B15" i="6"/>
  <c r="T15" i="6" s="1"/>
  <c r="B16" i="6" a="1"/>
  <c r="E16" i="6" s="1" a="1"/>
  <c r="E16" i="6" s="1"/>
  <c r="B16" i="6"/>
  <c r="T16" i="6" s="1"/>
  <c r="B17" i="6" a="1"/>
  <c r="E17" i="6" s="1" a="1"/>
  <c r="E17" i="6" s="1"/>
  <c r="B17" i="6"/>
  <c r="T17" i="6" s="1"/>
  <c r="B18" i="6" a="1"/>
  <c r="E18" i="6" s="1" a="1"/>
  <c r="E18" i="6" s="1"/>
  <c r="B18" i="6"/>
  <c r="T18" i="6" s="1"/>
  <c r="B19" i="6" a="1"/>
  <c r="E19" i="6" s="1" a="1"/>
  <c r="E19" i="6" s="1"/>
  <c r="B19" i="6"/>
  <c r="T19" i="6" s="1"/>
  <c r="B20" i="6" a="1"/>
  <c r="E20" i="6" s="1" a="1"/>
  <c r="E20" i="6" s="1"/>
  <c r="B20" i="6"/>
  <c r="T20" i="6" s="1"/>
  <c r="B21" i="6" a="1"/>
  <c r="E21" i="6" s="1" a="1"/>
  <c r="E21" i="6" s="1"/>
  <c r="B21" i="6"/>
  <c r="T21" i="6" s="1"/>
  <c r="B22" i="6" a="1"/>
  <c r="E22" i="6" s="1" a="1"/>
  <c r="E22" i="6" s="1"/>
  <c r="B22" i="6"/>
  <c r="T22" i="6" s="1"/>
  <c r="B23" i="6" a="1"/>
  <c r="E23" i="6" s="1" a="1"/>
  <c r="E23" i="6" s="1"/>
  <c r="B23" i="6"/>
  <c r="T23" i="6" s="1"/>
  <c r="B24" i="6" a="1"/>
  <c r="E24" i="6" s="1" a="1"/>
  <c r="E24" i="6" s="1"/>
  <c r="B24" i="6"/>
  <c r="T24" i="6" s="1"/>
  <c r="B25" i="6" a="1"/>
  <c r="E25" i="6" s="1" a="1"/>
  <c r="E25" i="6" s="1"/>
  <c r="B25" i="6"/>
  <c r="T25" i="6" s="1"/>
  <c r="B26" i="6" a="1"/>
  <c r="E26" i="6" s="1" a="1"/>
  <c r="E26" i="6" s="1"/>
  <c r="B26" i="6"/>
  <c r="T26" i="6" s="1"/>
  <c r="B27" i="6" a="1"/>
  <c r="E27" i="6" s="1" a="1"/>
  <c r="E27" i="6" s="1"/>
  <c r="B27" i="6"/>
  <c r="T27" i="6" s="1"/>
  <c r="B28" i="6" a="1"/>
  <c r="E28" i="6" s="1" a="1"/>
  <c r="E28" i="6" s="1"/>
  <c r="B28" i="6"/>
  <c r="T28" i="6" s="1"/>
  <c r="B29" i="6" a="1"/>
  <c r="E29" i="6" s="1" a="1"/>
  <c r="E29" i="6" s="1"/>
  <c r="B29" i="6"/>
  <c r="T29" i="6" s="1"/>
  <c r="B30" i="6" a="1"/>
  <c r="E30" i="6" s="1" a="1"/>
  <c r="E30" i="6" s="1"/>
  <c r="B30" i="6"/>
  <c r="T30" i="6" s="1"/>
  <c r="B31" i="6" a="1"/>
  <c r="E31" i="6" s="1" a="1"/>
  <c r="E31" i="6" s="1"/>
  <c r="B31" i="6"/>
  <c r="T31" i="6" s="1"/>
  <c r="B32" i="6" a="1"/>
  <c r="E32" i="6" s="1" a="1"/>
  <c r="E32" i="6" s="1"/>
  <c r="B32" i="6"/>
  <c r="T32" i="6" s="1"/>
  <c r="B33" i="6" a="1"/>
  <c r="E33" i="6" s="1" a="1"/>
  <c r="E33" i="6" s="1"/>
  <c r="B33" i="6"/>
  <c r="T33" i="6" s="1"/>
  <c r="B34" i="6" a="1"/>
  <c r="E34" i="6" s="1" a="1"/>
  <c r="E34" i="6" s="1"/>
  <c r="B34" i="6"/>
  <c r="T34" i="6" s="1"/>
  <c r="B35" i="6" a="1"/>
  <c r="E35" i="6" s="1" a="1"/>
  <c r="E35" i="6" s="1"/>
  <c r="B35" i="6"/>
  <c r="T35" i="6" s="1"/>
  <c r="B36" i="6" a="1"/>
  <c r="E36" i="6" s="1" a="1"/>
  <c r="E36" i="6" s="1"/>
  <c r="B36" i="6"/>
  <c r="T36" i="6" s="1"/>
  <c r="B37" i="6" a="1"/>
  <c r="E37" i="6" s="1" a="1"/>
  <c r="E37" i="6" s="1"/>
  <c r="B37" i="6"/>
  <c r="T37" i="6" s="1"/>
  <c r="B38" i="6" a="1"/>
  <c r="E38" i="6" s="1" a="1"/>
  <c r="E38" i="6" s="1"/>
  <c r="B38" i="6"/>
  <c r="T38" i="6" s="1"/>
  <c r="B39" i="6" a="1"/>
  <c r="E39" i="6" s="1" a="1"/>
  <c r="E39" i="6" s="1"/>
  <c r="B39" i="6"/>
  <c r="T39" i="6" s="1"/>
  <c r="B40" i="6" a="1"/>
  <c r="E40" i="6" s="1" a="1"/>
  <c r="E40" i="6" s="1"/>
  <c r="B40" i="6"/>
  <c r="T40" i="6" s="1"/>
  <c r="B41" i="6" a="1"/>
  <c r="E41" i="6" s="1" a="1"/>
  <c r="E41" i="6" s="1"/>
  <c r="B41" i="6"/>
  <c r="T41" i="6" s="1"/>
  <c r="B42" i="6" a="1"/>
  <c r="E42" i="6" s="1" a="1"/>
  <c r="E42" i="6" s="1"/>
  <c r="B42" i="6"/>
  <c r="T42" i="6" s="1"/>
  <c r="B43" i="6" a="1"/>
  <c r="E43" i="6" s="1" a="1"/>
  <c r="E43" i="6" s="1"/>
  <c r="B43" i="6"/>
  <c r="T43" i="6" s="1"/>
  <c r="B44" i="6" a="1"/>
  <c r="E44" i="6" s="1" a="1"/>
  <c r="E44" i="6" s="1"/>
  <c r="B44" i="6"/>
  <c r="T44" i="6" s="1"/>
  <c r="B45" i="6" a="1"/>
  <c r="E45" i="6" s="1" a="1"/>
  <c r="E45" i="6" s="1"/>
  <c r="B45" i="6"/>
  <c r="T45" i="6" s="1"/>
  <c r="B46" i="6" a="1"/>
  <c r="E46" i="6" s="1" a="1"/>
  <c r="E46" i="6" s="1"/>
  <c r="B46" i="6"/>
  <c r="T46" i="6" s="1"/>
  <c r="B47" i="6" a="1"/>
  <c r="E47" i="6" s="1" a="1"/>
  <c r="E47" i="6" s="1"/>
  <c r="B47" i="6"/>
  <c r="T47" i="6" s="1"/>
  <c r="B48" i="6" a="1"/>
  <c r="E48" i="6" s="1" a="1"/>
  <c r="E48" i="6" s="1"/>
  <c r="B48" i="6"/>
  <c r="T48" i="6" s="1"/>
  <c r="B49" i="6" a="1"/>
  <c r="E49" i="6" s="1" a="1"/>
  <c r="E49" i="6" s="1"/>
  <c r="B49" i="6"/>
  <c r="T49" i="6" s="1"/>
  <c r="B50" i="6" a="1"/>
  <c r="E50" i="6" s="1" a="1"/>
  <c r="E50" i="6" s="1"/>
  <c r="B50" i="6"/>
  <c r="T50" i="6" s="1"/>
  <c r="B51" i="6" a="1"/>
  <c r="E51" i="6" s="1" a="1"/>
  <c r="E51" i="6" s="1"/>
  <c r="B51" i="6"/>
  <c r="T51" i="6" s="1"/>
  <c r="B52" i="6" a="1"/>
  <c r="E52" i="6" s="1" a="1"/>
  <c r="E52" i="6" s="1"/>
  <c r="B52" i="6"/>
  <c r="T52" i="6" s="1"/>
  <c r="B53" i="6" a="1"/>
  <c r="E53" i="6" s="1" a="1"/>
  <c r="E53" i="6" s="1"/>
  <c r="B53" i="6"/>
  <c r="T53" i="6" s="1"/>
  <c r="B54" i="6" a="1"/>
  <c r="E54" i="6" s="1" a="1"/>
  <c r="E54" i="6" s="1"/>
  <c r="B54" i="6"/>
  <c r="T54" i="6" s="1"/>
  <c r="B55" i="6" a="1"/>
  <c r="E55" i="6" s="1" a="1"/>
  <c r="E55" i="6" s="1"/>
  <c r="B55" i="6"/>
  <c r="T55" i="6" s="1"/>
  <c r="B56" i="6" a="1"/>
  <c r="E56" i="6" s="1" a="1"/>
  <c r="E56" i="6" s="1"/>
  <c r="B56" i="6"/>
  <c r="T56" i="6" s="1"/>
  <c r="B57" i="6" a="1"/>
  <c r="E57" i="6" s="1" a="1"/>
  <c r="E57" i="6" s="1"/>
  <c r="B57" i="6"/>
  <c r="T57" i="6" s="1"/>
  <c r="B58" i="6" a="1"/>
  <c r="E58" i="6" s="1" a="1"/>
  <c r="E58" i="6" s="1"/>
  <c r="B58" i="6"/>
  <c r="T58" i="6" s="1"/>
  <c r="B59" i="6" a="1"/>
  <c r="E59" i="6" s="1" a="1"/>
  <c r="E59" i="6" s="1"/>
  <c r="B59" i="6"/>
  <c r="T59" i="6" s="1"/>
  <c r="B60" i="6" a="1"/>
  <c r="E60" i="6" s="1" a="1"/>
  <c r="E60" i="6" s="1"/>
  <c r="B60" i="6"/>
  <c r="T60" i="6" s="1"/>
  <c r="B61" i="6" a="1"/>
  <c r="E61" i="6" s="1" a="1"/>
  <c r="E61" i="6" s="1"/>
  <c r="B61" i="6"/>
  <c r="T61" i="6" s="1"/>
  <c r="B62" i="6" a="1"/>
  <c r="E62" i="6" s="1" a="1"/>
  <c r="E62" i="6" s="1"/>
  <c r="B62" i="6"/>
  <c r="T62" i="6" s="1"/>
  <c r="B63" i="6" a="1"/>
  <c r="E63" i="6" s="1" a="1"/>
  <c r="E63" i="6" s="1"/>
  <c r="B63" i="6"/>
  <c r="T63" i="6" s="1"/>
  <c r="B64" i="6" a="1"/>
  <c r="E64" i="6" s="1" a="1"/>
  <c r="E64" i="6" s="1"/>
  <c r="B64" i="6"/>
  <c r="T64" i="6" s="1"/>
  <c r="B65" i="6" a="1"/>
  <c r="E65" i="6" s="1" a="1"/>
  <c r="E65" i="6" s="1"/>
  <c r="B65" i="6"/>
  <c r="T65" i="6" s="1"/>
  <c r="B66" i="6" a="1"/>
  <c r="E66" i="6" s="1" a="1"/>
  <c r="E66" i="6" s="1"/>
  <c r="B66" i="6"/>
  <c r="T66" i="6" s="1"/>
  <c r="B67" i="6" a="1"/>
  <c r="E67" i="6" s="1" a="1"/>
  <c r="E67" i="6" s="1"/>
  <c r="B67" i="6"/>
  <c r="T67" i="6" s="1"/>
  <c r="B68" i="6" a="1"/>
  <c r="E68" i="6" s="1" a="1"/>
  <c r="E68" i="6" s="1"/>
  <c r="B68" i="6"/>
  <c r="T68" i="6" s="1"/>
  <c r="B69" i="6" a="1"/>
  <c r="E69" i="6" s="1" a="1"/>
  <c r="E69" i="6" s="1"/>
  <c r="B69" i="6"/>
  <c r="T69" i="6" s="1"/>
  <c r="B70" i="6" a="1"/>
  <c r="E70" i="6" s="1" a="1"/>
  <c r="E70" i="6" s="1"/>
  <c r="B70" i="6"/>
  <c r="T70" i="6" s="1"/>
  <c r="B71" i="6" a="1"/>
  <c r="E71" i="6" s="1" a="1"/>
  <c r="E71" i="6" s="1"/>
  <c r="B71" i="6"/>
  <c r="T71" i="6" s="1"/>
  <c r="B72" i="6" a="1"/>
  <c r="E72" i="6" s="1" a="1"/>
  <c r="E72" i="6" s="1"/>
  <c r="B72" i="6"/>
  <c r="T72" i="6" s="1"/>
  <c r="B73" i="6" a="1"/>
  <c r="E73" i="6" s="1" a="1"/>
  <c r="E73" i="6" s="1"/>
  <c r="B73" i="6"/>
  <c r="T73" i="6" s="1"/>
  <c r="B74" i="6" a="1"/>
  <c r="E74" i="6" s="1" a="1"/>
  <c r="E74" i="6" s="1"/>
  <c r="B74" i="6"/>
  <c r="T74" i="6" s="1"/>
  <c r="B75" i="6" a="1"/>
  <c r="E75" i="6" s="1" a="1"/>
  <c r="E75" i="6" s="1"/>
  <c r="B75" i="6"/>
  <c r="T75" i="6" s="1"/>
  <c r="B76" i="6" a="1"/>
  <c r="E76" i="6" s="1" a="1"/>
  <c r="E76" i="6" s="1"/>
  <c r="B76" i="6"/>
  <c r="T76" i="6" s="1"/>
  <c r="B77" i="6" a="1"/>
  <c r="E77" i="6" s="1" a="1"/>
  <c r="E77" i="6" s="1"/>
  <c r="B77" i="6"/>
  <c r="T77" i="6" s="1"/>
  <c r="B78" i="6" a="1"/>
  <c r="E78" i="6" s="1" a="1"/>
  <c r="E78" i="6" s="1"/>
  <c r="B78" i="6"/>
  <c r="T78" i="6" s="1"/>
  <c r="B79" i="6" a="1"/>
  <c r="E79" i="6" s="1" a="1"/>
  <c r="E79" i="6" s="1"/>
  <c r="B79" i="6"/>
  <c r="T79" i="6" s="1"/>
  <c r="B80" i="6" a="1"/>
  <c r="E80" i="6" s="1" a="1"/>
  <c r="E80" i="6" s="1"/>
  <c r="B80" i="6"/>
  <c r="T80" i="6" s="1"/>
  <c r="B81" i="6" a="1"/>
  <c r="E81" i="6" s="1" a="1"/>
  <c r="E81" i="6" s="1"/>
  <c r="B81" i="6"/>
  <c r="T81" i="6" s="1"/>
  <c r="B82" i="6" a="1"/>
  <c r="E82" i="6" s="1" a="1"/>
  <c r="E82" i="6" s="1"/>
  <c r="B82" i="6"/>
  <c r="T82" i="6" s="1"/>
  <c r="B83" i="6" a="1"/>
  <c r="E83" i="6" s="1" a="1"/>
  <c r="E83" i="6" s="1"/>
  <c r="B83" i="6"/>
  <c r="T83" i="6" s="1"/>
  <c r="B84" i="6" a="1"/>
  <c r="E84" i="6" s="1" a="1"/>
  <c r="E84" i="6" s="1"/>
  <c r="B84" i="6"/>
  <c r="T84" i="6" s="1"/>
  <c r="B85" i="6" a="1"/>
  <c r="E85" i="6" s="1" a="1"/>
  <c r="E85" i="6" s="1"/>
  <c r="B85" i="6"/>
  <c r="T85" i="6" s="1"/>
  <c r="B86" i="6" a="1"/>
  <c r="E86" i="6" s="1" a="1"/>
  <c r="E86" i="6" s="1"/>
  <c r="B86" i="6"/>
  <c r="T86" i="6" s="1"/>
  <c r="B87" i="6" a="1"/>
  <c r="E87" i="6" s="1" a="1"/>
  <c r="E87" i="6" s="1"/>
  <c r="B87" i="6"/>
  <c r="T87" i="6" s="1"/>
  <c r="B88" i="6" a="1"/>
  <c r="E88" i="6" s="1" a="1"/>
  <c r="E88" i="6" s="1"/>
  <c r="B88" i="6"/>
  <c r="T88" i="6" s="1"/>
  <c r="B89" i="6" a="1"/>
  <c r="E89" i="6" s="1" a="1"/>
  <c r="E89" i="6" s="1"/>
  <c r="B89" i="6"/>
  <c r="T89" i="6" s="1"/>
  <c r="B90" i="6" a="1"/>
  <c r="E90" i="6" s="1" a="1"/>
  <c r="E90" i="6" s="1"/>
  <c r="B90" i="6"/>
  <c r="T90" i="6" s="1"/>
  <c r="B91" i="6" a="1"/>
  <c r="E91" i="6" s="1" a="1"/>
  <c r="E91" i="6" s="1"/>
  <c r="B91" i="6"/>
  <c r="T91" i="6" s="1"/>
  <c r="B92" i="6" a="1"/>
  <c r="E92" i="6" s="1" a="1"/>
  <c r="E92" i="6" s="1"/>
  <c r="B92" i="6"/>
  <c r="T92" i="6" s="1"/>
  <c r="B93" i="6" a="1"/>
  <c r="E93" i="6" s="1" a="1"/>
  <c r="E93" i="6" s="1"/>
  <c r="B93" i="6"/>
  <c r="T93" i="6" s="1"/>
  <c r="B94" i="6" a="1"/>
  <c r="E94" i="6" s="1" a="1"/>
  <c r="E94" i="6" s="1"/>
  <c r="B94" i="6"/>
  <c r="T94" i="6" s="1"/>
  <c r="B95" i="6" a="1"/>
  <c r="E95" i="6" s="1" a="1"/>
  <c r="E95" i="6" s="1"/>
  <c r="B95" i="6"/>
  <c r="T95" i="6" s="1"/>
  <c r="B96" i="6" a="1"/>
  <c r="E96" i="6" s="1" a="1"/>
  <c r="E96" i="6" s="1"/>
  <c r="B96" i="6"/>
  <c r="T96" i="6" s="1"/>
  <c r="B97" i="6" a="1"/>
  <c r="E97" i="6" s="1" a="1"/>
  <c r="E97" i="6" s="1"/>
  <c r="B97" i="6"/>
  <c r="T97" i="6" s="1"/>
  <c r="B98" i="6" a="1"/>
  <c r="E98" i="6" s="1" a="1"/>
  <c r="E98" i="6" s="1"/>
  <c r="B98" i="6"/>
  <c r="T98" i="6" s="1"/>
  <c r="B99" i="6" a="1"/>
  <c r="E99" i="6" s="1" a="1"/>
  <c r="E99" i="6" s="1"/>
  <c r="B99" i="6"/>
  <c r="T99" i="6" s="1"/>
  <c r="B100" i="6" a="1"/>
  <c r="E100" i="6" s="1" a="1"/>
  <c r="E100" i="6" s="1"/>
  <c r="B100" i="6"/>
  <c r="T100" i="6" s="1"/>
  <c r="B101" i="6" a="1"/>
  <c r="E101" i="6" s="1" a="1"/>
  <c r="E101" i="6" s="1"/>
  <c r="B101" i="6"/>
  <c r="T101" i="6" s="1"/>
  <c r="B102" i="6" a="1"/>
  <c r="E102" i="6" s="1" a="1"/>
  <c r="E102" i="6" s="1"/>
  <c r="B102" i="6"/>
  <c r="T102" i="6" s="1"/>
  <c r="B103" i="6" a="1"/>
  <c r="E103" i="6" s="1" a="1"/>
  <c r="E103" i="6" s="1"/>
  <c r="B103" i="6"/>
  <c r="T103" i="6" s="1"/>
  <c r="B104" i="6" a="1"/>
  <c r="E104" i="6" s="1" a="1"/>
  <c r="E104" i="6" s="1"/>
  <c r="B104" i="6"/>
  <c r="T104" i="6" s="1"/>
  <c r="B105" i="6" a="1"/>
  <c r="E105" i="6" s="1" a="1"/>
  <c r="E105" i="6" s="1"/>
  <c r="B105" i="6"/>
  <c r="T105" i="6" s="1"/>
  <c r="B106" i="6" a="1"/>
  <c r="E106" i="6" s="1" a="1"/>
  <c r="E106" i="6" s="1"/>
  <c r="B106" i="6"/>
  <c r="T106" i="6" s="1"/>
  <c r="B107" i="6" a="1"/>
  <c r="E107" i="6" s="1" a="1"/>
  <c r="E107" i="6" s="1"/>
  <c r="B107" i="6"/>
  <c r="T107" i="6" s="1"/>
  <c r="B108" i="6" a="1"/>
  <c r="E108" i="6" s="1" a="1"/>
  <c r="E108" i="6" s="1"/>
  <c r="B108" i="6"/>
  <c r="T108" i="6" s="1"/>
  <c r="B109" i="6" a="1"/>
  <c r="E109" i="6" s="1" a="1"/>
  <c r="E109" i="6" s="1"/>
  <c r="B109" i="6"/>
  <c r="T109" i="6" s="1"/>
  <c r="B110" i="6" a="1"/>
  <c r="E110" i="6" s="1" a="1"/>
  <c r="E110" i="6" s="1"/>
  <c r="B110" i="6"/>
  <c r="T110" i="6" s="1"/>
  <c r="B111" i="6" a="1"/>
  <c r="E111" i="6" s="1" a="1"/>
  <c r="E111" i="6" s="1"/>
  <c r="B111" i="6"/>
  <c r="T111" i="6" s="1"/>
  <c r="B112" i="6" a="1"/>
  <c r="E112" i="6" s="1" a="1"/>
  <c r="E112" i="6" s="1"/>
  <c r="B112" i="6"/>
  <c r="T112" i="6" s="1"/>
  <c r="B113" i="6" a="1"/>
  <c r="E113" i="6" s="1" a="1"/>
  <c r="E113" i="6" s="1"/>
  <c r="B113" i="6"/>
  <c r="T113" i="6" s="1"/>
  <c r="B114" i="6" a="1"/>
  <c r="E114" i="6" s="1" a="1"/>
  <c r="E114" i="6" s="1"/>
  <c r="B114" i="6"/>
  <c r="T114" i="6" s="1"/>
  <c r="B115" i="6" a="1"/>
  <c r="E115" i="6" s="1" a="1"/>
  <c r="E115" i="6" s="1"/>
  <c r="B115" i="6"/>
  <c r="T115" i="6" s="1"/>
  <c r="B116" i="6" a="1"/>
  <c r="E116" i="6" s="1" a="1"/>
  <c r="E116" i="6" s="1"/>
  <c r="B116" i="6"/>
  <c r="T116" i="6" s="1"/>
  <c r="B117" i="6" a="1"/>
  <c r="E117" i="6" s="1" a="1"/>
  <c r="E117" i="6" s="1"/>
  <c r="B117" i="6"/>
  <c r="T117" i="6" s="1"/>
  <c r="B118" i="6" a="1"/>
  <c r="E118" i="6" s="1" a="1"/>
  <c r="E118" i="6" s="1"/>
  <c r="B118" i="6"/>
  <c r="T118" i="6" s="1"/>
  <c r="B119" i="6" a="1"/>
  <c r="E119" i="6" s="1" a="1"/>
  <c r="E119" i="6" s="1"/>
  <c r="B119" i="6"/>
  <c r="T119" i="6" s="1"/>
  <c r="B120" i="6" a="1"/>
  <c r="E120" i="6" s="1" a="1"/>
  <c r="E120" i="6" s="1"/>
  <c r="B120" i="6"/>
  <c r="T120" i="6" s="1"/>
  <c r="B121" i="6" a="1"/>
  <c r="E121" i="6" s="1" a="1"/>
  <c r="E121" i="6" s="1"/>
  <c r="B121" i="6"/>
  <c r="T121" i="6" s="1"/>
  <c r="B122" i="6" a="1"/>
  <c r="E122" i="6" s="1" a="1"/>
  <c r="E122" i="6" s="1"/>
  <c r="B122" i="6"/>
  <c r="T122" i="6" s="1"/>
  <c r="B123" i="6" a="1"/>
  <c r="E123" i="6" s="1" a="1"/>
  <c r="E123" i="6" s="1"/>
  <c r="B123" i="6"/>
  <c r="T123" i="6" s="1"/>
  <c r="B124" i="6" a="1"/>
  <c r="E124" i="6" s="1" a="1"/>
  <c r="E124" i="6" s="1"/>
  <c r="B124" i="6"/>
  <c r="T124" i="6" s="1"/>
  <c r="B125" i="6" a="1"/>
  <c r="E125" i="6" s="1" a="1"/>
  <c r="E125" i="6" s="1"/>
  <c r="B125" i="6"/>
  <c r="T125" i="6" s="1"/>
  <c r="B126" i="6" a="1"/>
  <c r="E126" i="6" s="1" a="1"/>
  <c r="E126" i="6" s="1"/>
  <c r="B126" i="6"/>
  <c r="T126" i="6" s="1"/>
  <c r="B127" i="6" a="1"/>
  <c r="E127" i="6" s="1" a="1"/>
  <c r="E127" i="6" s="1"/>
  <c r="B127" i="6"/>
  <c r="T127" i="6" s="1"/>
  <c r="B128" i="6" a="1"/>
  <c r="E128" i="6" s="1" a="1"/>
  <c r="E128" i="6" s="1"/>
  <c r="B128" i="6"/>
  <c r="T128" i="6" s="1"/>
  <c r="B129" i="6" a="1"/>
  <c r="E129" i="6" s="1" a="1"/>
  <c r="E129" i="6" s="1"/>
  <c r="B129" i="6"/>
  <c r="T129" i="6" s="1"/>
  <c r="B130" i="6" a="1"/>
  <c r="E130" i="6" s="1" a="1"/>
  <c r="E130" i="6" s="1"/>
  <c r="B130" i="6"/>
  <c r="T130" i="6" s="1"/>
  <c r="B131" i="6" a="1"/>
  <c r="E131" i="6" s="1" a="1"/>
  <c r="E131" i="6" s="1"/>
  <c r="B131" i="6"/>
  <c r="T131" i="6" s="1"/>
  <c r="B132" i="6" a="1"/>
  <c r="E132" i="6" s="1" a="1"/>
  <c r="E132" i="6" s="1"/>
  <c r="B132" i="6"/>
  <c r="T132" i="6" s="1"/>
  <c r="B133" i="6" a="1"/>
  <c r="E133" i="6" s="1" a="1"/>
  <c r="E133" i="6" s="1"/>
  <c r="B133" i="6"/>
  <c r="T133" i="6" s="1"/>
  <c r="B134" i="6" a="1"/>
  <c r="E134" i="6" s="1" a="1"/>
  <c r="E134" i="6" s="1"/>
  <c r="B134" i="6"/>
  <c r="T134" i="6" s="1"/>
  <c r="B135" i="6" a="1"/>
  <c r="E135" i="6" s="1" a="1"/>
  <c r="E135" i="6" s="1"/>
  <c r="B135" i="6"/>
  <c r="T135" i="6" s="1"/>
  <c r="B136" i="6" a="1"/>
  <c r="E136" i="6" s="1" a="1"/>
  <c r="E136" i="6" s="1"/>
  <c r="B136" i="6"/>
  <c r="T136" i="6" s="1"/>
  <c r="B137" i="6" a="1"/>
  <c r="E137" i="6" s="1" a="1"/>
  <c r="E137" i="6" s="1"/>
  <c r="B137" i="6"/>
  <c r="T137" i="6" s="1"/>
  <c r="B138" i="6" a="1"/>
  <c r="E138" i="6" s="1" a="1"/>
  <c r="E138" i="6" s="1"/>
  <c r="B138" i="6"/>
  <c r="T138" i="6" s="1"/>
  <c r="B139" i="6" a="1"/>
  <c r="E139" i="6" s="1" a="1"/>
  <c r="E139" i="6" s="1"/>
  <c r="B139" i="6"/>
  <c r="T139" i="6" s="1"/>
  <c r="B140" i="6" a="1"/>
  <c r="E140" i="6" s="1" a="1"/>
  <c r="E140" i="6" s="1"/>
  <c r="B140" i="6"/>
  <c r="T140" i="6" s="1"/>
  <c r="B141" i="6" a="1"/>
  <c r="E141" i="6" s="1" a="1"/>
  <c r="E141" i="6" s="1"/>
  <c r="B141" i="6"/>
  <c r="T141" i="6" s="1"/>
  <c r="B142" i="6" a="1"/>
  <c r="E142" i="6" s="1" a="1"/>
  <c r="E142" i="6" s="1"/>
  <c r="B142" i="6"/>
  <c r="T142" i="6" s="1"/>
  <c r="B143" i="6" a="1"/>
  <c r="E143" i="6" s="1" a="1"/>
  <c r="E143" i="6" s="1"/>
  <c r="B143" i="6"/>
  <c r="T143" i="6" s="1"/>
  <c r="B144" i="6" a="1"/>
  <c r="E144" i="6" s="1" a="1"/>
  <c r="E144" i="6" s="1"/>
  <c r="B144" i="6"/>
  <c r="T144" i="6" s="1"/>
  <c r="B145" i="6" a="1"/>
  <c r="E145" i="6" s="1" a="1"/>
  <c r="E145" i="6" s="1"/>
  <c r="B145" i="6"/>
  <c r="T145" i="6" s="1"/>
  <c r="B146" i="6" a="1"/>
  <c r="E146" i="6" s="1" a="1"/>
  <c r="E146" i="6" s="1"/>
  <c r="B146" i="6"/>
  <c r="T146" i="6" s="1"/>
  <c r="B147" i="6" a="1"/>
  <c r="E147" i="6" s="1" a="1"/>
  <c r="E147" i="6" s="1"/>
  <c r="B147" i="6"/>
  <c r="T147" i="6" s="1"/>
  <c r="B148" i="6" a="1"/>
  <c r="E148" i="6" s="1" a="1"/>
  <c r="E148" i="6" s="1"/>
  <c r="B148" i="6"/>
  <c r="T148" i="6" s="1"/>
  <c r="B149" i="6" a="1"/>
  <c r="E149" i="6" s="1" a="1"/>
  <c r="E149" i="6" s="1"/>
  <c r="B149" i="6"/>
  <c r="T149" i="6" s="1"/>
  <c r="B150" i="6" a="1"/>
  <c r="E150" i="6" s="1" a="1"/>
  <c r="E150" i="6" s="1"/>
  <c r="B150" i="6"/>
  <c r="T150" i="6" s="1"/>
  <c r="B151" i="6" a="1"/>
  <c r="E151" i="6" s="1" a="1"/>
  <c r="E151" i="6" s="1"/>
  <c r="B151" i="6"/>
  <c r="T151" i="6" s="1"/>
  <c r="B152" i="6" a="1"/>
  <c r="E152" i="6" s="1" a="1"/>
  <c r="E152" i="6" s="1"/>
  <c r="B152" i="6"/>
  <c r="T152" i="6" s="1"/>
  <c r="B153" i="6" a="1"/>
  <c r="E153" i="6" s="1" a="1"/>
  <c r="E153" i="6" s="1"/>
  <c r="B153" i="6"/>
  <c r="T153" i="6" s="1"/>
  <c r="B154" i="6" a="1"/>
  <c r="E154" i="6" s="1" a="1"/>
  <c r="E154" i="6" s="1"/>
  <c r="B154" i="6"/>
  <c r="T154" i="6" s="1"/>
  <c r="B155" i="6" a="1"/>
  <c r="E155" i="6" s="1" a="1"/>
  <c r="E155" i="6" s="1"/>
  <c r="B155" i="6"/>
  <c r="T155" i="6" s="1"/>
  <c r="B156" i="6" a="1"/>
  <c r="E156" i="6" s="1" a="1"/>
  <c r="E156" i="6" s="1"/>
  <c r="B156" i="6"/>
  <c r="T156" i="6" s="1"/>
  <c r="B157" i="6" a="1"/>
  <c r="E157" i="6" s="1" a="1"/>
  <c r="E157" i="6" s="1"/>
  <c r="B157" i="6"/>
  <c r="T157" i="6" s="1"/>
  <c r="B158" i="6" a="1"/>
  <c r="E158" i="6" s="1" a="1"/>
  <c r="E158" i="6" s="1"/>
  <c r="B158" i="6"/>
  <c r="T158" i="6" s="1"/>
  <c r="B159" i="6" a="1"/>
  <c r="E159" i="6" s="1" a="1"/>
  <c r="E159" i="6" s="1"/>
  <c r="B159" i="6"/>
  <c r="T159" i="6" s="1"/>
  <c r="B160" i="6" a="1"/>
  <c r="E160" i="6" s="1" a="1"/>
  <c r="E160" i="6" s="1"/>
  <c r="B160" i="6"/>
  <c r="T160" i="6" s="1"/>
  <c r="B161" i="6" a="1"/>
  <c r="E161" i="6" s="1" a="1"/>
  <c r="E161" i="6" s="1"/>
  <c r="B161" i="6"/>
  <c r="T161" i="6" s="1"/>
  <c r="B162" i="6" a="1"/>
  <c r="E162" i="6" s="1" a="1"/>
  <c r="E162" i="6" s="1"/>
  <c r="B162" i="6"/>
  <c r="T162" i="6" s="1"/>
  <c r="B163" i="6" a="1"/>
  <c r="E163" i="6" s="1" a="1"/>
  <c r="E163" i="6" s="1"/>
  <c r="B163" i="6"/>
  <c r="T163" i="6" s="1"/>
  <c r="B164" i="6" a="1"/>
  <c r="E164" i="6" s="1" a="1"/>
  <c r="E164" i="6" s="1"/>
  <c r="B164" i="6"/>
  <c r="T164" i="6" s="1"/>
  <c r="B165" i="6" a="1"/>
  <c r="E165" i="6" s="1" a="1"/>
  <c r="E165" i="6" s="1"/>
  <c r="B165" i="6"/>
  <c r="T165" i="6" s="1"/>
  <c r="B166" i="6" a="1"/>
  <c r="E166" i="6" s="1" a="1"/>
  <c r="E166" i="6" s="1"/>
  <c r="B166" i="6"/>
  <c r="T166" i="6" s="1"/>
  <c r="B167" i="6" a="1"/>
  <c r="E167" i="6" s="1" a="1"/>
  <c r="E167" i="6" s="1"/>
  <c r="B167" i="6"/>
  <c r="T167" i="6" s="1"/>
  <c r="B168" i="6" a="1"/>
  <c r="E168" i="6" s="1" a="1"/>
  <c r="E168" i="6" s="1"/>
  <c r="B168" i="6"/>
  <c r="T168" i="6" s="1"/>
  <c r="B169" i="6" a="1"/>
  <c r="E169" i="6" s="1" a="1"/>
  <c r="E169" i="6" s="1"/>
  <c r="B169" i="6"/>
  <c r="T169" i="6" s="1"/>
  <c r="B170" i="6" a="1"/>
  <c r="E170" i="6" s="1" a="1"/>
  <c r="E170" i="6" s="1"/>
  <c r="B170" i="6"/>
  <c r="T170" i="6" s="1"/>
  <c r="B171" i="6" a="1"/>
  <c r="E171" i="6" s="1" a="1"/>
  <c r="E171" i="6" s="1"/>
  <c r="B171" i="6"/>
  <c r="T171" i="6" s="1"/>
  <c r="B172" i="6" a="1"/>
  <c r="E172" i="6" s="1" a="1"/>
  <c r="E172" i="6" s="1"/>
  <c r="B172" i="6"/>
  <c r="T172" i="6" s="1"/>
  <c r="B173" i="6" a="1"/>
  <c r="E173" i="6" s="1" a="1"/>
  <c r="E173" i="6" s="1"/>
  <c r="B173" i="6"/>
  <c r="T173" i="6" s="1"/>
  <c r="B174" i="6" a="1"/>
  <c r="E174" i="6" s="1" a="1"/>
  <c r="E174" i="6" s="1"/>
  <c r="B174" i="6"/>
  <c r="T174" i="6" s="1"/>
  <c r="B175" i="6" a="1"/>
  <c r="E175" i="6" s="1" a="1"/>
  <c r="E175" i="6" s="1"/>
  <c r="B175" i="6"/>
  <c r="T175" i="6" s="1"/>
  <c r="B176" i="6" a="1"/>
  <c r="E176" i="6" s="1" a="1"/>
  <c r="E176" i="6" s="1"/>
  <c r="B176" i="6"/>
  <c r="T176" i="6" s="1"/>
  <c r="B177" i="6" a="1"/>
  <c r="E177" i="6" s="1" a="1"/>
  <c r="E177" i="6" s="1"/>
  <c r="B177" i="6"/>
  <c r="T177" i="6" s="1"/>
  <c r="B178" i="6" a="1"/>
  <c r="E178" i="6" s="1" a="1"/>
  <c r="E178" i="6" s="1"/>
  <c r="B178" i="6"/>
  <c r="T178" i="6" s="1"/>
  <c r="B179" i="6" a="1"/>
  <c r="E179" i="6" s="1" a="1"/>
  <c r="E179" i="6" s="1"/>
  <c r="B179" i="6"/>
  <c r="T179" i="6" s="1"/>
  <c r="B180" i="6" a="1"/>
  <c r="E180" i="6" s="1" a="1"/>
  <c r="E180" i="6" s="1"/>
  <c r="B180" i="6"/>
  <c r="T180" i="6" s="1"/>
  <c r="B181" i="6" a="1"/>
  <c r="E181" i="6" s="1" a="1"/>
  <c r="E181" i="6" s="1"/>
  <c r="B181" i="6"/>
  <c r="T181" i="6" s="1"/>
  <c r="B182" i="6" a="1"/>
  <c r="E182" i="6" s="1" a="1"/>
  <c r="E182" i="6" s="1"/>
  <c r="B182" i="6"/>
  <c r="T182" i="6" s="1"/>
  <c r="B183" i="6" a="1"/>
  <c r="E183" i="6" s="1" a="1"/>
  <c r="E183" i="6" s="1"/>
  <c r="B183" i="6"/>
  <c r="T183" i="6" s="1"/>
  <c r="B184" i="6" a="1"/>
  <c r="E184" i="6" s="1" a="1"/>
  <c r="E184" i="6" s="1"/>
  <c r="B184" i="6"/>
  <c r="T184" i="6" s="1"/>
  <c r="B185" i="6" a="1"/>
  <c r="E185" i="6" s="1" a="1"/>
  <c r="E185" i="6" s="1"/>
  <c r="B185" i="6"/>
  <c r="T185" i="6" s="1"/>
  <c r="B186" i="6" a="1"/>
  <c r="E186" i="6" s="1" a="1"/>
  <c r="E186" i="6" s="1"/>
  <c r="B186" i="6"/>
  <c r="T186" i="6" s="1"/>
  <c r="B187" i="6" a="1"/>
  <c r="E187" i="6" s="1" a="1"/>
  <c r="E187" i="6" s="1"/>
  <c r="B187" i="6"/>
  <c r="T187" i="6" s="1"/>
  <c r="B188" i="6" a="1"/>
  <c r="E188" i="6" s="1" a="1"/>
  <c r="E188" i="6" s="1"/>
  <c r="B188" i="6"/>
  <c r="T188" i="6" s="1"/>
  <c r="B189" i="6" a="1"/>
  <c r="E189" i="6" s="1" a="1"/>
  <c r="E189" i="6" s="1"/>
  <c r="B189" i="6"/>
  <c r="T189" i="6" s="1"/>
  <c r="B190" i="6" a="1"/>
  <c r="E190" i="6" s="1" a="1"/>
  <c r="E190" i="6" s="1"/>
  <c r="B190" i="6"/>
  <c r="T190" i="6" s="1"/>
  <c r="B191" i="6" a="1"/>
  <c r="E191" i="6" s="1" a="1"/>
  <c r="E191" i="6" s="1"/>
  <c r="B191" i="6"/>
  <c r="T191" i="6" s="1"/>
  <c r="B192" i="6" a="1"/>
  <c r="E192" i="6" s="1" a="1"/>
  <c r="E192" i="6" s="1"/>
  <c r="B192" i="6"/>
  <c r="T192" i="6" s="1"/>
  <c r="B193" i="6" a="1"/>
  <c r="E193" i="6" s="1" a="1"/>
  <c r="E193" i="6" s="1"/>
  <c r="B193" i="6"/>
  <c r="T193" i="6" s="1"/>
  <c r="B194" i="6" a="1"/>
  <c r="E194" i="6" s="1" a="1"/>
  <c r="E194" i="6" s="1"/>
  <c r="B194" i="6"/>
  <c r="T194" i="6" s="1"/>
  <c r="B195" i="6" a="1"/>
  <c r="E195" i="6" s="1" a="1"/>
  <c r="E195" i="6" s="1"/>
  <c r="B195" i="6"/>
  <c r="T195" i="6" s="1"/>
  <c r="B196" i="6" a="1"/>
  <c r="E196" i="6" s="1" a="1"/>
  <c r="E196" i="6" s="1"/>
  <c r="B196" i="6"/>
  <c r="T196" i="6" s="1"/>
  <c r="B197" i="6" a="1"/>
  <c r="E197" i="6" s="1" a="1"/>
  <c r="E197" i="6" s="1"/>
  <c r="B197" i="6"/>
  <c r="T197" i="6" s="1"/>
  <c r="B198" i="6" a="1"/>
  <c r="E198" i="6" s="1" a="1"/>
  <c r="E198" i="6" s="1"/>
  <c r="B198" i="6"/>
  <c r="T198" i="6" s="1"/>
  <c r="B199" i="6" a="1"/>
  <c r="E199" i="6" s="1" a="1"/>
  <c r="E199" i="6" s="1"/>
  <c r="B199" i="6"/>
  <c r="T199" i="6" s="1"/>
  <c r="B200" i="6" a="1"/>
  <c r="E200" i="6" s="1" a="1"/>
  <c r="E200" i="6" s="1"/>
  <c r="B200" i="6"/>
  <c r="T200" i="6" s="1"/>
  <c r="B201" i="6" a="1"/>
  <c r="E201" i="6" s="1" a="1"/>
  <c r="E201" i="6" s="1"/>
  <c r="B201" i="6"/>
  <c r="T201" i="6" s="1"/>
  <c r="B202" i="6" a="1"/>
  <c r="E202" i="6" s="1" a="1"/>
  <c r="E202" i="6" s="1"/>
  <c r="B202" i="6"/>
  <c r="T202" i="6" s="1"/>
  <c r="B203" i="6" a="1"/>
  <c r="E203" i="6" s="1" a="1"/>
  <c r="E203" i="6" s="1"/>
  <c r="B203" i="6"/>
  <c r="T203" i="6" s="1"/>
  <c r="B204" i="6" a="1"/>
  <c r="E204" i="6" s="1" a="1"/>
  <c r="E204" i="6" s="1"/>
  <c r="B204" i="6"/>
  <c r="T204" i="6" s="1"/>
  <c r="B205" i="6" a="1"/>
  <c r="E205" i="6" s="1" a="1"/>
  <c r="E205" i="6" s="1"/>
  <c r="B205" i="6"/>
  <c r="T205" i="6" s="1"/>
  <c r="B206" i="6" a="1"/>
  <c r="E206" i="6" s="1" a="1"/>
  <c r="E206" i="6" s="1"/>
  <c r="B206" i="6"/>
  <c r="T206" i="6" s="1"/>
  <c r="B207" i="6" a="1"/>
  <c r="E207" i="6" s="1" a="1"/>
  <c r="E207" i="6" s="1"/>
  <c r="B207" i="6"/>
  <c r="T207" i="6" s="1"/>
  <c r="B208" i="6" a="1"/>
  <c r="E208" i="6" s="1" a="1"/>
  <c r="E208" i="6" s="1"/>
  <c r="B208" i="6"/>
  <c r="T208" i="6" s="1"/>
  <c r="B209" i="6" a="1"/>
  <c r="E209" i="6" s="1" a="1"/>
  <c r="E209" i="6" s="1"/>
  <c r="B209" i="6"/>
  <c r="T209" i="6" s="1"/>
  <c r="B210" i="6" a="1"/>
  <c r="E210" i="6" s="1" a="1"/>
  <c r="E210" i="6" s="1"/>
  <c r="B210" i="6"/>
  <c r="T210" i="6" s="1"/>
  <c r="B211" i="6" a="1"/>
  <c r="E211" i="6" s="1" a="1"/>
  <c r="E211" i="6" s="1"/>
  <c r="B211" i="6"/>
  <c r="T211" i="6" s="1"/>
  <c r="B212" i="6" a="1"/>
  <c r="E212" i="6" s="1" a="1"/>
  <c r="E212" i="6" s="1"/>
  <c r="B212" i="6"/>
  <c r="T212" i="6" s="1"/>
  <c r="B213" i="6" a="1"/>
  <c r="E213" i="6" s="1" a="1"/>
  <c r="E213" i="6" s="1"/>
  <c r="B213" i="6"/>
  <c r="T213" i="6" s="1"/>
  <c r="B214" i="6" a="1"/>
  <c r="E214" i="6" s="1" a="1"/>
  <c r="E214" i="6" s="1"/>
  <c r="B214" i="6"/>
  <c r="T214" i="6" s="1"/>
  <c r="B215" i="6" a="1"/>
  <c r="E215" i="6" s="1" a="1"/>
  <c r="E215" i="6" s="1"/>
  <c r="B215" i="6"/>
  <c r="T215" i="6" s="1"/>
  <c r="B216" i="6" a="1"/>
  <c r="E216" i="6" s="1" a="1"/>
  <c r="E216" i="6" s="1"/>
  <c r="B216" i="6"/>
  <c r="T216" i="6" s="1"/>
  <c r="B217" i="6" a="1"/>
  <c r="E217" i="6" s="1" a="1"/>
  <c r="E217" i="6" s="1"/>
  <c r="B217" i="6"/>
  <c r="T217" i="6" s="1"/>
  <c r="B218" i="6" a="1"/>
  <c r="E218" i="6" s="1" a="1"/>
  <c r="E218" i="6" s="1"/>
  <c r="B218" i="6"/>
  <c r="T218" i="6" s="1"/>
  <c r="B219" i="6" a="1"/>
  <c r="E219" i="6" s="1" a="1"/>
  <c r="E219" i="6" s="1"/>
  <c r="B219" i="6"/>
  <c r="T219" i="6" s="1"/>
  <c r="B220" i="6" a="1"/>
  <c r="E220" i="6" s="1" a="1"/>
  <c r="E220" i="6" s="1"/>
  <c r="B220" i="6"/>
  <c r="T220" i="6" s="1"/>
  <c r="B221" i="6" a="1"/>
  <c r="E221" i="6" s="1" a="1"/>
  <c r="E221" i="6" s="1"/>
  <c r="B221" i="6"/>
  <c r="T221" i="6" s="1"/>
  <c r="B222" i="6" a="1"/>
  <c r="E222" i="6" s="1" a="1"/>
  <c r="E222" i="6" s="1"/>
  <c r="B222" i="6"/>
  <c r="T222" i="6" s="1"/>
  <c r="B223" i="6" a="1"/>
  <c r="E223" i="6" s="1" a="1"/>
  <c r="E223" i="6" s="1"/>
  <c r="B223" i="6"/>
  <c r="T223" i="6" s="1"/>
  <c r="B224" i="6" a="1"/>
  <c r="E224" i="6" s="1" a="1"/>
  <c r="E224" i="6" s="1"/>
  <c r="B224" i="6"/>
  <c r="T224" i="6" s="1"/>
  <c r="B225" i="6" a="1"/>
  <c r="E225" i="6" s="1" a="1"/>
  <c r="E225" i="6" s="1"/>
  <c r="B225" i="6"/>
  <c r="T225" i="6" s="1"/>
  <c r="B226" i="6" a="1"/>
  <c r="E226" i="6" s="1" a="1"/>
  <c r="E226" i="6" s="1"/>
  <c r="B226" i="6"/>
  <c r="T226" i="6" s="1"/>
  <c r="B227" i="6" a="1"/>
  <c r="E227" i="6" s="1" a="1"/>
  <c r="E227" i="6" s="1"/>
  <c r="B227" i="6"/>
  <c r="T227" i="6" s="1"/>
  <c r="B228" i="6" a="1"/>
  <c r="E228" i="6" s="1" a="1"/>
  <c r="E228" i="6" s="1"/>
  <c r="B228" i="6"/>
  <c r="T228" i="6" s="1"/>
  <c r="B229" i="6" a="1"/>
  <c r="E229" i="6" s="1" a="1"/>
  <c r="E229" i="6" s="1"/>
  <c r="B229" i="6"/>
  <c r="T229" i="6" s="1"/>
  <c r="B230" i="6" a="1"/>
  <c r="E230" i="6" s="1" a="1"/>
  <c r="E230" i="6" s="1"/>
  <c r="B230" i="6"/>
  <c r="T230" i="6" s="1"/>
  <c r="B231" i="6" a="1"/>
  <c r="E231" i="6" s="1" a="1"/>
  <c r="E231" i="6" s="1"/>
  <c r="B231" i="6"/>
  <c r="T231" i="6" s="1"/>
  <c r="B232" i="6" a="1"/>
  <c r="E232" i="6" s="1" a="1"/>
  <c r="E232" i="6" s="1"/>
  <c r="B232" i="6"/>
  <c r="T232" i="6" s="1"/>
  <c r="B233" i="6" a="1"/>
  <c r="E233" i="6" s="1" a="1"/>
  <c r="E233" i="6" s="1"/>
  <c r="B233" i="6"/>
  <c r="T233" i="6" s="1"/>
  <c r="B234" i="6" a="1"/>
  <c r="E234" i="6" s="1" a="1"/>
  <c r="E234" i="6" s="1"/>
  <c r="B234" i="6"/>
  <c r="T234" i="6" s="1"/>
  <c r="B235" i="6" a="1"/>
  <c r="E235" i="6" s="1" a="1"/>
  <c r="E235" i="6" s="1"/>
  <c r="B235" i="6"/>
  <c r="T235" i="6" s="1"/>
  <c r="B2" i="6" a="1"/>
  <c r="E2" i="6" s="1" a="1"/>
  <c r="E2" i="6" s="1"/>
  <c r="B2" i="6"/>
  <c r="T2" i="6" s="1"/>
  <c r="B6" i="8" s="1"/>
  <c r="C6" i="8" s="1"/>
  <c r="E3" i="3" a="1"/>
  <c r="E4" i="3" a="1"/>
  <c r="E5" i="3" a="1"/>
  <c r="E6" i="3" a="1"/>
  <c r="E7" i="3" a="1"/>
  <c r="E8" i="3" a="1"/>
  <c r="E9" i="3" a="1"/>
  <c r="E10" i="3" a="1"/>
  <c r="E11" i="3" a="1"/>
  <c r="E12" i="3" a="1"/>
  <c r="E13" i="3" a="1"/>
  <c r="E14" i="3" a="1"/>
  <c r="E15" i="3" a="1"/>
  <c r="E16" i="3" a="1"/>
  <c r="E17" i="3" a="1"/>
  <c r="E18" i="3" a="1"/>
  <c r="E19" i="3" a="1"/>
  <c r="E20" i="3" a="1"/>
  <c r="E21" i="3" a="1"/>
  <c r="E22" i="3" a="1"/>
  <c r="E23" i="3" a="1"/>
  <c r="E24" i="3" a="1"/>
  <c r="E25" i="3" a="1"/>
  <c r="E26" i="3" a="1"/>
  <c r="E27" i="3" a="1"/>
  <c r="E28" i="3" a="1"/>
  <c r="E29" i="3" a="1"/>
  <c r="E30" i="3" a="1"/>
  <c r="E31" i="3" a="1"/>
  <c r="E32" i="3" a="1"/>
  <c r="E33" i="3" a="1"/>
  <c r="E34" i="3" a="1"/>
  <c r="E35" i="3" a="1"/>
  <c r="E36" i="3" a="1"/>
  <c r="E37" i="3" a="1"/>
  <c r="E38" i="3" a="1"/>
  <c r="E39" i="3" a="1"/>
  <c r="E40" i="3" a="1"/>
  <c r="E41" i="3" a="1"/>
  <c r="E42" i="3" a="1"/>
  <c r="E43" i="3" a="1"/>
  <c r="E44" i="3" a="1"/>
  <c r="E45" i="3" a="1"/>
  <c r="E46" i="3" a="1"/>
  <c r="E47" i="3" a="1"/>
  <c r="E48" i="3" a="1"/>
  <c r="E49" i="3" a="1"/>
  <c r="E50" i="3" a="1"/>
  <c r="E51" i="3" a="1"/>
  <c r="E52" i="3" a="1"/>
  <c r="E53" i="3" a="1"/>
  <c r="E54" i="3" a="1"/>
  <c r="E55" i="3" a="1"/>
  <c r="E56" i="3" a="1"/>
  <c r="E57" i="3" a="1"/>
  <c r="E58" i="3" a="1"/>
  <c r="E59" i="3" a="1"/>
  <c r="E60" i="3" a="1"/>
  <c r="E61" i="3" a="1"/>
  <c r="E62" i="3" a="1"/>
  <c r="E63" i="3" a="1"/>
  <c r="E64" i="3" a="1"/>
  <c r="E65" i="3" a="1"/>
  <c r="E66" i="3" a="1"/>
  <c r="E67" i="3" a="1"/>
  <c r="E68" i="3" a="1"/>
  <c r="E69" i="3" a="1"/>
  <c r="E70" i="3" a="1"/>
  <c r="E71" i="3" a="1"/>
  <c r="E72" i="3" a="1"/>
  <c r="E73" i="3" a="1"/>
  <c r="E74" i="3" a="1"/>
  <c r="E75" i="3" a="1"/>
  <c r="E76" i="3" a="1"/>
  <c r="E77" i="3" a="1"/>
  <c r="E78" i="3" a="1"/>
  <c r="E79" i="3" a="1"/>
  <c r="E80" i="3" a="1"/>
  <c r="E81" i="3" a="1"/>
  <c r="E82" i="3" a="1"/>
  <c r="E83" i="3" a="1"/>
  <c r="E84" i="3" a="1"/>
  <c r="E85" i="3" a="1"/>
  <c r="E86" i="3" a="1"/>
  <c r="E87" i="3" a="1"/>
  <c r="E88" i="3" a="1"/>
  <c r="E89" i="3" a="1"/>
  <c r="E90" i="3" a="1"/>
  <c r="E91" i="3" a="1"/>
  <c r="E92" i="3" a="1"/>
  <c r="E93" i="3" a="1"/>
  <c r="E94" i="3" a="1"/>
  <c r="E95" i="3" a="1"/>
  <c r="E96" i="3" a="1"/>
  <c r="E97" i="3" a="1"/>
  <c r="E98" i="3" a="1"/>
  <c r="E99" i="3" a="1"/>
  <c r="E100" i="3" a="1"/>
  <c r="E101" i="3" a="1"/>
  <c r="E102" i="3" a="1"/>
  <c r="E103" i="3" a="1"/>
  <c r="E104" i="3" a="1"/>
  <c r="E105" i="3" a="1"/>
  <c r="E106" i="3" a="1"/>
  <c r="E107" i="3" a="1"/>
  <c r="E108" i="3" a="1"/>
  <c r="E109" i="3" a="1"/>
  <c r="E110" i="3" a="1"/>
  <c r="E111" i="3" a="1"/>
  <c r="E112" i="3" a="1"/>
  <c r="E113" i="3" a="1"/>
  <c r="E114" i="3" a="1"/>
  <c r="E115" i="3" a="1"/>
  <c r="E116" i="3" a="1"/>
  <c r="E117" i="3" a="1"/>
  <c r="E118" i="3" a="1"/>
  <c r="E119" i="3" a="1"/>
  <c r="E120" i="3" a="1"/>
  <c r="E121" i="3" a="1"/>
  <c r="E122" i="3" a="1"/>
  <c r="E123" i="3" a="1"/>
  <c r="E124" i="3" a="1"/>
  <c r="E125" i="3" a="1"/>
  <c r="E126" i="3" a="1"/>
  <c r="E127" i="3" a="1"/>
  <c r="E128" i="3" a="1"/>
  <c r="E129" i="3" a="1"/>
  <c r="E130" i="3" a="1"/>
  <c r="E131" i="3" a="1"/>
  <c r="E132" i="3" a="1"/>
  <c r="E133" i="3" a="1"/>
  <c r="E134" i="3" a="1"/>
  <c r="E135" i="3" a="1"/>
  <c r="E136" i="3" a="1"/>
  <c r="E137" i="3" a="1"/>
  <c r="E138" i="3" a="1"/>
  <c r="E139" i="3" a="1"/>
  <c r="E140" i="3" a="1"/>
  <c r="E141" i="3" a="1"/>
  <c r="E142" i="3" a="1"/>
  <c r="E143" i="3" a="1"/>
  <c r="E144" i="3" a="1"/>
  <c r="E145" i="3" a="1"/>
  <c r="E146" i="3" a="1"/>
  <c r="E147" i="3" a="1"/>
  <c r="E148" i="3" a="1"/>
  <c r="E149" i="3" a="1"/>
  <c r="E150" i="3" a="1"/>
  <c r="E151" i="3" a="1"/>
  <c r="E152" i="3" a="1"/>
  <c r="E153" i="3" a="1"/>
  <c r="E154" i="3" a="1"/>
  <c r="E155" i="3" a="1"/>
  <c r="E156" i="3" a="1"/>
  <c r="E157" i="3" a="1"/>
  <c r="E158" i="3" a="1"/>
  <c r="E159" i="3" a="1"/>
  <c r="E160" i="3" a="1"/>
  <c r="E161" i="3" a="1"/>
  <c r="E162" i="3" a="1"/>
  <c r="E163" i="3" a="1"/>
  <c r="E164" i="3" a="1"/>
  <c r="E165" i="3" a="1"/>
  <c r="E166" i="3" a="1"/>
  <c r="E167" i="3" a="1"/>
  <c r="E168" i="3" a="1"/>
  <c r="E169" i="3" a="1"/>
  <c r="E170" i="3" a="1"/>
  <c r="E171" i="3" a="1"/>
  <c r="E172" i="3" a="1"/>
  <c r="E173" i="3" a="1"/>
  <c r="E174" i="3" a="1"/>
  <c r="E175" i="3" a="1"/>
  <c r="E176" i="3" a="1"/>
  <c r="E177" i="3" a="1"/>
  <c r="E178" i="3" a="1"/>
  <c r="E179" i="3" a="1"/>
  <c r="E180" i="3" a="1"/>
  <c r="E181" i="3" a="1"/>
  <c r="E182" i="3" a="1"/>
  <c r="E183" i="3" a="1"/>
  <c r="E184" i="3" a="1"/>
  <c r="E185" i="3" a="1"/>
  <c r="E186" i="3" a="1"/>
  <c r="E187" i="3" a="1"/>
  <c r="E188" i="3" a="1"/>
  <c r="E189" i="3" a="1"/>
  <c r="E190" i="3" a="1"/>
  <c r="E191" i="3" a="1"/>
  <c r="E192" i="3" a="1"/>
  <c r="E193" i="3" a="1"/>
  <c r="E194" i="3" a="1"/>
  <c r="E195" i="3" a="1"/>
  <c r="E196" i="3" a="1"/>
  <c r="E197" i="3" a="1"/>
  <c r="E198" i="3" a="1"/>
  <c r="E199" i="3" a="1"/>
  <c r="E200" i="3" a="1"/>
  <c r="E201" i="3" a="1"/>
  <c r="E202" i="3" a="1"/>
  <c r="E203" i="3" a="1"/>
  <c r="E204" i="3" a="1"/>
  <c r="E205" i="3" a="1"/>
  <c r="E206" i="3" a="1"/>
  <c r="E207" i="3" a="1"/>
  <c r="E208" i="3" a="1"/>
  <c r="E209" i="3" a="1"/>
  <c r="E210" i="3" a="1"/>
  <c r="E211" i="3" a="1"/>
  <c r="E212" i="3" a="1"/>
  <c r="E213" i="3" a="1"/>
  <c r="E214" i="3" a="1"/>
  <c r="E215" i="3" a="1"/>
  <c r="E216" i="3" a="1"/>
  <c r="E217" i="3" a="1"/>
  <c r="E218" i="3" a="1"/>
  <c r="E219" i="3" a="1"/>
  <c r="E220" i="3" a="1"/>
  <c r="E221" i="3" a="1"/>
  <c r="E222" i="3" a="1"/>
  <c r="E223" i="3" a="1"/>
  <c r="E224" i="3" a="1"/>
  <c r="E225" i="3" a="1"/>
  <c r="E226" i="3" a="1"/>
  <c r="E227" i="3" a="1"/>
  <c r="E228" i="3" a="1"/>
  <c r="E229" i="3" a="1"/>
  <c r="E230" i="3" a="1"/>
  <c r="E231" i="3" a="1"/>
  <c r="E232" i="3" a="1"/>
  <c r="E233" i="3" a="1"/>
  <c r="E234" i="3" a="1"/>
  <c r="E235" i="3" a="1"/>
  <c r="E236" i="3" a="1"/>
  <c r="E237" i="3" a="1"/>
  <c r="E238" i="3" a="1"/>
  <c r="E239" i="3" a="1"/>
  <c r="E240" i="3" a="1"/>
  <c r="E241" i="3" a="1"/>
  <c r="E242" i="3" a="1"/>
  <c r="E243" i="3" a="1"/>
  <c r="E244" i="3" a="1"/>
  <c r="E245" i="3" a="1"/>
  <c r="E246" i="3" a="1"/>
  <c r="E247" i="3" a="1"/>
  <c r="E248" i="3" a="1"/>
  <c r="E249" i="3" a="1"/>
  <c r="E250" i="3" a="1"/>
  <c r="E251" i="3" a="1"/>
  <c r="E252" i="3" a="1"/>
  <c r="E253" i="3" a="1"/>
  <c r="E254" i="3" a="1"/>
  <c r="E255" i="3" a="1"/>
  <c r="E256" i="3" a="1"/>
  <c r="E257" i="3" a="1"/>
  <c r="E258" i="3" a="1"/>
  <c r="E259" i="3" a="1"/>
  <c r="E260" i="3" a="1"/>
  <c r="E261" i="3" a="1"/>
  <c r="E262" i="3" a="1"/>
  <c r="E263" i="3" a="1"/>
  <c r="E264" i="3" a="1"/>
  <c r="E265" i="3" a="1"/>
  <c r="E266" i="3" a="1"/>
  <c r="E267" i="3" a="1"/>
  <c r="E268" i="3" a="1"/>
  <c r="E269" i="3" a="1"/>
  <c r="E270" i="3" a="1"/>
  <c r="E271" i="3" a="1"/>
  <c r="E272" i="3" a="1"/>
  <c r="E273" i="3" a="1"/>
  <c r="E274" i="3" a="1"/>
  <c r="E275" i="3" a="1"/>
  <c r="E276" i="3" a="1"/>
  <c r="E277" i="3" a="1"/>
  <c r="E278" i="3" a="1"/>
  <c r="E279" i="3" a="1"/>
  <c r="E280" i="3" a="1"/>
  <c r="E281" i="3" a="1"/>
  <c r="E282" i="3" a="1"/>
  <c r="E283" i="3" a="1"/>
  <c r="E284" i="3" a="1"/>
  <c r="E285" i="3" a="1"/>
  <c r="E286" i="3" a="1"/>
  <c r="E287" i="3" a="1"/>
  <c r="E288" i="3" a="1"/>
  <c r="E289" i="3" a="1"/>
  <c r="E290" i="3" a="1"/>
  <c r="E291" i="3" a="1"/>
  <c r="E292" i="3" a="1"/>
  <c r="E293" i="3" a="1"/>
  <c r="E294" i="3" a="1"/>
  <c r="E295" i="3" a="1"/>
  <c r="E296" i="3" a="1"/>
  <c r="E297" i="3" a="1"/>
  <c r="E298" i="3" a="1"/>
  <c r="E299" i="3" a="1"/>
  <c r="E300" i="3" a="1"/>
  <c r="E301" i="3" a="1"/>
  <c r="E302" i="3" a="1"/>
  <c r="E303" i="3" a="1"/>
  <c r="E304" i="3" a="1"/>
  <c r="E305" i="3" a="1"/>
  <c r="E306" i="3" a="1"/>
  <c r="E307" i="3" a="1"/>
  <c r="E308" i="3" a="1"/>
  <c r="E309" i="3" a="1"/>
  <c r="E310" i="3" a="1"/>
  <c r="E311" i="3" a="1"/>
  <c r="E312" i="3" a="1"/>
  <c r="E313" i="3" a="1"/>
  <c r="E314" i="3" a="1"/>
  <c r="E315" i="3" a="1"/>
  <c r="E316" i="3" a="1"/>
  <c r="E317" i="3" a="1"/>
  <c r="E318" i="3" a="1"/>
  <c r="E319" i="3" a="1"/>
  <c r="E320" i="3" a="1"/>
  <c r="E321" i="3" a="1"/>
  <c r="E322" i="3" a="1"/>
  <c r="E323" i="3" a="1"/>
  <c r="E324" i="3" a="1"/>
  <c r="E325" i="3" a="1"/>
  <c r="E326" i="3" a="1"/>
  <c r="E327" i="3" a="1"/>
  <c r="E328" i="3" a="1"/>
  <c r="E329" i="3" a="1"/>
  <c r="E330" i="3" a="1"/>
  <c r="E331" i="3" a="1"/>
  <c r="E332" i="3" a="1"/>
  <c r="E333" i="3" a="1"/>
  <c r="E334" i="3" a="1"/>
  <c r="E335" i="3" a="1"/>
  <c r="E336" i="3" a="1"/>
  <c r="E337" i="3" a="1"/>
  <c r="E338" i="3" a="1"/>
  <c r="E339" i="3" a="1"/>
  <c r="E340" i="3" a="1"/>
  <c r="E341" i="3" a="1"/>
  <c r="E342" i="3" a="1"/>
  <c r="E343" i="3" a="1"/>
  <c r="E344" i="3" a="1"/>
  <c r="E345" i="3" a="1"/>
  <c r="E346" i="3" a="1"/>
  <c r="E347" i="3" a="1"/>
  <c r="E348" i="3" a="1"/>
  <c r="E349" i="3" a="1"/>
  <c r="E350" i="3" a="1"/>
  <c r="E351" i="3" a="1"/>
  <c r="E352" i="3" a="1"/>
  <c r="E353" i="3" a="1"/>
  <c r="E354" i="3" a="1"/>
  <c r="E355" i="3" a="1"/>
  <c r="E356" i="3" a="1"/>
  <c r="E357" i="3" a="1"/>
  <c r="E358" i="3" a="1"/>
  <c r="E359" i="3" a="1"/>
  <c r="E360" i="3" a="1"/>
  <c r="E361" i="3" a="1"/>
  <c r="E362" i="3" a="1"/>
  <c r="E363" i="3" a="1"/>
  <c r="E364" i="3" a="1"/>
  <c r="E365" i="3" a="1"/>
  <c r="E366" i="3" a="1"/>
  <c r="E367" i="3" a="1"/>
  <c r="E368" i="3" a="1"/>
  <c r="E369" i="3" a="1"/>
  <c r="E370" i="3" a="1"/>
  <c r="E371" i="3" a="1"/>
  <c r="E372" i="3" a="1"/>
  <c r="E373" i="3" a="1"/>
  <c r="E374" i="3" a="1"/>
  <c r="E375" i="3" a="1"/>
  <c r="E376" i="3" a="1"/>
  <c r="E377" i="3" a="1"/>
  <c r="E378" i="3" a="1"/>
  <c r="E379" i="3" a="1"/>
  <c r="E380" i="3" a="1"/>
  <c r="E381" i="3" a="1"/>
  <c r="E382" i="3" a="1"/>
  <c r="E383" i="3" a="1"/>
  <c r="E384" i="3" a="1"/>
  <c r="E385" i="3" a="1"/>
  <c r="E386" i="3" a="1"/>
  <c r="E387" i="3" a="1"/>
  <c r="E388" i="3" a="1"/>
  <c r="E389" i="3" a="1"/>
  <c r="E390" i="3" a="1"/>
  <c r="E391" i="3" a="1"/>
  <c r="E392" i="3" a="1"/>
  <c r="E393" i="3" a="1"/>
  <c r="E394" i="3" a="1"/>
  <c r="E395" i="3" a="1"/>
  <c r="E396" i="3" a="1"/>
  <c r="E397" i="3" a="1"/>
  <c r="E398" i="3" a="1"/>
  <c r="E399" i="3" a="1"/>
  <c r="E400" i="3" a="1"/>
  <c r="E401" i="3" a="1"/>
  <c r="E402" i="3" a="1"/>
  <c r="E403" i="3" a="1"/>
  <c r="E404" i="3" a="1"/>
  <c r="E405" i="3" a="1"/>
  <c r="E406" i="3" a="1"/>
  <c r="E407" i="3" a="1"/>
  <c r="E408" i="3" a="1"/>
  <c r="E409" i="3" a="1"/>
  <c r="E410" i="3" a="1"/>
  <c r="E411" i="3" a="1"/>
  <c r="E412" i="3" a="1"/>
  <c r="E413" i="3" a="1"/>
  <c r="E414" i="3" a="1"/>
  <c r="E415" i="3" a="1"/>
  <c r="E416" i="3" a="1"/>
  <c r="E417" i="3" a="1"/>
  <c r="E418" i="3" a="1"/>
  <c r="E419" i="3" a="1"/>
  <c r="E420" i="3" a="1"/>
  <c r="E421" i="3" a="1"/>
  <c r="E422" i="3" a="1"/>
  <c r="E423" i="3" a="1"/>
  <c r="E424" i="3" a="1"/>
  <c r="E425" i="3" a="1"/>
  <c r="E426" i="3" a="1"/>
  <c r="E427" i="3" a="1"/>
  <c r="E428" i="3" a="1"/>
  <c r="E429" i="3" a="1"/>
  <c r="E430" i="3" a="1"/>
  <c r="E431" i="3" a="1"/>
  <c r="E432" i="3" a="1"/>
  <c r="E433" i="3" a="1"/>
  <c r="E434" i="3" a="1"/>
  <c r="E435" i="3" a="1"/>
  <c r="E436" i="3" a="1"/>
  <c r="E437" i="3" a="1"/>
  <c r="E438" i="3" a="1"/>
  <c r="E439" i="3" a="1"/>
  <c r="E440" i="3" a="1"/>
  <c r="E441" i="3" a="1"/>
  <c r="E442" i="3" a="1"/>
  <c r="E443" i="3" a="1"/>
  <c r="E444" i="3" a="1"/>
  <c r="E445" i="3" a="1"/>
  <c r="E446" i="3" a="1"/>
  <c r="E447" i="3" a="1"/>
  <c r="E448" i="3" a="1"/>
  <c r="E449" i="3" a="1"/>
  <c r="E450" i="3" a="1"/>
  <c r="E451" i="3" a="1"/>
  <c r="E452" i="3" a="1"/>
  <c r="E453" i="3" a="1"/>
  <c r="E454" i="3" a="1"/>
  <c r="E455" i="3" a="1"/>
  <c r="E456" i="3" a="1"/>
  <c r="E457" i="3" a="1"/>
  <c r="E458" i="3" a="1"/>
  <c r="E459" i="3" a="1"/>
  <c r="E460" i="3" a="1"/>
  <c r="E461" i="3" a="1"/>
  <c r="E462" i="3" a="1"/>
  <c r="E463" i="3" a="1"/>
  <c r="E464" i="3" a="1"/>
  <c r="E465" i="3" a="1"/>
  <c r="E466" i="3" a="1"/>
  <c r="E467" i="3" a="1"/>
  <c r="E468" i="3" a="1"/>
  <c r="E469" i="3" a="1"/>
  <c r="E470" i="3" a="1"/>
  <c r="E471" i="3" a="1"/>
  <c r="E472" i="3" a="1"/>
  <c r="E473" i="3" a="1"/>
  <c r="E474" i="3" a="1"/>
  <c r="E475" i="3" a="1"/>
  <c r="E476" i="3" a="1"/>
  <c r="E477" i="3" a="1"/>
  <c r="E478" i="3" a="1"/>
  <c r="E479" i="3" a="1"/>
  <c r="E480" i="3" a="1"/>
  <c r="E481" i="3" a="1"/>
  <c r="E482" i="3" a="1"/>
  <c r="E483" i="3" a="1"/>
  <c r="E484" i="3" a="1"/>
  <c r="E485" i="3" a="1"/>
  <c r="E486" i="3" a="1"/>
  <c r="E487" i="3" a="1"/>
  <c r="E488" i="3" a="1"/>
  <c r="E489" i="3" a="1"/>
  <c r="E490" i="3" a="1"/>
  <c r="E491" i="3" a="1"/>
  <c r="E492" i="3" a="1"/>
  <c r="E493" i="3" a="1"/>
  <c r="E494" i="3" a="1"/>
  <c r="E495" i="3" a="1"/>
  <c r="E496" i="3" a="1"/>
  <c r="E497" i="3" a="1"/>
  <c r="E498" i="3" a="1"/>
  <c r="E499" i="3" a="1"/>
  <c r="E500" i="3" a="1"/>
  <c r="E501" i="3" a="1"/>
  <c r="E502" i="3" a="1"/>
  <c r="E503" i="3" a="1"/>
  <c r="E504" i="3" a="1"/>
  <c r="E505" i="3" a="1"/>
  <c r="E506" i="3" a="1"/>
  <c r="E507" i="3" a="1"/>
  <c r="E508" i="3" a="1"/>
  <c r="E509" i="3" a="1"/>
  <c r="E510" i="3" a="1"/>
  <c r="E511" i="3" a="1"/>
  <c r="E512" i="3" a="1"/>
  <c r="E513" i="3" a="1"/>
  <c r="E514" i="3" a="1"/>
  <c r="E515" i="3" a="1"/>
  <c r="E516" i="3" a="1"/>
  <c r="E517" i="3" a="1"/>
  <c r="E518" i="3" a="1"/>
  <c r="E519" i="3" a="1"/>
  <c r="E520" i="3" a="1"/>
  <c r="E521" i="3" a="1"/>
  <c r="E522" i="3" a="1"/>
  <c r="E523" i="3" a="1"/>
  <c r="E524" i="3" a="1"/>
  <c r="E525" i="3" a="1"/>
  <c r="E526" i="3" a="1"/>
  <c r="E527" i="3" a="1"/>
  <c r="E528" i="3" a="1"/>
  <c r="E529" i="3" a="1"/>
  <c r="E530" i="3" a="1"/>
  <c r="E531" i="3" a="1"/>
  <c r="E532" i="3" a="1"/>
  <c r="E533" i="3" a="1"/>
  <c r="E534" i="3" a="1"/>
  <c r="E535" i="3" a="1"/>
  <c r="E536" i="3" a="1"/>
  <c r="E537" i="3" a="1"/>
  <c r="E538" i="3" a="1"/>
  <c r="E539" i="3" a="1"/>
  <c r="E540" i="3" a="1"/>
  <c r="E541" i="3" a="1"/>
  <c r="E542" i="3" a="1"/>
  <c r="E543" i="3" a="1"/>
  <c r="E544" i="3" a="1"/>
  <c r="E545" i="3" a="1"/>
  <c r="E546" i="3" a="1"/>
  <c r="E547" i="3" a="1"/>
  <c r="E548" i="3" a="1"/>
  <c r="E549" i="3" a="1"/>
  <c r="E550" i="3" a="1"/>
  <c r="E551" i="3" a="1"/>
  <c r="E552" i="3" a="1"/>
  <c r="E553" i="3" a="1"/>
  <c r="E554" i="3" a="1"/>
  <c r="E555" i="3" a="1"/>
  <c r="E556" i="3" a="1"/>
  <c r="E557" i="3" a="1"/>
  <c r="E558" i="3" a="1"/>
  <c r="E559" i="3" a="1"/>
  <c r="E560" i="3" a="1"/>
  <c r="E561" i="3" a="1"/>
  <c r="E562" i="3" a="1"/>
  <c r="E563" i="3" a="1"/>
  <c r="E564" i="3" a="1"/>
  <c r="E565" i="3" a="1"/>
  <c r="E566" i="3" a="1"/>
  <c r="E567" i="3" a="1"/>
  <c r="E568" i="3" a="1"/>
  <c r="E569" i="3" a="1"/>
  <c r="E570" i="3" a="1"/>
  <c r="E571" i="3" a="1"/>
  <c r="E572" i="3" a="1"/>
  <c r="E573" i="3" a="1"/>
  <c r="E574" i="3" a="1"/>
  <c r="E575" i="3" a="1"/>
  <c r="E576" i="3" a="1"/>
  <c r="E577" i="3" a="1"/>
  <c r="E578" i="3" a="1"/>
  <c r="E579" i="3" a="1"/>
  <c r="E580" i="3" a="1"/>
  <c r="E581" i="3" a="1"/>
  <c r="E582" i="3" a="1"/>
  <c r="E583" i="3" a="1"/>
  <c r="E584" i="3" a="1"/>
  <c r="E585" i="3" a="1"/>
  <c r="E586" i="3" a="1"/>
  <c r="E587" i="3" a="1"/>
  <c r="E588" i="3" a="1"/>
  <c r="E589" i="3" a="1"/>
  <c r="E590" i="3" a="1"/>
  <c r="E591" i="3" a="1"/>
  <c r="E592" i="3" a="1"/>
  <c r="E593" i="3" a="1"/>
  <c r="E594" i="3" a="1"/>
  <c r="E595" i="3" a="1"/>
  <c r="E596" i="3" a="1"/>
  <c r="E597" i="3" a="1"/>
  <c r="E598" i="3" a="1"/>
  <c r="E599" i="3" a="1"/>
  <c r="E600" i="3" a="1"/>
  <c r="E601" i="3" a="1"/>
  <c r="E602" i="3" a="1"/>
  <c r="E603" i="3" a="1"/>
  <c r="E604" i="3" a="1"/>
  <c r="E605" i="3" a="1"/>
  <c r="E606" i="3" a="1"/>
  <c r="E607" i="3" a="1"/>
  <c r="E608" i="3" a="1"/>
  <c r="E609" i="3" a="1"/>
  <c r="E610" i="3" a="1"/>
  <c r="E611" i="3" a="1"/>
  <c r="E612" i="3" a="1"/>
  <c r="E613" i="3" a="1"/>
  <c r="E614" i="3" a="1"/>
  <c r="E615" i="3" a="1"/>
  <c r="E616" i="3" a="1"/>
  <c r="E617" i="3" a="1"/>
  <c r="E618" i="3" a="1"/>
  <c r="E619" i="3" a="1"/>
  <c r="E620" i="3" a="1"/>
  <c r="E621" i="3" a="1"/>
  <c r="E622" i="3" a="1"/>
  <c r="E623" i="3" a="1"/>
  <c r="E624" i="3" a="1"/>
  <c r="E625" i="3" a="1"/>
  <c r="E626" i="3" a="1"/>
  <c r="E627" i="3" a="1"/>
  <c r="E628" i="3" a="1"/>
  <c r="E629" i="3" a="1"/>
  <c r="E630" i="3" a="1"/>
  <c r="E631" i="3" a="1"/>
  <c r="E632" i="3" a="1"/>
  <c r="E633" i="3" a="1"/>
  <c r="E634" i="3" a="1"/>
  <c r="E635" i="3" a="1"/>
  <c r="E636" i="3" a="1"/>
  <c r="E637" i="3" a="1"/>
  <c r="E638" i="3" a="1"/>
  <c r="E639" i="3" a="1"/>
  <c r="E640" i="3" a="1"/>
  <c r="E641" i="3" a="1"/>
  <c r="E642" i="3" a="1"/>
  <c r="E643" i="3" a="1"/>
  <c r="E644" i="3" a="1"/>
  <c r="E645" i="3" a="1"/>
  <c r="E646" i="3" a="1"/>
  <c r="E647" i="3" a="1"/>
  <c r="E648" i="3" a="1"/>
  <c r="E649" i="3" a="1"/>
  <c r="E650" i="3" a="1"/>
  <c r="E651" i="3" a="1"/>
  <c r="E652" i="3" a="1"/>
  <c r="E653" i="3" a="1"/>
  <c r="E654" i="3" a="1"/>
  <c r="E655" i="3" a="1"/>
  <c r="E656" i="3" a="1"/>
  <c r="E657" i="3" a="1"/>
  <c r="E658" i="3" a="1"/>
  <c r="E659" i="3" a="1"/>
  <c r="E660" i="3" a="1"/>
  <c r="E661" i="3" a="1"/>
  <c r="E662" i="3" a="1"/>
  <c r="E663" i="3" a="1"/>
  <c r="E664" i="3" a="1"/>
  <c r="E665" i="3" a="1"/>
  <c r="E666" i="3" a="1"/>
  <c r="E667" i="3" a="1"/>
  <c r="E668" i="3" a="1"/>
  <c r="E669" i="3" a="1"/>
  <c r="E670" i="3" a="1"/>
  <c r="E671" i="3" a="1"/>
  <c r="E672" i="3" a="1"/>
  <c r="E673" i="3" a="1"/>
  <c r="E674" i="3" a="1"/>
  <c r="E675" i="3" a="1"/>
  <c r="E676" i="3" a="1"/>
  <c r="E677" i="3" a="1"/>
  <c r="E678" i="3" a="1"/>
  <c r="E679" i="3" a="1"/>
  <c r="E680" i="3" a="1"/>
  <c r="E681" i="3" a="1"/>
  <c r="E682" i="3" a="1"/>
  <c r="E683" i="3" a="1"/>
  <c r="E684" i="3" a="1"/>
  <c r="E685" i="3" a="1"/>
  <c r="E686" i="3" a="1"/>
  <c r="E687" i="3" a="1"/>
  <c r="E688" i="3" a="1"/>
  <c r="E689" i="3" a="1"/>
  <c r="E690" i="3" a="1"/>
  <c r="E691" i="3" a="1"/>
  <c r="E692" i="3" a="1"/>
  <c r="E693" i="3" a="1"/>
  <c r="E694" i="3" a="1"/>
  <c r="E695" i="3" a="1"/>
  <c r="E696" i="3" a="1"/>
  <c r="E697" i="3" a="1"/>
  <c r="E698" i="3" a="1"/>
  <c r="E699" i="3" a="1"/>
  <c r="E700" i="3" a="1"/>
  <c r="E701" i="3" a="1"/>
  <c r="E702" i="3" a="1"/>
  <c r="E703" i="3" a="1"/>
  <c r="E704" i="3" a="1"/>
  <c r="E705" i="3" a="1"/>
  <c r="E706" i="3" a="1"/>
  <c r="E707" i="3" a="1"/>
  <c r="E708" i="3" a="1"/>
  <c r="E709" i="3" a="1"/>
  <c r="E710" i="3" a="1"/>
  <c r="E711" i="3" a="1"/>
  <c r="E712" i="3" a="1"/>
  <c r="E713" i="3" a="1"/>
  <c r="E714" i="3" a="1"/>
  <c r="E715" i="3" a="1"/>
  <c r="E716" i="3" a="1"/>
  <c r="E717" i="3" a="1"/>
  <c r="E718" i="3" a="1"/>
  <c r="E719" i="3" a="1"/>
  <c r="E720" i="3" a="1"/>
  <c r="E721" i="3" a="1"/>
  <c r="E722" i="3" a="1"/>
  <c r="E723" i="3" a="1"/>
  <c r="E724" i="3" a="1"/>
  <c r="E725" i="3" a="1"/>
  <c r="E726" i="3" a="1"/>
  <c r="E727" i="3" a="1"/>
  <c r="E728" i="3" a="1"/>
  <c r="E729" i="3" a="1"/>
  <c r="E730" i="3" a="1"/>
  <c r="E731" i="3" a="1"/>
  <c r="E732" i="3" a="1"/>
  <c r="E733" i="3" a="1"/>
  <c r="E734" i="3" a="1"/>
  <c r="E735" i="3" a="1"/>
  <c r="E736" i="3" a="1"/>
  <c r="E737" i="3" a="1"/>
  <c r="E738" i="3" a="1"/>
  <c r="E739" i="3" a="1"/>
  <c r="E740" i="3" a="1"/>
  <c r="E741" i="3" a="1"/>
  <c r="E742" i="3" a="1"/>
  <c r="E743" i="3" a="1"/>
  <c r="E744" i="3" a="1"/>
  <c r="E745" i="3" a="1"/>
  <c r="E746" i="3" a="1"/>
  <c r="E747" i="3" a="1"/>
  <c r="E748" i="3" a="1"/>
  <c r="E749" i="3" a="1"/>
  <c r="E750" i="3" a="1"/>
  <c r="E751" i="3" a="1"/>
  <c r="E752" i="3" a="1"/>
  <c r="E753" i="3" a="1"/>
  <c r="E754" i="3" a="1"/>
  <c r="E755" i="3" a="1"/>
  <c r="E756" i="3" a="1"/>
  <c r="E757" i="3" a="1"/>
  <c r="E758" i="3" a="1"/>
  <c r="E759" i="3" a="1"/>
  <c r="E760" i="3" a="1"/>
  <c r="E761" i="3" a="1"/>
  <c r="E762" i="3" a="1"/>
  <c r="E763" i="3" a="1"/>
  <c r="E764" i="3" a="1"/>
  <c r="E765" i="3" a="1"/>
  <c r="E766" i="3" a="1"/>
  <c r="E767" i="3" a="1"/>
  <c r="E768" i="3" a="1"/>
  <c r="E769" i="3" a="1"/>
  <c r="E770" i="3" a="1"/>
  <c r="E771" i="3" a="1"/>
  <c r="E772" i="3" a="1"/>
  <c r="E773" i="3" a="1"/>
  <c r="E774" i="3" a="1"/>
  <c r="E775" i="3" a="1"/>
  <c r="E776" i="3" a="1"/>
  <c r="E777" i="3" a="1"/>
  <c r="E778" i="3" a="1"/>
  <c r="E779" i="3" a="1"/>
  <c r="E780" i="3" a="1"/>
  <c r="E781" i="3" a="1"/>
  <c r="E782" i="3" a="1"/>
  <c r="E783" i="3" a="1"/>
  <c r="E784" i="3" a="1"/>
  <c r="E785" i="3" a="1"/>
  <c r="E786" i="3" a="1"/>
  <c r="E787" i="3" a="1"/>
  <c r="E788" i="3" a="1"/>
  <c r="E789" i="3" a="1"/>
  <c r="E790" i="3" a="1"/>
  <c r="E791" i="3" a="1"/>
  <c r="E792" i="3" a="1"/>
  <c r="E793" i="3" a="1"/>
  <c r="E794" i="3" a="1"/>
  <c r="E795" i="3" a="1"/>
  <c r="E796" i="3" a="1"/>
  <c r="E797" i="3" a="1"/>
  <c r="E798" i="3" a="1"/>
  <c r="E799" i="3" a="1"/>
  <c r="E800" i="3" a="1"/>
  <c r="E801" i="3" a="1"/>
  <c r="E802" i="3" a="1"/>
  <c r="E803" i="3" a="1"/>
  <c r="E804" i="3" a="1"/>
  <c r="E805" i="3" a="1"/>
  <c r="E806" i="3" a="1"/>
  <c r="E807" i="3" a="1"/>
  <c r="E808" i="3" a="1"/>
  <c r="E809" i="3" a="1"/>
  <c r="E810" i="3" a="1"/>
  <c r="E811" i="3" a="1"/>
  <c r="E812" i="3" a="1"/>
  <c r="E813" i="3" a="1"/>
  <c r="E814" i="3" a="1"/>
  <c r="E815" i="3" a="1"/>
  <c r="E816" i="3" a="1"/>
  <c r="E817" i="3" a="1"/>
  <c r="E818" i="3" a="1"/>
  <c r="E819" i="3" a="1"/>
  <c r="E820" i="3" a="1"/>
  <c r="E821" i="3" a="1"/>
  <c r="E822" i="3" a="1"/>
  <c r="E823" i="3" a="1"/>
  <c r="E824" i="3" a="1"/>
  <c r="E825" i="3" a="1"/>
  <c r="E826" i="3" a="1"/>
  <c r="E827" i="3" a="1"/>
  <c r="E828" i="3" a="1"/>
  <c r="E829" i="3" a="1"/>
  <c r="E830" i="3" a="1"/>
  <c r="E831" i="3" a="1"/>
  <c r="E832" i="3" a="1"/>
  <c r="E833" i="3" a="1"/>
  <c r="E834" i="3" a="1"/>
  <c r="E835" i="3" a="1"/>
  <c r="E836" i="3" a="1"/>
  <c r="E837" i="3" a="1"/>
  <c r="E838" i="3" a="1"/>
  <c r="E839" i="3" a="1"/>
  <c r="E840" i="3" a="1"/>
  <c r="E841" i="3" a="1"/>
  <c r="E842" i="3" a="1"/>
  <c r="E843" i="3" a="1"/>
  <c r="E844" i="3" a="1"/>
  <c r="E845" i="3" a="1"/>
  <c r="E846" i="3" a="1"/>
  <c r="E847" i="3" a="1"/>
  <c r="E848" i="3" a="1"/>
  <c r="E849" i="3" a="1"/>
  <c r="E850" i="3" a="1"/>
  <c r="E851" i="3" a="1"/>
  <c r="E852" i="3" a="1"/>
  <c r="E853" i="3" a="1"/>
  <c r="E854" i="3" a="1"/>
  <c r="E855" i="3" a="1"/>
  <c r="E856" i="3" a="1"/>
  <c r="E857" i="3" a="1"/>
  <c r="E858" i="3" a="1"/>
  <c r="E859" i="3" a="1"/>
  <c r="E860" i="3" a="1"/>
  <c r="E861" i="3" a="1"/>
  <c r="E862" i="3" a="1"/>
  <c r="E863" i="3" a="1"/>
  <c r="E864" i="3" a="1"/>
  <c r="E865" i="3" a="1"/>
  <c r="E866" i="3" a="1"/>
  <c r="E867" i="3" a="1"/>
  <c r="E868" i="3" a="1"/>
  <c r="E869" i="3" a="1"/>
  <c r="E870" i="3" a="1"/>
  <c r="E871" i="3" a="1"/>
  <c r="E872" i="3" a="1"/>
  <c r="E873" i="3" a="1"/>
  <c r="E874" i="3" a="1"/>
  <c r="E875" i="3" a="1"/>
  <c r="E876" i="3" a="1"/>
  <c r="E877" i="3" a="1"/>
  <c r="E878" i="3" a="1"/>
  <c r="E879" i="3" a="1"/>
  <c r="E880" i="3" a="1"/>
  <c r="E881" i="3" a="1"/>
  <c r="E882" i="3" a="1"/>
  <c r="E883" i="3" a="1"/>
  <c r="E884" i="3" a="1"/>
  <c r="E885" i="3" a="1"/>
  <c r="E886" i="3" a="1"/>
  <c r="E887" i="3" a="1"/>
  <c r="E888" i="3" a="1"/>
  <c r="E889" i="3" a="1"/>
  <c r="E890" i="3" a="1"/>
  <c r="E891" i="3" a="1"/>
  <c r="E892" i="3" a="1"/>
  <c r="E893" i="3" a="1"/>
  <c r="E894" i="3" a="1"/>
  <c r="E895" i="3" a="1"/>
  <c r="E896" i="3" a="1"/>
  <c r="E897" i="3" a="1"/>
  <c r="E898" i="3" a="1"/>
  <c r="E899" i="3" a="1"/>
  <c r="E900" i="3" a="1"/>
  <c r="E901" i="3" a="1"/>
  <c r="E902" i="3" a="1"/>
  <c r="E903" i="3" a="1"/>
  <c r="E904" i="3" a="1"/>
  <c r="E905" i="3" a="1"/>
  <c r="E906" i="3" a="1"/>
  <c r="E907" i="3" a="1"/>
  <c r="E908" i="3" a="1"/>
  <c r="E909" i="3" a="1"/>
  <c r="E910" i="3" a="1"/>
  <c r="E911" i="3" a="1"/>
  <c r="E912" i="3" a="1"/>
  <c r="E913" i="3" a="1"/>
  <c r="E914" i="3" a="1"/>
  <c r="E915" i="3" a="1"/>
  <c r="E916" i="3" a="1"/>
  <c r="E917" i="3" a="1"/>
  <c r="E918" i="3" a="1"/>
  <c r="E919" i="3" a="1"/>
  <c r="E920" i="3" a="1"/>
  <c r="E921" i="3" a="1"/>
  <c r="E922" i="3" a="1"/>
  <c r="E923" i="3" a="1"/>
  <c r="E924" i="3" a="1"/>
  <c r="E925" i="3" a="1"/>
  <c r="E926" i="3" a="1"/>
  <c r="E927" i="3" a="1"/>
  <c r="E928" i="3" a="1"/>
  <c r="E929" i="3" a="1"/>
  <c r="E930" i="3" a="1"/>
  <c r="E931" i="3" a="1"/>
  <c r="E932" i="3" a="1"/>
  <c r="E933" i="3" a="1"/>
  <c r="E934" i="3" a="1"/>
  <c r="E935" i="3" a="1"/>
  <c r="E936" i="3" a="1"/>
  <c r="E937" i="3" a="1"/>
  <c r="E938" i="3" a="1"/>
  <c r="E939" i="3" a="1"/>
  <c r="E940" i="3" a="1"/>
  <c r="E941" i="3" a="1"/>
  <c r="E942" i="3" a="1"/>
  <c r="E943" i="3" a="1"/>
  <c r="E944" i="3" a="1"/>
  <c r="E945" i="3" a="1"/>
  <c r="E946" i="3" a="1"/>
  <c r="E947" i="3" a="1"/>
  <c r="E948" i="3" a="1"/>
  <c r="E949" i="3" a="1"/>
  <c r="E950" i="3" a="1"/>
  <c r="E951" i="3" a="1"/>
  <c r="E952" i="3" a="1"/>
  <c r="E953" i="3" a="1"/>
  <c r="E954" i="3" a="1"/>
  <c r="E955" i="3" a="1"/>
  <c r="E956" i="3" a="1"/>
  <c r="E957" i="3" a="1"/>
  <c r="E958" i="3" a="1"/>
  <c r="E959" i="3" a="1"/>
  <c r="E960" i="3" a="1"/>
  <c r="E961" i="3" a="1"/>
  <c r="E962" i="3" a="1"/>
  <c r="E963" i="3" a="1"/>
  <c r="E964" i="3" a="1"/>
  <c r="E965" i="3" a="1"/>
  <c r="E966" i="3" a="1"/>
  <c r="E967" i="3" a="1"/>
  <c r="E968" i="3" a="1"/>
  <c r="E969" i="3" a="1"/>
  <c r="E970" i="3" a="1"/>
  <c r="E971" i="3" a="1"/>
  <c r="E972" i="3" a="1"/>
  <c r="E973" i="3" a="1"/>
  <c r="E974" i="3" a="1"/>
  <c r="E975" i="3" a="1"/>
  <c r="E976" i="3" a="1"/>
  <c r="E977" i="3" a="1"/>
  <c r="E978" i="3" a="1"/>
  <c r="E979" i="3" a="1"/>
  <c r="E980" i="3" a="1"/>
  <c r="E981" i="3" a="1"/>
  <c r="E982" i="3" a="1"/>
  <c r="E983" i="3" a="1"/>
  <c r="E984" i="3" a="1"/>
  <c r="E985" i="3" a="1"/>
  <c r="E986" i="3" a="1"/>
  <c r="E987" i="3" a="1"/>
  <c r="E988" i="3" a="1"/>
  <c r="E989" i="3" a="1"/>
  <c r="E990" i="3" a="1"/>
  <c r="E991" i="3" a="1"/>
  <c r="E992" i="3" a="1"/>
  <c r="E993" i="3" a="1"/>
  <c r="E994" i="3" a="1"/>
  <c r="E995" i="3" a="1"/>
  <c r="E996" i="3" a="1"/>
  <c r="E997" i="3" a="1"/>
  <c r="E998" i="3" a="1"/>
  <c r="E999" i="3" a="1"/>
  <c r="E1000" i="3" a="1"/>
  <c r="E2" i="3" a="1"/>
  <c r="I2" i="3" l="1"/>
  <c r="Y2" i="3" s="1"/>
  <c r="G2" i="3"/>
  <c r="H2" i="3" s="1"/>
  <c r="X2" i="3" s="1"/>
  <c r="I1000" i="3"/>
  <c r="Y1000" i="3" s="1"/>
  <c r="G1000" i="3"/>
  <c r="H1000" i="3" s="1"/>
  <c r="X1000" i="3" s="1"/>
  <c r="I999" i="3"/>
  <c r="Y999" i="3" s="1"/>
  <c r="G999" i="3"/>
  <c r="H999" i="3" s="1"/>
  <c r="X999" i="3" s="1"/>
  <c r="I998" i="3"/>
  <c r="Y998" i="3" s="1"/>
  <c r="G998" i="3"/>
  <c r="H998" i="3" s="1"/>
  <c r="X998" i="3" s="1"/>
  <c r="I997" i="3"/>
  <c r="Y997" i="3" s="1"/>
  <c r="G997" i="3"/>
  <c r="H997" i="3" s="1"/>
  <c r="X997" i="3" s="1"/>
  <c r="I996" i="3"/>
  <c r="Y996" i="3" s="1"/>
  <c r="G996" i="3"/>
  <c r="H996" i="3" s="1"/>
  <c r="X996" i="3" s="1"/>
  <c r="I995" i="3"/>
  <c r="Y995" i="3" s="1"/>
  <c r="G995" i="3"/>
  <c r="H995" i="3" s="1"/>
  <c r="X995" i="3" s="1"/>
  <c r="I994" i="3"/>
  <c r="Y994" i="3" s="1"/>
  <c r="G994" i="3"/>
  <c r="H994" i="3" s="1"/>
  <c r="X994" i="3" s="1"/>
  <c r="I993" i="3"/>
  <c r="Y993" i="3" s="1"/>
  <c r="G993" i="3"/>
  <c r="H993" i="3" s="1"/>
  <c r="X993" i="3" s="1"/>
  <c r="I992" i="3"/>
  <c r="Y992" i="3" s="1"/>
  <c r="G992" i="3"/>
  <c r="H992" i="3" s="1"/>
  <c r="X992" i="3" s="1"/>
  <c r="I991" i="3"/>
  <c r="Y991" i="3" s="1"/>
  <c r="G991" i="3"/>
  <c r="H991" i="3" s="1"/>
  <c r="X991" i="3" s="1"/>
  <c r="I990" i="3"/>
  <c r="Y990" i="3" s="1"/>
  <c r="G990" i="3"/>
  <c r="H990" i="3" s="1"/>
  <c r="X990" i="3" s="1"/>
  <c r="I989" i="3"/>
  <c r="Y989" i="3" s="1"/>
  <c r="G989" i="3"/>
  <c r="H989" i="3" s="1"/>
  <c r="X989" i="3" s="1"/>
  <c r="I988" i="3"/>
  <c r="Y988" i="3" s="1"/>
  <c r="G988" i="3"/>
  <c r="H988" i="3" s="1"/>
  <c r="X988" i="3" s="1"/>
  <c r="I987" i="3"/>
  <c r="Y987" i="3" s="1"/>
  <c r="G987" i="3"/>
  <c r="H987" i="3" s="1"/>
  <c r="X987" i="3" s="1"/>
  <c r="I986" i="3"/>
  <c r="Y986" i="3" s="1"/>
  <c r="G986" i="3"/>
  <c r="H986" i="3" s="1"/>
  <c r="X986" i="3" s="1"/>
  <c r="I985" i="3"/>
  <c r="Y985" i="3" s="1"/>
  <c r="G985" i="3"/>
  <c r="H985" i="3" s="1"/>
  <c r="X985" i="3" s="1"/>
  <c r="I984" i="3"/>
  <c r="Y984" i="3" s="1"/>
  <c r="G984" i="3"/>
  <c r="H984" i="3" s="1"/>
  <c r="X984" i="3" s="1"/>
  <c r="I983" i="3"/>
  <c r="Y983" i="3" s="1"/>
  <c r="G983" i="3"/>
  <c r="H983" i="3" s="1"/>
  <c r="X983" i="3" s="1"/>
  <c r="I982" i="3"/>
  <c r="Y982" i="3" s="1"/>
  <c r="G982" i="3"/>
  <c r="H982" i="3" s="1"/>
  <c r="X982" i="3" s="1"/>
  <c r="I981" i="3"/>
  <c r="Y981" i="3" s="1"/>
  <c r="G981" i="3"/>
  <c r="H981" i="3" s="1"/>
  <c r="X981" i="3" s="1"/>
  <c r="I980" i="3"/>
  <c r="Y980" i="3" s="1"/>
  <c r="G980" i="3"/>
  <c r="H980" i="3" s="1"/>
  <c r="X980" i="3" s="1"/>
  <c r="I979" i="3"/>
  <c r="Y979" i="3" s="1"/>
  <c r="G979" i="3"/>
  <c r="H979" i="3" s="1"/>
  <c r="X979" i="3" s="1"/>
  <c r="I978" i="3"/>
  <c r="Y978" i="3" s="1"/>
  <c r="G978" i="3"/>
  <c r="H978" i="3" s="1"/>
  <c r="X978" i="3" s="1"/>
  <c r="I977" i="3"/>
  <c r="Y977" i="3" s="1"/>
  <c r="G977" i="3"/>
  <c r="H977" i="3" s="1"/>
  <c r="X977" i="3" s="1"/>
  <c r="I976" i="3"/>
  <c r="Y976" i="3" s="1"/>
  <c r="G976" i="3"/>
  <c r="H976" i="3" s="1"/>
  <c r="X976" i="3" s="1"/>
  <c r="I975" i="3"/>
  <c r="Y975" i="3" s="1"/>
  <c r="G975" i="3"/>
  <c r="H975" i="3" s="1"/>
  <c r="X975" i="3" s="1"/>
  <c r="I974" i="3"/>
  <c r="Y974" i="3" s="1"/>
  <c r="G974" i="3"/>
  <c r="H974" i="3" s="1"/>
  <c r="X974" i="3" s="1"/>
  <c r="I973" i="3"/>
  <c r="Y973" i="3" s="1"/>
  <c r="G973" i="3"/>
  <c r="H973" i="3" s="1"/>
  <c r="X973" i="3" s="1"/>
  <c r="I972" i="3"/>
  <c r="Y972" i="3" s="1"/>
  <c r="G972" i="3"/>
  <c r="H972" i="3" s="1"/>
  <c r="X972" i="3" s="1"/>
  <c r="I971" i="3"/>
  <c r="Y971" i="3" s="1"/>
  <c r="G971" i="3"/>
  <c r="H971" i="3" s="1"/>
  <c r="X971" i="3" s="1"/>
  <c r="I970" i="3"/>
  <c r="Y970" i="3" s="1"/>
  <c r="G970" i="3"/>
  <c r="H970" i="3" s="1"/>
  <c r="X970" i="3" s="1"/>
  <c r="I969" i="3"/>
  <c r="Y969" i="3" s="1"/>
  <c r="G969" i="3"/>
  <c r="H969" i="3" s="1"/>
  <c r="X969" i="3" s="1"/>
  <c r="I968" i="3"/>
  <c r="Y968" i="3" s="1"/>
  <c r="G968" i="3"/>
  <c r="H968" i="3" s="1"/>
  <c r="X968" i="3" s="1"/>
  <c r="I967" i="3"/>
  <c r="Y967" i="3" s="1"/>
  <c r="G967" i="3"/>
  <c r="H967" i="3" s="1"/>
  <c r="X967" i="3" s="1"/>
  <c r="I966" i="3"/>
  <c r="Y966" i="3" s="1"/>
  <c r="G966" i="3"/>
  <c r="H966" i="3" s="1"/>
  <c r="X966" i="3" s="1"/>
  <c r="I965" i="3"/>
  <c r="Y965" i="3" s="1"/>
  <c r="G965" i="3"/>
  <c r="H965" i="3" s="1"/>
  <c r="X965" i="3" s="1"/>
  <c r="I964" i="3"/>
  <c r="Y964" i="3" s="1"/>
  <c r="G964" i="3"/>
  <c r="H964" i="3" s="1"/>
  <c r="X964" i="3" s="1"/>
  <c r="I963" i="3"/>
  <c r="Y963" i="3" s="1"/>
  <c r="G963" i="3"/>
  <c r="H963" i="3" s="1"/>
  <c r="X963" i="3" s="1"/>
  <c r="I962" i="3"/>
  <c r="Y962" i="3" s="1"/>
  <c r="G962" i="3"/>
  <c r="H962" i="3" s="1"/>
  <c r="X962" i="3" s="1"/>
  <c r="I961" i="3"/>
  <c r="Y961" i="3" s="1"/>
  <c r="G961" i="3"/>
  <c r="H961" i="3" s="1"/>
  <c r="X961" i="3" s="1"/>
  <c r="I960" i="3"/>
  <c r="Y960" i="3" s="1"/>
  <c r="G960" i="3"/>
  <c r="H960" i="3" s="1"/>
  <c r="X960" i="3" s="1"/>
  <c r="I959" i="3"/>
  <c r="Y959" i="3" s="1"/>
  <c r="G959" i="3"/>
  <c r="H959" i="3" s="1"/>
  <c r="X959" i="3" s="1"/>
  <c r="I958" i="3"/>
  <c r="Y958" i="3" s="1"/>
  <c r="G958" i="3"/>
  <c r="H958" i="3" s="1"/>
  <c r="X958" i="3" s="1"/>
  <c r="I957" i="3"/>
  <c r="Y957" i="3" s="1"/>
  <c r="G957" i="3"/>
  <c r="H957" i="3" s="1"/>
  <c r="X957" i="3" s="1"/>
  <c r="I956" i="3"/>
  <c r="Y956" i="3" s="1"/>
  <c r="G956" i="3"/>
  <c r="H956" i="3" s="1"/>
  <c r="X956" i="3" s="1"/>
  <c r="I955" i="3"/>
  <c r="Y955" i="3" s="1"/>
  <c r="G955" i="3"/>
  <c r="H955" i="3" s="1"/>
  <c r="X955" i="3" s="1"/>
  <c r="I954" i="3"/>
  <c r="Y954" i="3" s="1"/>
  <c r="G954" i="3"/>
  <c r="H954" i="3" s="1"/>
  <c r="X954" i="3" s="1"/>
  <c r="I953" i="3"/>
  <c r="Y953" i="3" s="1"/>
  <c r="G953" i="3"/>
  <c r="H953" i="3" s="1"/>
  <c r="X953" i="3" s="1"/>
  <c r="I952" i="3"/>
  <c r="Y952" i="3" s="1"/>
  <c r="G952" i="3"/>
  <c r="H952" i="3" s="1"/>
  <c r="X952" i="3" s="1"/>
  <c r="I951" i="3"/>
  <c r="Y951" i="3" s="1"/>
  <c r="G951" i="3"/>
  <c r="H951" i="3" s="1"/>
  <c r="X951" i="3" s="1"/>
  <c r="I950" i="3"/>
  <c r="Y950" i="3" s="1"/>
  <c r="G950" i="3"/>
  <c r="H950" i="3" s="1"/>
  <c r="X950" i="3" s="1"/>
  <c r="I949" i="3"/>
  <c r="Y949" i="3" s="1"/>
  <c r="G949" i="3"/>
  <c r="H949" i="3" s="1"/>
  <c r="X949" i="3" s="1"/>
  <c r="I948" i="3"/>
  <c r="Y948" i="3" s="1"/>
  <c r="G948" i="3"/>
  <c r="H948" i="3" s="1"/>
  <c r="X948" i="3" s="1"/>
  <c r="I947" i="3"/>
  <c r="Y947" i="3" s="1"/>
  <c r="G947" i="3"/>
  <c r="H947" i="3" s="1"/>
  <c r="X947" i="3" s="1"/>
  <c r="I946" i="3"/>
  <c r="Y946" i="3" s="1"/>
  <c r="G946" i="3"/>
  <c r="H946" i="3" s="1"/>
  <c r="X946" i="3" s="1"/>
  <c r="I945" i="3"/>
  <c r="Y945" i="3" s="1"/>
  <c r="G945" i="3"/>
  <c r="H945" i="3" s="1"/>
  <c r="X945" i="3" s="1"/>
  <c r="I944" i="3"/>
  <c r="Y944" i="3" s="1"/>
  <c r="G944" i="3"/>
  <c r="H944" i="3" s="1"/>
  <c r="X944" i="3" s="1"/>
  <c r="I943" i="3"/>
  <c r="Y943" i="3" s="1"/>
  <c r="G943" i="3"/>
  <c r="H943" i="3" s="1"/>
  <c r="X943" i="3" s="1"/>
  <c r="I942" i="3"/>
  <c r="Y942" i="3" s="1"/>
  <c r="G942" i="3"/>
  <c r="H942" i="3" s="1"/>
  <c r="X942" i="3" s="1"/>
  <c r="I941" i="3"/>
  <c r="Y941" i="3" s="1"/>
  <c r="G941" i="3"/>
  <c r="H941" i="3" s="1"/>
  <c r="X941" i="3" s="1"/>
  <c r="I940" i="3"/>
  <c r="Y940" i="3" s="1"/>
  <c r="G940" i="3"/>
  <c r="H940" i="3" s="1"/>
  <c r="X940" i="3" s="1"/>
  <c r="I939" i="3"/>
  <c r="Y939" i="3" s="1"/>
  <c r="G939" i="3"/>
  <c r="H939" i="3" s="1"/>
  <c r="X939" i="3" s="1"/>
  <c r="I938" i="3"/>
  <c r="Y938" i="3" s="1"/>
  <c r="G938" i="3"/>
  <c r="H938" i="3" s="1"/>
  <c r="X938" i="3" s="1"/>
  <c r="I937" i="3"/>
  <c r="Y937" i="3" s="1"/>
  <c r="G937" i="3"/>
  <c r="H937" i="3" s="1"/>
  <c r="X937" i="3" s="1"/>
  <c r="I936" i="3"/>
  <c r="Y936" i="3" s="1"/>
  <c r="G936" i="3"/>
  <c r="H936" i="3" s="1"/>
  <c r="X936" i="3" s="1"/>
  <c r="I935" i="3"/>
  <c r="Y935" i="3" s="1"/>
  <c r="G935" i="3"/>
  <c r="H935" i="3" s="1"/>
  <c r="X935" i="3" s="1"/>
  <c r="I934" i="3"/>
  <c r="Y934" i="3" s="1"/>
  <c r="G934" i="3"/>
  <c r="H934" i="3" s="1"/>
  <c r="X934" i="3" s="1"/>
  <c r="I933" i="3"/>
  <c r="Y933" i="3" s="1"/>
  <c r="G933" i="3"/>
  <c r="H933" i="3" s="1"/>
  <c r="X933" i="3" s="1"/>
  <c r="I932" i="3"/>
  <c r="Y932" i="3" s="1"/>
  <c r="G932" i="3"/>
  <c r="H932" i="3" s="1"/>
  <c r="X932" i="3" s="1"/>
  <c r="I931" i="3"/>
  <c r="Y931" i="3" s="1"/>
  <c r="G931" i="3"/>
  <c r="H931" i="3" s="1"/>
  <c r="X931" i="3" s="1"/>
  <c r="I930" i="3"/>
  <c r="Y930" i="3" s="1"/>
  <c r="G930" i="3"/>
  <c r="H930" i="3" s="1"/>
  <c r="X930" i="3" s="1"/>
  <c r="I929" i="3"/>
  <c r="Y929" i="3" s="1"/>
  <c r="G929" i="3"/>
  <c r="H929" i="3" s="1"/>
  <c r="X929" i="3" s="1"/>
  <c r="I928" i="3"/>
  <c r="Y928" i="3" s="1"/>
  <c r="G928" i="3"/>
  <c r="H928" i="3" s="1"/>
  <c r="X928" i="3" s="1"/>
  <c r="I927" i="3"/>
  <c r="Y927" i="3" s="1"/>
  <c r="G927" i="3"/>
  <c r="H927" i="3" s="1"/>
  <c r="X927" i="3" s="1"/>
  <c r="I926" i="3"/>
  <c r="Y926" i="3" s="1"/>
  <c r="G926" i="3"/>
  <c r="H926" i="3" s="1"/>
  <c r="X926" i="3" s="1"/>
  <c r="I925" i="3"/>
  <c r="Y925" i="3" s="1"/>
  <c r="G925" i="3"/>
  <c r="H925" i="3" s="1"/>
  <c r="X925" i="3" s="1"/>
  <c r="I924" i="3"/>
  <c r="Y924" i="3" s="1"/>
  <c r="G924" i="3"/>
  <c r="H924" i="3" s="1"/>
  <c r="X924" i="3" s="1"/>
  <c r="I923" i="3"/>
  <c r="Y923" i="3" s="1"/>
  <c r="G923" i="3"/>
  <c r="H923" i="3" s="1"/>
  <c r="X923" i="3" s="1"/>
  <c r="I922" i="3"/>
  <c r="Y922" i="3" s="1"/>
  <c r="G922" i="3"/>
  <c r="H922" i="3" s="1"/>
  <c r="X922" i="3" s="1"/>
  <c r="I921" i="3"/>
  <c r="Y921" i="3" s="1"/>
  <c r="G921" i="3"/>
  <c r="H921" i="3" s="1"/>
  <c r="X921" i="3" s="1"/>
  <c r="I920" i="3"/>
  <c r="Y920" i="3" s="1"/>
  <c r="G920" i="3"/>
  <c r="H920" i="3" s="1"/>
  <c r="X920" i="3" s="1"/>
  <c r="I919" i="3"/>
  <c r="Y919" i="3" s="1"/>
  <c r="G919" i="3"/>
  <c r="H919" i="3" s="1"/>
  <c r="X919" i="3" s="1"/>
  <c r="I918" i="3"/>
  <c r="Y918" i="3" s="1"/>
  <c r="G918" i="3"/>
  <c r="H918" i="3" s="1"/>
  <c r="X918" i="3" s="1"/>
  <c r="I917" i="3"/>
  <c r="Y917" i="3" s="1"/>
  <c r="G917" i="3"/>
  <c r="H917" i="3" s="1"/>
  <c r="X917" i="3" s="1"/>
  <c r="I916" i="3"/>
  <c r="Y916" i="3" s="1"/>
  <c r="G916" i="3"/>
  <c r="H916" i="3" s="1"/>
  <c r="X916" i="3" s="1"/>
  <c r="I915" i="3"/>
  <c r="Y915" i="3" s="1"/>
  <c r="G915" i="3"/>
  <c r="H915" i="3" s="1"/>
  <c r="X915" i="3" s="1"/>
  <c r="I914" i="3"/>
  <c r="Y914" i="3" s="1"/>
  <c r="G914" i="3"/>
  <c r="H914" i="3" s="1"/>
  <c r="X914" i="3" s="1"/>
  <c r="I913" i="3"/>
  <c r="Y913" i="3" s="1"/>
  <c r="G913" i="3"/>
  <c r="H913" i="3" s="1"/>
  <c r="X913" i="3" s="1"/>
  <c r="I912" i="3"/>
  <c r="Y912" i="3" s="1"/>
  <c r="G912" i="3"/>
  <c r="H912" i="3" s="1"/>
  <c r="X912" i="3" s="1"/>
  <c r="I911" i="3"/>
  <c r="Y911" i="3" s="1"/>
  <c r="G911" i="3"/>
  <c r="H911" i="3" s="1"/>
  <c r="X911" i="3" s="1"/>
  <c r="I910" i="3"/>
  <c r="Y910" i="3" s="1"/>
  <c r="G910" i="3"/>
  <c r="H910" i="3" s="1"/>
  <c r="X910" i="3" s="1"/>
  <c r="I909" i="3"/>
  <c r="Y909" i="3" s="1"/>
  <c r="G909" i="3"/>
  <c r="H909" i="3" s="1"/>
  <c r="X909" i="3" s="1"/>
  <c r="I908" i="3"/>
  <c r="Y908" i="3" s="1"/>
  <c r="G908" i="3"/>
  <c r="H908" i="3" s="1"/>
  <c r="X908" i="3" s="1"/>
  <c r="I907" i="3"/>
  <c r="Y907" i="3" s="1"/>
  <c r="G907" i="3"/>
  <c r="H907" i="3" s="1"/>
  <c r="X907" i="3" s="1"/>
  <c r="I906" i="3"/>
  <c r="Y906" i="3" s="1"/>
  <c r="G906" i="3"/>
  <c r="H906" i="3" s="1"/>
  <c r="X906" i="3" s="1"/>
  <c r="I905" i="3"/>
  <c r="Y905" i="3" s="1"/>
  <c r="G905" i="3"/>
  <c r="H905" i="3" s="1"/>
  <c r="X905" i="3" s="1"/>
  <c r="I904" i="3"/>
  <c r="Y904" i="3" s="1"/>
  <c r="G904" i="3"/>
  <c r="H904" i="3" s="1"/>
  <c r="X904" i="3" s="1"/>
  <c r="I903" i="3"/>
  <c r="Y903" i="3" s="1"/>
  <c r="G903" i="3"/>
  <c r="H903" i="3" s="1"/>
  <c r="X903" i="3" s="1"/>
  <c r="I902" i="3"/>
  <c r="Y902" i="3" s="1"/>
  <c r="G902" i="3"/>
  <c r="H902" i="3" s="1"/>
  <c r="X902" i="3" s="1"/>
  <c r="I901" i="3"/>
  <c r="Y901" i="3" s="1"/>
  <c r="G901" i="3"/>
  <c r="H901" i="3" s="1"/>
  <c r="X901" i="3" s="1"/>
  <c r="I900" i="3"/>
  <c r="Y900" i="3" s="1"/>
  <c r="G900" i="3"/>
  <c r="H900" i="3" s="1"/>
  <c r="X900" i="3" s="1"/>
  <c r="I899" i="3"/>
  <c r="Y899" i="3" s="1"/>
  <c r="G899" i="3"/>
  <c r="H899" i="3" s="1"/>
  <c r="X899" i="3" s="1"/>
  <c r="I898" i="3"/>
  <c r="Y898" i="3" s="1"/>
  <c r="G898" i="3"/>
  <c r="H898" i="3" s="1"/>
  <c r="X898" i="3" s="1"/>
  <c r="I897" i="3"/>
  <c r="Y897" i="3" s="1"/>
  <c r="G897" i="3"/>
  <c r="H897" i="3" s="1"/>
  <c r="X897" i="3" s="1"/>
  <c r="I896" i="3"/>
  <c r="Y896" i="3" s="1"/>
  <c r="G896" i="3"/>
  <c r="H896" i="3" s="1"/>
  <c r="X896" i="3" s="1"/>
  <c r="I895" i="3"/>
  <c r="Y895" i="3" s="1"/>
  <c r="G895" i="3"/>
  <c r="H895" i="3" s="1"/>
  <c r="X895" i="3" s="1"/>
  <c r="I894" i="3"/>
  <c r="Y894" i="3" s="1"/>
  <c r="G894" i="3"/>
  <c r="H894" i="3" s="1"/>
  <c r="X894" i="3" s="1"/>
  <c r="I893" i="3"/>
  <c r="Y893" i="3" s="1"/>
  <c r="G893" i="3"/>
  <c r="H893" i="3" s="1"/>
  <c r="X893" i="3" s="1"/>
  <c r="I892" i="3"/>
  <c r="Y892" i="3" s="1"/>
  <c r="G892" i="3"/>
  <c r="H892" i="3" s="1"/>
  <c r="X892" i="3" s="1"/>
  <c r="I891" i="3"/>
  <c r="Y891" i="3" s="1"/>
  <c r="G891" i="3"/>
  <c r="H891" i="3" s="1"/>
  <c r="X891" i="3" s="1"/>
  <c r="I890" i="3"/>
  <c r="Y890" i="3" s="1"/>
  <c r="G890" i="3"/>
  <c r="H890" i="3" s="1"/>
  <c r="X890" i="3" s="1"/>
  <c r="I889" i="3"/>
  <c r="Y889" i="3" s="1"/>
  <c r="G889" i="3"/>
  <c r="H889" i="3" s="1"/>
  <c r="X889" i="3" s="1"/>
  <c r="I888" i="3"/>
  <c r="Y888" i="3" s="1"/>
  <c r="G888" i="3"/>
  <c r="H888" i="3" s="1"/>
  <c r="X888" i="3" s="1"/>
  <c r="I887" i="3"/>
  <c r="Y887" i="3" s="1"/>
  <c r="G887" i="3"/>
  <c r="H887" i="3" s="1"/>
  <c r="X887" i="3" s="1"/>
  <c r="I886" i="3"/>
  <c r="Y886" i="3" s="1"/>
  <c r="G886" i="3"/>
  <c r="H886" i="3" s="1"/>
  <c r="X886" i="3" s="1"/>
  <c r="I885" i="3"/>
  <c r="Y885" i="3" s="1"/>
  <c r="G885" i="3"/>
  <c r="H885" i="3" s="1"/>
  <c r="X885" i="3" s="1"/>
  <c r="I884" i="3"/>
  <c r="Y884" i="3" s="1"/>
  <c r="G884" i="3"/>
  <c r="H884" i="3" s="1"/>
  <c r="X884" i="3" s="1"/>
  <c r="I883" i="3"/>
  <c r="Y883" i="3" s="1"/>
  <c r="G883" i="3"/>
  <c r="H883" i="3" s="1"/>
  <c r="X883" i="3" s="1"/>
  <c r="I882" i="3"/>
  <c r="Y882" i="3" s="1"/>
  <c r="G882" i="3"/>
  <c r="H882" i="3" s="1"/>
  <c r="X882" i="3" s="1"/>
  <c r="I881" i="3"/>
  <c r="Y881" i="3" s="1"/>
  <c r="G881" i="3"/>
  <c r="H881" i="3" s="1"/>
  <c r="X881" i="3" s="1"/>
  <c r="I880" i="3"/>
  <c r="Y880" i="3" s="1"/>
  <c r="G880" i="3"/>
  <c r="H880" i="3" s="1"/>
  <c r="X880" i="3" s="1"/>
  <c r="I879" i="3"/>
  <c r="Y879" i="3" s="1"/>
  <c r="G879" i="3"/>
  <c r="H879" i="3" s="1"/>
  <c r="X879" i="3" s="1"/>
  <c r="I878" i="3"/>
  <c r="Y878" i="3" s="1"/>
  <c r="G878" i="3"/>
  <c r="H878" i="3" s="1"/>
  <c r="X878" i="3" s="1"/>
  <c r="I877" i="3"/>
  <c r="Y877" i="3" s="1"/>
  <c r="G877" i="3"/>
  <c r="H877" i="3" s="1"/>
  <c r="X877" i="3" s="1"/>
  <c r="I876" i="3"/>
  <c r="Y876" i="3" s="1"/>
  <c r="G876" i="3"/>
  <c r="H876" i="3" s="1"/>
  <c r="X876" i="3" s="1"/>
  <c r="I875" i="3"/>
  <c r="Y875" i="3" s="1"/>
  <c r="G875" i="3"/>
  <c r="H875" i="3" s="1"/>
  <c r="X875" i="3" s="1"/>
  <c r="I874" i="3"/>
  <c r="Y874" i="3" s="1"/>
  <c r="G874" i="3"/>
  <c r="H874" i="3" s="1"/>
  <c r="X874" i="3" s="1"/>
  <c r="I873" i="3"/>
  <c r="Y873" i="3" s="1"/>
  <c r="G873" i="3"/>
  <c r="H873" i="3" s="1"/>
  <c r="X873" i="3" s="1"/>
  <c r="I872" i="3"/>
  <c r="Y872" i="3" s="1"/>
  <c r="G872" i="3"/>
  <c r="H872" i="3" s="1"/>
  <c r="X872" i="3" s="1"/>
  <c r="I871" i="3"/>
  <c r="Y871" i="3" s="1"/>
  <c r="G871" i="3"/>
  <c r="H871" i="3" s="1"/>
  <c r="X871" i="3" s="1"/>
  <c r="I870" i="3"/>
  <c r="Y870" i="3" s="1"/>
  <c r="G870" i="3"/>
  <c r="H870" i="3" s="1"/>
  <c r="X870" i="3" s="1"/>
  <c r="I869" i="3"/>
  <c r="Y869" i="3" s="1"/>
  <c r="G869" i="3"/>
  <c r="H869" i="3" s="1"/>
  <c r="X869" i="3" s="1"/>
  <c r="I868" i="3"/>
  <c r="Y868" i="3" s="1"/>
  <c r="G868" i="3"/>
  <c r="H868" i="3" s="1"/>
  <c r="X868" i="3" s="1"/>
  <c r="I867" i="3"/>
  <c r="Y867" i="3" s="1"/>
  <c r="G867" i="3"/>
  <c r="H867" i="3" s="1"/>
  <c r="X867" i="3" s="1"/>
  <c r="I866" i="3"/>
  <c r="Y866" i="3" s="1"/>
  <c r="G866" i="3"/>
  <c r="H866" i="3" s="1"/>
  <c r="X866" i="3" s="1"/>
  <c r="I865" i="3"/>
  <c r="Y865" i="3" s="1"/>
  <c r="G865" i="3"/>
  <c r="H865" i="3" s="1"/>
  <c r="X865" i="3" s="1"/>
  <c r="I864" i="3"/>
  <c r="Y864" i="3" s="1"/>
  <c r="G864" i="3"/>
  <c r="H864" i="3" s="1"/>
  <c r="X864" i="3" s="1"/>
  <c r="I863" i="3"/>
  <c r="Y863" i="3" s="1"/>
  <c r="G863" i="3"/>
  <c r="H863" i="3" s="1"/>
  <c r="X863" i="3" s="1"/>
  <c r="I862" i="3"/>
  <c r="Y862" i="3" s="1"/>
  <c r="G862" i="3"/>
  <c r="H862" i="3" s="1"/>
  <c r="X862" i="3" s="1"/>
  <c r="I861" i="3"/>
  <c r="Y861" i="3" s="1"/>
  <c r="G861" i="3"/>
  <c r="H861" i="3" s="1"/>
  <c r="X861" i="3" s="1"/>
  <c r="I860" i="3"/>
  <c r="Y860" i="3" s="1"/>
  <c r="G860" i="3"/>
  <c r="H860" i="3" s="1"/>
  <c r="X860" i="3" s="1"/>
  <c r="I859" i="3"/>
  <c r="Y859" i="3" s="1"/>
  <c r="G859" i="3"/>
  <c r="H859" i="3" s="1"/>
  <c r="X859" i="3" s="1"/>
  <c r="I858" i="3"/>
  <c r="Y858" i="3" s="1"/>
  <c r="G858" i="3"/>
  <c r="H858" i="3" s="1"/>
  <c r="X858" i="3" s="1"/>
  <c r="I857" i="3"/>
  <c r="Y857" i="3" s="1"/>
  <c r="G857" i="3"/>
  <c r="H857" i="3" s="1"/>
  <c r="X857" i="3" s="1"/>
  <c r="I856" i="3"/>
  <c r="Y856" i="3" s="1"/>
  <c r="G856" i="3"/>
  <c r="H856" i="3" s="1"/>
  <c r="X856" i="3" s="1"/>
  <c r="I855" i="3"/>
  <c r="Y855" i="3" s="1"/>
  <c r="G855" i="3"/>
  <c r="H855" i="3" s="1"/>
  <c r="X855" i="3" s="1"/>
  <c r="I854" i="3"/>
  <c r="Y854" i="3" s="1"/>
  <c r="G854" i="3"/>
  <c r="H854" i="3" s="1"/>
  <c r="X854" i="3" s="1"/>
  <c r="I853" i="3"/>
  <c r="Y853" i="3" s="1"/>
  <c r="G853" i="3"/>
  <c r="H853" i="3" s="1"/>
  <c r="X853" i="3" s="1"/>
  <c r="I852" i="3"/>
  <c r="Y852" i="3" s="1"/>
  <c r="G852" i="3"/>
  <c r="H852" i="3" s="1"/>
  <c r="X852" i="3" s="1"/>
  <c r="I851" i="3"/>
  <c r="Y851" i="3" s="1"/>
  <c r="G851" i="3"/>
  <c r="H851" i="3" s="1"/>
  <c r="X851" i="3" s="1"/>
  <c r="I850" i="3"/>
  <c r="Y850" i="3" s="1"/>
  <c r="G850" i="3"/>
  <c r="H850" i="3" s="1"/>
  <c r="X850" i="3" s="1"/>
  <c r="I849" i="3"/>
  <c r="Y849" i="3" s="1"/>
  <c r="G849" i="3"/>
  <c r="H849" i="3" s="1"/>
  <c r="X849" i="3" s="1"/>
  <c r="I848" i="3"/>
  <c r="Y848" i="3" s="1"/>
  <c r="G848" i="3"/>
  <c r="H848" i="3" s="1"/>
  <c r="X848" i="3" s="1"/>
  <c r="I847" i="3"/>
  <c r="Y847" i="3" s="1"/>
  <c r="G847" i="3"/>
  <c r="H847" i="3" s="1"/>
  <c r="X847" i="3" s="1"/>
  <c r="I846" i="3"/>
  <c r="Y846" i="3" s="1"/>
  <c r="G846" i="3"/>
  <c r="H846" i="3" s="1"/>
  <c r="X846" i="3" s="1"/>
  <c r="I845" i="3"/>
  <c r="Y845" i="3" s="1"/>
  <c r="G845" i="3"/>
  <c r="H845" i="3" s="1"/>
  <c r="X845" i="3" s="1"/>
  <c r="I844" i="3"/>
  <c r="Y844" i="3" s="1"/>
  <c r="G844" i="3"/>
  <c r="H844" i="3" s="1"/>
  <c r="X844" i="3" s="1"/>
  <c r="I843" i="3"/>
  <c r="Y843" i="3" s="1"/>
  <c r="G843" i="3"/>
  <c r="H843" i="3" s="1"/>
  <c r="X843" i="3" s="1"/>
  <c r="I842" i="3"/>
  <c r="Y842" i="3" s="1"/>
  <c r="G842" i="3"/>
  <c r="H842" i="3" s="1"/>
  <c r="X842" i="3" s="1"/>
  <c r="I841" i="3"/>
  <c r="Y841" i="3" s="1"/>
  <c r="G841" i="3"/>
  <c r="H841" i="3" s="1"/>
  <c r="X841" i="3" s="1"/>
  <c r="I840" i="3"/>
  <c r="Y840" i="3" s="1"/>
  <c r="G840" i="3"/>
  <c r="H840" i="3" s="1"/>
  <c r="X840" i="3" s="1"/>
  <c r="I839" i="3"/>
  <c r="Y839" i="3" s="1"/>
  <c r="G839" i="3"/>
  <c r="H839" i="3" s="1"/>
  <c r="X839" i="3" s="1"/>
  <c r="I838" i="3"/>
  <c r="Y838" i="3" s="1"/>
  <c r="G838" i="3"/>
  <c r="H838" i="3" s="1"/>
  <c r="X838" i="3" s="1"/>
  <c r="I837" i="3"/>
  <c r="Y837" i="3" s="1"/>
  <c r="G837" i="3"/>
  <c r="H837" i="3" s="1"/>
  <c r="X837" i="3" s="1"/>
  <c r="I836" i="3"/>
  <c r="Y836" i="3" s="1"/>
  <c r="G836" i="3"/>
  <c r="H836" i="3" s="1"/>
  <c r="X836" i="3" s="1"/>
  <c r="I835" i="3"/>
  <c r="Y835" i="3" s="1"/>
  <c r="G835" i="3"/>
  <c r="H835" i="3" s="1"/>
  <c r="X835" i="3" s="1"/>
  <c r="I834" i="3"/>
  <c r="Y834" i="3" s="1"/>
  <c r="G834" i="3"/>
  <c r="H834" i="3" s="1"/>
  <c r="X834" i="3" s="1"/>
  <c r="I833" i="3"/>
  <c r="Y833" i="3" s="1"/>
  <c r="G833" i="3"/>
  <c r="H833" i="3" s="1"/>
  <c r="X833" i="3" s="1"/>
  <c r="I832" i="3"/>
  <c r="Y832" i="3" s="1"/>
  <c r="G832" i="3"/>
  <c r="H832" i="3" s="1"/>
  <c r="X832" i="3" s="1"/>
  <c r="I831" i="3"/>
  <c r="Y831" i="3" s="1"/>
  <c r="G831" i="3"/>
  <c r="H831" i="3" s="1"/>
  <c r="X831" i="3" s="1"/>
  <c r="I830" i="3"/>
  <c r="Y830" i="3" s="1"/>
  <c r="G830" i="3"/>
  <c r="H830" i="3" s="1"/>
  <c r="X830" i="3" s="1"/>
  <c r="I829" i="3"/>
  <c r="Y829" i="3" s="1"/>
  <c r="G829" i="3"/>
  <c r="H829" i="3" s="1"/>
  <c r="X829" i="3" s="1"/>
  <c r="I828" i="3"/>
  <c r="Y828" i="3" s="1"/>
  <c r="G828" i="3"/>
  <c r="H828" i="3" s="1"/>
  <c r="X828" i="3" s="1"/>
  <c r="I827" i="3"/>
  <c r="Y827" i="3" s="1"/>
  <c r="G827" i="3"/>
  <c r="H827" i="3" s="1"/>
  <c r="X827" i="3" s="1"/>
  <c r="I826" i="3"/>
  <c r="Y826" i="3" s="1"/>
  <c r="G826" i="3"/>
  <c r="H826" i="3" s="1"/>
  <c r="X826" i="3" s="1"/>
  <c r="I825" i="3"/>
  <c r="Y825" i="3" s="1"/>
  <c r="G825" i="3"/>
  <c r="H825" i="3" s="1"/>
  <c r="X825" i="3" s="1"/>
  <c r="I824" i="3"/>
  <c r="Y824" i="3" s="1"/>
  <c r="G824" i="3"/>
  <c r="H824" i="3" s="1"/>
  <c r="X824" i="3" s="1"/>
  <c r="I823" i="3"/>
  <c r="Y823" i="3" s="1"/>
  <c r="G823" i="3"/>
  <c r="H823" i="3" s="1"/>
  <c r="X823" i="3" s="1"/>
  <c r="I822" i="3"/>
  <c r="Y822" i="3" s="1"/>
  <c r="G822" i="3"/>
  <c r="H822" i="3" s="1"/>
  <c r="X822" i="3" s="1"/>
  <c r="I821" i="3"/>
  <c r="Y821" i="3" s="1"/>
  <c r="G821" i="3"/>
  <c r="H821" i="3" s="1"/>
  <c r="X821" i="3" s="1"/>
  <c r="I820" i="3"/>
  <c r="Y820" i="3" s="1"/>
  <c r="G820" i="3"/>
  <c r="H820" i="3" s="1"/>
  <c r="X820" i="3" s="1"/>
  <c r="I819" i="3"/>
  <c r="Y819" i="3" s="1"/>
  <c r="G819" i="3"/>
  <c r="H819" i="3" s="1"/>
  <c r="X819" i="3" s="1"/>
  <c r="I818" i="3"/>
  <c r="Y818" i="3" s="1"/>
  <c r="G818" i="3"/>
  <c r="H818" i="3" s="1"/>
  <c r="X818" i="3" s="1"/>
  <c r="I817" i="3"/>
  <c r="Y817" i="3" s="1"/>
  <c r="G817" i="3"/>
  <c r="H817" i="3" s="1"/>
  <c r="X817" i="3" s="1"/>
  <c r="I816" i="3"/>
  <c r="Y816" i="3" s="1"/>
  <c r="G816" i="3"/>
  <c r="H816" i="3" s="1"/>
  <c r="X816" i="3" s="1"/>
  <c r="I815" i="3"/>
  <c r="Y815" i="3" s="1"/>
  <c r="G815" i="3"/>
  <c r="H815" i="3" s="1"/>
  <c r="X815" i="3" s="1"/>
  <c r="I814" i="3"/>
  <c r="Y814" i="3" s="1"/>
  <c r="G814" i="3"/>
  <c r="H814" i="3" s="1"/>
  <c r="X814" i="3" s="1"/>
  <c r="I813" i="3"/>
  <c r="Y813" i="3" s="1"/>
  <c r="G813" i="3"/>
  <c r="H813" i="3" s="1"/>
  <c r="X813" i="3" s="1"/>
  <c r="I812" i="3"/>
  <c r="Y812" i="3" s="1"/>
  <c r="G812" i="3"/>
  <c r="H812" i="3" s="1"/>
  <c r="X812" i="3" s="1"/>
  <c r="I811" i="3"/>
  <c r="Y811" i="3" s="1"/>
  <c r="G811" i="3"/>
  <c r="H811" i="3" s="1"/>
  <c r="X811" i="3" s="1"/>
  <c r="I810" i="3"/>
  <c r="Y810" i="3" s="1"/>
  <c r="G810" i="3"/>
  <c r="H810" i="3" s="1"/>
  <c r="X810" i="3" s="1"/>
  <c r="I809" i="3"/>
  <c r="Y809" i="3" s="1"/>
  <c r="G809" i="3"/>
  <c r="H809" i="3" s="1"/>
  <c r="X809" i="3" s="1"/>
  <c r="I808" i="3"/>
  <c r="Y808" i="3" s="1"/>
  <c r="G808" i="3"/>
  <c r="H808" i="3" s="1"/>
  <c r="X808" i="3" s="1"/>
  <c r="I807" i="3"/>
  <c r="Y807" i="3" s="1"/>
  <c r="G807" i="3"/>
  <c r="H807" i="3" s="1"/>
  <c r="X807" i="3" s="1"/>
  <c r="I806" i="3"/>
  <c r="Y806" i="3" s="1"/>
  <c r="G806" i="3"/>
  <c r="H806" i="3" s="1"/>
  <c r="X806" i="3" s="1"/>
  <c r="I805" i="3"/>
  <c r="Y805" i="3" s="1"/>
  <c r="G805" i="3"/>
  <c r="H805" i="3" s="1"/>
  <c r="X805" i="3" s="1"/>
  <c r="I804" i="3"/>
  <c r="Y804" i="3" s="1"/>
  <c r="G804" i="3"/>
  <c r="H804" i="3" s="1"/>
  <c r="X804" i="3" s="1"/>
  <c r="I803" i="3"/>
  <c r="Y803" i="3" s="1"/>
  <c r="G803" i="3"/>
  <c r="H803" i="3" s="1"/>
  <c r="X803" i="3" s="1"/>
  <c r="I802" i="3"/>
  <c r="Y802" i="3" s="1"/>
  <c r="G802" i="3"/>
  <c r="H802" i="3" s="1"/>
  <c r="X802" i="3" s="1"/>
  <c r="I801" i="3"/>
  <c r="Y801" i="3" s="1"/>
  <c r="G801" i="3"/>
  <c r="H801" i="3" s="1"/>
  <c r="X801" i="3" s="1"/>
  <c r="I800" i="3"/>
  <c r="Y800" i="3" s="1"/>
  <c r="G800" i="3"/>
  <c r="H800" i="3" s="1"/>
  <c r="X800" i="3" s="1"/>
  <c r="I799" i="3"/>
  <c r="Y799" i="3" s="1"/>
  <c r="G799" i="3"/>
  <c r="H799" i="3" s="1"/>
  <c r="X799" i="3" s="1"/>
  <c r="I798" i="3"/>
  <c r="Y798" i="3" s="1"/>
  <c r="G798" i="3"/>
  <c r="H798" i="3" s="1"/>
  <c r="X798" i="3" s="1"/>
  <c r="I797" i="3"/>
  <c r="Y797" i="3" s="1"/>
  <c r="G797" i="3"/>
  <c r="H797" i="3" s="1"/>
  <c r="X797" i="3" s="1"/>
  <c r="I796" i="3"/>
  <c r="Y796" i="3" s="1"/>
  <c r="G796" i="3"/>
  <c r="H796" i="3" s="1"/>
  <c r="X796" i="3" s="1"/>
  <c r="I795" i="3"/>
  <c r="Y795" i="3" s="1"/>
  <c r="G795" i="3"/>
  <c r="H795" i="3" s="1"/>
  <c r="X795" i="3" s="1"/>
  <c r="I794" i="3"/>
  <c r="Y794" i="3" s="1"/>
  <c r="G794" i="3"/>
  <c r="H794" i="3" s="1"/>
  <c r="X794" i="3" s="1"/>
  <c r="I793" i="3"/>
  <c r="Y793" i="3" s="1"/>
  <c r="G793" i="3"/>
  <c r="H793" i="3" s="1"/>
  <c r="X793" i="3" s="1"/>
  <c r="I792" i="3"/>
  <c r="Y792" i="3" s="1"/>
  <c r="G792" i="3"/>
  <c r="H792" i="3" s="1"/>
  <c r="X792" i="3" s="1"/>
  <c r="I791" i="3"/>
  <c r="Y791" i="3" s="1"/>
  <c r="G791" i="3"/>
  <c r="H791" i="3" s="1"/>
  <c r="X791" i="3" s="1"/>
  <c r="I790" i="3"/>
  <c r="Y790" i="3" s="1"/>
  <c r="G790" i="3"/>
  <c r="H790" i="3" s="1"/>
  <c r="X790" i="3" s="1"/>
  <c r="I789" i="3"/>
  <c r="Y789" i="3" s="1"/>
  <c r="G789" i="3"/>
  <c r="H789" i="3" s="1"/>
  <c r="X789" i="3" s="1"/>
  <c r="I788" i="3"/>
  <c r="Y788" i="3" s="1"/>
  <c r="G788" i="3"/>
  <c r="H788" i="3" s="1"/>
  <c r="X788" i="3" s="1"/>
  <c r="I787" i="3"/>
  <c r="Y787" i="3" s="1"/>
  <c r="G787" i="3"/>
  <c r="H787" i="3" s="1"/>
  <c r="X787" i="3" s="1"/>
  <c r="I786" i="3"/>
  <c r="Y786" i="3" s="1"/>
  <c r="G786" i="3"/>
  <c r="H786" i="3" s="1"/>
  <c r="X786" i="3" s="1"/>
  <c r="I785" i="3"/>
  <c r="Y785" i="3" s="1"/>
  <c r="G785" i="3"/>
  <c r="H785" i="3" s="1"/>
  <c r="X785" i="3" s="1"/>
  <c r="I784" i="3"/>
  <c r="Y784" i="3" s="1"/>
  <c r="G784" i="3"/>
  <c r="H784" i="3" s="1"/>
  <c r="X784" i="3" s="1"/>
  <c r="I783" i="3"/>
  <c r="Y783" i="3" s="1"/>
  <c r="G783" i="3"/>
  <c r="H783" i="3" s="1"/>
  <c r="X783" i="3" s="1"/>
  <c r="I782" i="3"/>
  <c r="Y782" i="3" s="1"/>
  <c r="G782" i="3"/>
  <c r="H782" i="3" s="1"/>
  <c r="X782" i="3" s="1"/>
  <c r="I781" i="3"/>
  <c r="Y781" i="3" s="1"/>
  <c r="G781" i="3"/>
  <c r="H781" i="3" s="1"/>
  <c r="X781" i="3" s="1"/>
  <c r="I780" i="3"/>
  <c r="Y780" i="3" s="1"/>
  <c r="G780" i="3"/>
  <c r="H780" i="3" s="1"/>
  <c r="X780" i="3" s="1"/>
  <c r="I779" i="3"/>
  <c r="Y779" i="3" s="1"/>
  <c r="G779" i="3"/>
  <c r="H779" i="3" s="1"/>
  <c r="X779" i="3" s="1"/>
  <c r="I778" i="3"/>
  <c r="Y778" i="3" s="1"/>
  <c r="G778" i="3"/>
  <c r="H778" i="3" s="1"/>
  <c r="X778" i="3" s="1"/>
  <c r="I777" i="3"/>
  <c r="Y777" i="3" s="1"/>
  <c r="G777" i="3"/>
  <c r="H777" i="3" s="1"/>
  <c r="X777" i="3" s="1"/>
  <c r="I776" i="3"/>
  <c r="Y776" i="3" s="1"/>
  <c r="G776" i="3"/>
  <c r="H776" i="3" s="1"/>
  <c r="X776" i="3" s="1"/>
  <c r="I775" i="3"/>
  <c r="Y775" i="3" s="1"/>
  <c r="G775" i="3"/>
  <c r="H775" i="3" s="1"/>
  <c r="X775" i="3" s="1"/>
  <c r="I774" i="3"/>
  <c r="Y774" i="3" s="1"/>
  <c r="G774" i="3"/>
  <c r="H774" i="3" s="1"/>
  <c r="X774" i="3" s="1"/>
  <c r="I773" i="3"/>
  <c r="Y773" i="3" s="1"/>
  <c r="G773" i="3"/>
  <c r="H773" i="3" s="1"/>
  <c r="X773" i="3" s="1"/>
  <c r="I772" i="3"/>
  <c r="Y772" i="3" s="1"/>
  <c r="G772" i="3"/>
  <c r="H772" i="3" s="1"/>
  <c r="X772" i="3" s="1"/>
  <c r="I771" i="3"/>
  <c r="Y771" i="3" s="1"/>
  <c r="G771" i="3"/>
  <c r="H771" i="3" s="1"/>
  <c r="X771" i="3" s="1"/>
  <c r="I770" i="3"/>
  <c r="Y770" i="3" s="1"/>
  <c r="G770" i="3"/>
  <c r="H770" i="3" s="1"/>
  <c r="X770" i="3" s="1"/>
  <c r="I769" i="3"/>
  <c r="Y769" i="3" s="1"/>
  <c r="G769" i="3"/>
  <c r="H769" i="3" s="1"/>
  <c r="X769" i="3" s="1"/>
  <c r="I768" i="3"/>
  <c r="Y768" i="3" s="1"/>
  <c r="G768" i="3"/>
  <c r="H768" i="3" s="1"/>
  <c r="X768" i="3" s="1"/>
  <c r="I767" i="3"/>
  <c r="Y767" i="3" s="1"/>
  <c r="G767" i="3"/>
  <c r="H767" i="3" s="1"/>
  <c r="X767" i="3" s="1"/>
  <c r="I766" i="3"/>
  <c r="Y766" i="3" s="1"/>
  <c r="G766" i="3"/>
  <c r="H766" i="3" s="1"/>
  <c r="X766" i="3" s="1"/>
  <c r="I765" i="3"/>
  <c r="Y765" i="3" s="1"/>
  <c r="G765" i="3"/>
  <c r="H765" i="3" s="1"/>
  <c r="X765" i="3" s="1"/>
  <c r="I764" i="3"/>
  <c r="Y764" i="3" s="1"/>
  <c r="G764" i="3"/>
  <c r="H764" i="3" s="1"/>
  <c r="X764" i="3" s="1"/>
  <c r="I763" i="3"/>
  <c r="Y763" i="3" s="1"/>
  <c r="G763" i="3"/>
  <c r="H763" i="3" s="1"/>
  <c r="X763" i="3" s="1"/>
  <c r="I762" i="3"/>
  <c r="Y762" i="3" s="1"/>
  <c r="G762" i="3"/>
  <c r="H762" i="3" s="1"/>
  <c r="X762" i="3" s="1"/>
  <c r="I761" i="3"/>
  <c r="Y761" i="3" s="1"/>
  <c r="G761" i="3"/>
  <c r="H761" i="3" s="1"/>
  <c r="X761" i="3" s="1"/>
  <c r="I760" i="3"/>
  <c r="Y760" i="3" s="1"/>
  <c r="G760" i="3"/>
  <c r="H760" i="3" s="1"/>
  <c r="X760" i="3" s="1"/>
  <c r="I759" i="3"/>
  <c r="Y759" i="3" s="1"/>
  <c r="G759" i="3"/>
  <c r="H759" i="3" s="1"/>
  <c r="X759" i="3" s="1"/>
  <c r="I758" i="3"/>
  <c r="Y758" i="3" s="1"/>
  <c r="G758" i="3"/>
  <c r="H758" i="3" s="1"/>
  <c r="X758" i="3" s="1"/>
  <c r="I757" i="3"/>
  <c r="Y757" i="3" s="1"/>
  <c r="G757" i="3"/>
  <c r="H757" i="3" s="1"/>
  <c r="X757" i="3" s="1"/>
  <c r="I756" i="3"/>
  <c r="Y756" i="3" s="1"/>
  <c r="G756" i="3"/>
  <c r="H756" i="3" s="1"/>
  <c r="X756" i="3" s="1"/>
  <c r="I755" i="3"/>
  <c r="Y755" i="3" s="1"/>
  <c r="G755" i="3"/>
  <c r="H755" i="3" s="1"/>
  <c r="X755" i="3" s="1"/>
  <c r="I754" i="3"/>
  <c r="Y754" i="3" s="1"/>
  <c r="G754" i="3"/>
  <c r="H754" i="3" s="1"/>
  <c r="X754" i="3" s="1"/>
  <c r="I753" i="3"/>
  <c r="Y753" i="3" s="1"/>
  <c r="G753" i="3"/>
  <c r="H753" i="3" s="1"/>
  <c r="X753" i="3" s="1"/>
  <c r="I752" i="3"/>
  <c r="Y752" i="3" s="1"/>
  <c r="G752" i="3"/>
  <c r="H752" i="3" s="1"/>
  <c r="X752" i="3" s="1"/>
  <c r="I751" i="3"/>
  <c r="Y751" i="3" s="1"/>
  <c r="G751" i="3"/>
  <c r="H751" i="3" s="1"/>
  <c r="X751" i="3" s="1"/>
  <c r="I750" i="3"/>
  <c r="Y750" i="3" s="1"/>
  <c r="G750" i="3"/>
  <c r="H750" i="3" s="1"/>
  <c r="X750" i="3" s="1"/>
  <c r="I749" i="3"/>
  <c r="Y749" i="3" s="1"/>
  <c r="G749" i="3"/>
  <c r="H749" i="3" s="1"/>
  <c r="X749" i="3" s="1"/>
  <c r="I748" i="3"/>
  <c r="Y748" i="3" s="1"/>
  <c r="G748" i="3"/>
  <c r="H748" i="3" s="1"/>
  <c r="X748" i="3" s="1"/>
  <c r="I747" i="3"/>
  <c r="Y747" i="3" s="1"/>
  <c r="G747" i="3"/>
  <c r="H747" i="3" s="1"/>
  <c r="X747" i="3" s="1"/>
  <c r="I746" i="3"/>
  <c r="Y746" i="3" s="1"/>
  <c r="G746" i="3"/>
  <c r="H746" i="3" s="1"/>
  <c r="X746" i="3" s="1"/>
  <c r="I745" i="3"/>
  <c r="Y745" i="3" s="1"/>
  <c r="G745" i="3"/>
  <c r="H745" i="3" s="1"/>
  <c r="X745" i="3" s="1"/>
  <c r="I744" i="3"/>
  <c r="Y744" i="3" s="1"/>
  <c r="G744" i="3"/>
  <c r="H744" i="3" s="1"/>
  <c r="X744" i="3" s="1"/>
  <c r="I743" i="3"/>
  <c r="Y743" i="3" s="1"/>
  <c r="G743" i="3"/>
  <c r="H743" i="3" s="1"/>
  <c r="X743" i="3" s="1"/>
  <c r="I742" i="3"/>
  <c r="Y742" i="3" s="1"/>
  <c r="G742" i="3"/>
  <c r="H742" i="3" s="1"/>
  <c r="X742" i="3" s="1"/>
  <c r="I741" i="3"/>
  <c r="Y741" i="3" s="1"/>
  <c r="G741" i="3"/>
  <c r="H741" i="3" s="1"/>
  <c r="X741" i="3" s="1"/>
  <c r="I740" i="3"/>
  <c r="Y740" i="3" s="1"/>
  <c r="G740" i="3"/>
  <c r="H740" i="3" s="1"/>
  <c r="X740" i="3" s="1"/>
  <c r="I739" i="3"/>
  <c r="Y739" i="3" s="1"/>
  <c r="G739" i="3"/>
  <c r="H739" i="3" s="1"/>
  <c r="X739" i="3" s="1"/>
  <c r="I738" i="3"/>
  <c r="Y738" i="3" s="1"/>
  <c r="G738" i="3"/>
  <c r="H738" i="3" s="1"/>
  <c r="X738" i="3" s="1"/>
  <c r="I737" i="3"/>
  <c r="Y737" i="3" s="1"/>
  <c r="G737" i="3"/>
  <c r="H737" i="3" s="1"/>
  <c r="X737" i="3" s="1"/>
  <c r="I736" i="3"/>
  <c r="Y736" i="3" s="1"/>
  <c r="G736" i="3"/>
  <c r="H736" i="3" s="1"/>
  <c r="X736" i="3" s="1"/>
  <c r="I735" i="3"/>
  <c r="Y735" i="3" s="1"/>
  <c r="G735" i="3"/>
  <c r="H735" i="3" s="1"/>
  <c r="X735" i="3" s="1"/>
  <c r="I734" i="3"/>
  <c r="Y734" i="3" s="1"/>
  <c r="G734" i="3"/>
  <c r="H734" i="3" s="1"/>
  <c r="X734" i="3" s="1"/>
  <c r="I733" i="3"/>
  <c r="Y733" i="3" s="1"/>
  <c r="G733" i="3"/>
  <c r="H733" i="3" s="1"/>
  <c r="X733" i="3" s="1"/>
  <c r="I732" i="3"/>
  <c r="Y732" i="3" s="1"/>
  <c r="G732" i="3"/>
  <c r="H732" i="3" s="1"/>
  <c r="X732" i="3" s="1"/>
  <c r="I731" i="3"/>
  <c r="Y731" i="3" s="1"/>
  <c r="G731" i="3"/>
  <c r="H731" i="3" s="1"/>
  <c r="X731" i="3" s="1"/>
  <c r="I730" i="3"/>
  <c r="Y730" i="3" s="1"/>
  <c r="G730" i="3"/>
  <c r="H730" i="3" s="1"/>
  <c r="X730" i="3" s="1"/>
  <c r="I729" i="3"/>
  <c r="Y729" i="3" s="1"/>
  <c r="G729" i="3"/>
  <c r="H729" i="3" s="1"/>
  <c r="X729" i="3" s="1"/>
  <c r="I728" i="3"/>
  <c r="Y728" i="3" s="1"/>
  <c r="G728" i="3"/>
  <c r="H728" i="3" s="1"/>
  <c r="X728" i="3" s="1"/>
  <c r="I727" i="3"/>
  <c r="Y727" i="3" s="1"/>
  <c r="G727" i="3"/>
  <c r="H727" i="3" s="1"/>
  <c r="X727" i="3" s="1"/>
  <c r="I726" i="3"/>
  <c r="Y726" i="3" s="1"/>
  <c r="G726" i="3"/>
  <c r="H726" i="3" s="1"/>
  <c r="X726" i="3" s="1"/>
  <c r="I725" i="3"/>
  <c r="Y725" i="3" s="1"/>
  <c r="G725" i="3"/>
  <c r="H725" i="3" s="1"/>
  <c r="X725" i="3" s="1"/>
  <c r="I724" i="3"/>
  <c r="Y724" i="3" s="1"/>
  <c r="G724" i="3"/>
  <c r="H724" i="3" s="1"/>
  <c r="X724" i="3" s="1"/>
  <c r="I723" i="3"/>
  <c r="Y723" i="3" s="1"/>
  <c r="G723" i="3"/>
  <c r="H723" i="3" s="1"/>
  <c r="X723" i="3" s="1"/>
  <c r="I722" i="3"/>
  <c r="Y722" i="3" s="1"/>
  <c r="G722" i="3"/>
  <c r="H722" i="3" s="1"/>
  <c r="X722" i="3" s="1"/>
  <c r="I721" i="3"/>
  <c r="Y721" i="3" s="1"/>
  <c r="G721" i="3"/>
  <c r="H721" i="3" s="1"/>
  <c r="X721" i="3" s="1"/>
  <c r="I720" i="3"/>
  <c r="Y720" i="3" s="1"/>
  <c r="G720" i="3"/>
  <c r="H720" i="3" s="1"/>
  <c r="X720" i="3" s="1"/>
  <c r="I719" i="3"/>
  <c r="Y719" i="3" s="1"/>
  <c r="G719" i="3"/>
  <c r="H719" i="3" s="1"/>
  <c r="X719" i="3" s="1"/>
  <c r="I718" i="3"/>
  <c r="Y718" i="3" s="1"/>
  <c r="G718" i="3"/>
  <c r="H718" i="3" s="1"/>
  <c r="X718" i="3" s="1"/>
  <c r="I717" i="3"/>
  <c r="Y717" i="3" s="1"/>
  <c r="G717" i="3"/>
  <c r="H717" i="3" s="1"/>
  <c r="X717" i="3" s="1"/>
  <c r="I716" i="3"/>
  <c r="Y716" i="3" s="1"/>
  <c r="G716" i="3"/>
  <c r="H716" i="3" s="1"/>
  <c r="X716" i="3" s="1"/>
  <c r="I715" i="3"/>
  <c r="Y715" i="3" s="1"/>
  <c r="G715" i="3"/>
  <c r="H715" i="3" s="1"/>
  <c r="X715" i="3" s="1"/>
  <c r="I714" i="3"/>
  <c r="Y714" i="3" s="1"/>
  <c r="G714" i="3"/>
  <c r="H714" i="3" s="1"/>
  <c r="X714" i="3" s="1"/>
  <c r="I713" i="3"/>
  <c r="Y713" i="3" s="1"/>
  <c r="G713" i="3"/>
  <c r="H713" i="3" s="1"/>
  <c r="X713" i="3" s="1"/>
  <c r="I712" i="3"/>
  <c r="Y712" i="3" s="1"/>
  <c r="G712" i="3"/>
  <c r="H712" i="3" s="1"/>
  <c r="X712" i="3" s="1"/>
  <c r="I711" i="3"/>
  <c r="Y711" i="3" s="1"/>
  <c r="G711" i="3"/>
  <c r="H711" i="3" s="1"/>
  <c r="X711" i="3" s="1"/>
  <c r="I710" i="3"/>
  <c r="Y710" i="3" s="1"/>
  <c r="G710" i="3"/>
  <c r="H710" i="3" s="1"/>
  <c r="X710" i="3" s="1"/>
  <c r="I709" i="3"/>
  <c r="Y709" i="3" s="1"/>
  <c r="G709" i="3"/>
  <c r="H709" i="3" s="1"/>
  <c r="X709" i="3" s="1"/>
  <c r="I708" i="3"/>
  <c r="Y708" i="3" s="1"/>
  <c r="G708" i="3"/>
  <c r="H708" i="3" s="1"/>
  <c r="X708" i="3" s="1"/>
  <c r="I707" i="3"/>
  <c r="Y707" i="3" s="1"/>
  <c r="G707" i="3"/>
  <c r="H707" i="3" s="1"/>
  <c r="X707" i="3" s="1"/>
  <c r="I706" i="3"/>
  <c r="Y706" i="3" s="1"/>
  <c r="G706" i="3"/>
  <c r="H706" i="3" s="1"/>
  <c r="X706" i="3" s="1"/>
  <c r="I705" i="3"/>
  <c r="Y705" i="3" s="1"/>
  <c r="G705" i="3"/>
  <c r="H705" i="3" s="1"/>
  <c r="X705" i="3" s="1"/>
  <c r="I704" i="3"/>
  <c r="Y704" i="3" s="1"/>
  <c r="G704" i="3"/>
  <c r="H704" i="3" s="1"/>
  <c r="X704" i="3" s="1"/>
  <c r="I703" i="3"/>
  <c r="Y703" i="3" s="1"/>
  <c r="G703" i="3"/>
  <c r="H703" i="3" s="1"/>
  <c r="X703" i="3" s="1"/>
  <c r="I702" i="3"/>
  <c r="Y702" i="3" s="1"/>
  <c r="G702" i="3"/>
  <c r="H702" i="3" s="1"/>
  <c r="X702" i="3" s="1"/>
  <c r="I701" i="3"/>
  <c r="Y701" i="3" s="1"/>
  <c r="G701" i="3"/>
  <c r="H701" i="3" s="1"/>
  <c r="X701" i="3" s="1"/>
  <c r="I700" i="3"/>
  <c r="Y700" i="3" s="1"/>
  <c r="G700" i="3"/>
  <c r="H700" i="3" s="1"/>
  <c r="X700" i="3" s="1"/>
  <c r="I699" i="3"/>
  <c r="Y699" i="3" s="1"/>
  <c r="G699" i="3"/>
  <c r="H699" i="3" s="1"/>
  <c r="X699" i="3" s="1"/>
  <c r="I698" i="3"/>
  <c r="Y698" i="3" s="1"/>
  <c r="G698" i="3"/>
  <c r="H698" i="3" s="1"/>
  <c r="X698" i="3" s="1"/>
  <c r="I697" i="3"/>
  <c r="Y697" i="3" s="1"/>
  <c r="G697" i="3"/>
  <c r="H697" i="3" s="1"/>
  <c r="X697" i="3" s="1"/>
  <c r="I696" i="3"/>
  <c r="Y696" i="3" s="1"/>
  <c r="G696" i="3"/>
  <c r="H696" i="3" s="1"/>
  <c r="X696" i="3" s="1"/>
  <c r="I695" i="3"/>
  <c r="Y695" i="3" s="1"/>
  <c r="G695" i="3"/>
  <c r="H695" i="3" s="1"/>
  <c r="X695" i="3" s="1"/>
  <c r="I694" i="3"/>
  <c r="Y694" i="3" s="1"/>
  <c r="G694" i="3"/>
  <c r="H694" i="3" s="1"/>
  <c r="X694" i="3" s="1"/>
  <c r="I693" i="3"/>
  <c r="Y693" i="3" s="1"/>
  <c r="G693" i="3"/>
  <c r="H693" i="3" s="1"/>
  <c r="X693" i="3" s="1"/>
  <c r="I692" i="3"/>
  <c r="Y692" i="3" s="1"/>
  <c r="G692" i="3"/>
  <c r="H692" i="3" s="1"/>
  <c r="X692" i="3" s="1"/>
  <c r="I691" i="3"/>
  <c r="Y691" i="3" s="1"/>
  <c r="G691" i="3"/>
  <c r="H691" i="3" s="1"/>
  <c r="X691" i="3" s="1"/>
  <c r="I690" i="3"/>
  <c r="Y690" i="3" s="1"/>
  <c r="G690" i="3"/>
  <c r="H690" i="3" s="1"/>
  <c r="X690" i="3" s="1"/>
  <c r="I689" i="3"/>
  <c r="Y689" i="3" s="1"/>
  <c r="G689" i="3"/>
  <c r="H689" i="3" s="1"/>
  <c r="X689" i="3" s="1"/>
  <c r="I688" i="3"/>
  <c r="Y688" i="3" s="1"/>
  <c r="G688" i="3"/>
  <c r="H688" i="3" s="1"/>
  <c r="X688" i="3" s="1"/>
  <c r="I687" i="3"/>
  <c r="Y687" i="3" s="1"/>
  <c r="G687" i="3"/>
  <c r="H687" i="3" s="1"/>
  <c r="X687" i="3" s="1"/>
  <c r="I686" i="3"/>
  <c r="Y686" i="3" s="1"/>
  <c r="G686" i="3"/>
  <c r="H686" i="3" s="1"/>
  <c r="X686" i="3" s="1"/>
  <c r="I685" i="3"/>
  <c r="Y685" i="3" s="1"/>
  <c r="G685" i="3"/>
  <c r="H685" i="3" s="1"/>
  <c r="X685" i="3" s="1"/>
  <c r="I684" i="3"/>
  <c r="Y684" i="3" s="1"/>
  <c r="G684" i="3"/>
  <c r="H684" i="3" s="1"/>
  <c r="X684" i="3" s="1"/>
  <c r="I683" i="3"/>
  <c r="Y683" i="3" s="1"/>
  <c r="G683" i="3"/>
  <c r="H683" i="3" s="1"/>
  <c r="X683" i="3" s="1"/>
  <c r="I682" i="3"/>
  <c r="Y682" i="3" s="1"/>
  <c r="G682" i="3"/>
  <c r="H682" i="3" s="1"/>
  <c r="X682" i="3" s="1"/>
  <c r="I681" i="3"/>
  <c r="Y681" i="3" s="1"/>
  <c r="G681" i="3"/>
  <c r="H681" i="3" s="1"/>
  <c r="X681" i="3" s="1"/>
  <c r="I680" i="3"/>
  <c r="Y680" i="3" s="1"/>
  <c r="G680" i="3"/>
  <c r="H680" i="3" s="1"/>
  <c r="X680" i="3" s="1"/>
  <c r="I679" i="3"/>
  <c r="Y679" i="3" s="1"/>
  <c r="G679" i="3"/>
  <c r="H679" i="3" s="1"/>
  <c r="X679" i="3" s="1"/>
  <c r="I678" i="3"/>
  <c r="Y678" i="3" s="1"/>
  <c r="G678" i="3"/>
  <c r="H678" i="3" s="1"/>
  <c r="X678" i="3" s="1"/>
  <c r="I677" i="3"/>
  <c r="Y677" i="3" s="1"/>
  <c r="G677" i="3"/>
  <c r="H677" i="3" s="1"/>
  <c r="X677" i="3" s="1"/>
  <c r="I676" i="3"/>
  <c r="Y676" i="3" s="1"/>
  <c r="G676" i="3"/>
  <c r="H676" i="3" s="1"/>
  <c r="X676" i="3" s="1"/>
  <c r="I675" i="3"/>
  <c r="Y675" i="3" s="1"/>
  <c r="G675" i="3"/>
  <c r="H675" i="3" s="1"/>
  <c r="X675" i="3" s="1"/>
  <c r="I674" i="3"/>
  <c r="Y674" i="3" s="1"/>
  <c r="G674" i="3"/>
  <c r="H674" i="3" s="1"/>
  <c r="X674" i="3" s="1"/>
  <c r="I673" i="3"/>
  <c r="Y673" i="3" s="1"/>
  <c r="G673" i="3"/>
  <c r="H673" i="3" s="1"/>
  <c r="X673" i="3" s="1"/>
  <c r="I672" i="3"/>
  <c r="Y672" i="3" s="1"/>
  <c r="G672" i="3"/>
  <c r="H672" i="3" s="1"/>
  <c r="X672" i="3" s="1"/>
  <c r="I671" i="3"/>
  <c r="Y671" i="3" s="1"/>
  <c r="G671" i="3"/>
  <c r="H671" i="3" s="1"/>
  <c r="X671" i="3" s="1"/>
  <c r="I670" i="3"/>
  <c r="Y670" i="3" s="1"/>
  <c r="G670" i="3"/>
  <c r="H670" i="3" s="1"/>
  <c r="X670" i="3" s="1"/>
  <c r="I669" i="3"/>
  <c r="Y669" i="3" s="1"/>
  <c r="G669" i="3"/>
  <c r="H669" i="3" s="1"/>
  <c r="X669" i="3" s="1"/>
  <c r="I668" i="3"/>
  <c r="Y668" i="3" s="1"/>
  <c r="G668" i="3"/>
  <c r="H668" i="3" s="1"/>
  <c r="X668" i="3" s="1"/>
  <c r="I667" i="3"/>
  <c r="Y667" i="3" s="1"/>
  <c r="G667" i="3"/>
  <c r="H667" i="3" s="1"/>
  <c r="X667" i="3" s="1"/>
  <c r="I666" i="3"/>
  <c r="Y666" i="3" s="1"/>
  <c r="G666" i="3"/>
  <c r="H666" i="3" s="1"/>
  <c r="X666" i="3" s="1"/>
  <c r="I665" i="3"/>
  <c r="Y665" i="3" s="1"/>
  <c r="G665" i="3"/>
  <c r="H665" i="3" s="1"/>
  <c r="X665" i="3" s="1"/>
  <c r="I664" i="3"/>
  <c r="Y664" i="3" s="1"/>
  <c r="G664" i="3"/>
  <c r="H664" i="3" s="1"/>
  <c r="X664" i="3" s="1"/>
  <c r="I663" i="3"/>
  <c r="Y663" i="3" s="1"/>
  <c r="G663" i="3"/>
  <c r="H663" i="3" s="1"/>
  <c r="X663" i="3" s="1"/>
  <c r="I662" i="3"/>
  <c r="Y662" i="3" s="1"/>
  <c r="G662" i="3"/>
  <c r="H662" i="3" s="1"/>
  <c r="X662" i="3" s="1"/>
  <c r="I661" i="3"/>
  <c r="Y661" i="3" s="1"/>
  <c r="G661" i="3"/>
  <c r="H661" i="3" s="1"/>
  <c r="X661" i="3" s="1"/>
  <c r="I660" i="3"/>
  <c r="Y660" i="3" s="1"/>
  <c r="G660" i="3"/>
  <c r="H660" i="3" s="1"/>
  <c r="X660" i="3" s="1"/>
  <c r="I659" i="3"/>
  <c r="Y659" i="3" s="1"/>
  <c r="G659" i="3"/>
  <c r="H659" i="3" s="1"/>
  <c r="X659" i="3" s="1"/>
  <c r="I658" i="3"/>
  <c r="Y658" i="3" s="1"/>
  <c r="G658" i="3"/>
  <c r="H658" i="3" s="1"/>
  <c r="X658" i="3" s="1"/>
  <c r="I657" i="3"/>
  <c r="Y657" i="3" s="1"/>
  <c r="G657" i="3"/>
  <c r="H657" i="3" s="1"/>
  <c r="X657" i="3" s="1"/>
  <c r="I656" i="3"/>
  <c r="Y656" i="3" s="1"/>
  <c r="G656" i="3"/>
  <c r="H656" i="3" s="1"/>
  <c r="X656" i="3" s="1"/>
  <c r="I655" i="3"/>
  <c r="Y655" i="3" s="1"/>
  <c r="G655" i="3"/>
  <c r="H655" i="3" s="1"/>
  <c r="X655" i="3" s="1"/>
  <c r="I654" i="3"/>
  <c r="Y654" i="3" s="1"/>
  <c r="G654" i="3"/>
  <c r="H654" i="3" s="1"/>
  <c r="X654" i="3" s="1"/>
  <c r="I653" i="3"/>
  <c r="Y653" i="3" s="1"/>
  <c r="G653" i="3"/>
  <c r="H653" i="3" s="1"/>
  <c r="X653" i="3" s="1"/>
  <c r="I652" i="3"/>
  <c r="Y652" i="3" s="1"/>
  <c r="G652" i="3"/>
  <c r="H652" i="3" s="1"/>
  <c r="X652" i="3" s="1"/>
  <c r="I651" i="3"/>
  <c r="Y651" i="3" s="1"/>
  <c r="G651" i="3"/>
  <c r="H651" i="3" s="1"/>
  <c r="X651" i="3" s="1"/>
  <c r="I650" i="3"/>
  <c r="Y650" i="3" s="1"/>
  <c r="G650" i="3"/>
  <c r="H650" i="3" s="1"/>
  <c r="X650" i="3" s="1"/>
  <c r="I649" i="3"/>
  <c r="Y649" i="3" s="1"/>
  <c r="G649" i="3"/>
  <c r="H649" i="3" s="1"/>
  <c r="X649" i="3" s="1"/>
  <c r="I648" i="3"/>
  <c r="Y648" i="3" s="1"/>
  <c r="G648" i="3"/>
  <c r="H648" i="3" s="1"/>
  <c r="X648" i="3" s="1"/>
  <c r="I647" i="3"/>
  <c r="Y647" i="3" s="1"/>
  <c r="G647" i="3"/>
  <c r="H647" i="3" s="1"/>
  <c r="X647" i="3" s="1"/>
  <c r="I646" i="3"/>
  <c r="Y646" i="3" s="1"/>
  <c r="G646" i="3"/>
  <c r="H646" i="3" s="1"/>
  <c r="X646" i="3" s="1"/>
  <c r="I645" i="3"/>
  <c r="Y645" i="3" s="1"/>
  <c r="G645" i="3"/>
  <c r="H645" i="3" s="1"/>
  <c r="X645" i="3" s="1"/>
  <c r="I644" i="3"/>
  <c r="Y644" i="3" s="1"/>
  <c r="G644" i="3"/>
  <c r="H644" i="3" s="1"/>
  <c r="X644" i="3" s="1"/>
  <c r="I643" i="3"/>
  <c r="Y643" i="3" s="1"/>
  <c r="G643" i="3"/>
  <c r="H643" i="3" s="1"/>
  <c r="X643" i="3" s="1"/>
  <c r="I642" i="3"/>
  <c r="Y642" i="3" s="1"/>
  <c r="G642" i="3"/>
  <c r="H642" i="3" s="1"/>
  <c r="X642" i="3" s="1"/>
  <c r="I641" i="3"/>
  <c r="Y641" i="3" s="1"/>
  <c r="G641" i="3"/>
  <c r="H641" i="3" s="1"/>
  <c r="X641" i="3" s="1"/>
  <c r="I640" i="3"/>
  <c r="Y640" i="3" s="1"/>
  <c r="G640" i="3"/>
  <c r="H640" i="3" s="1"/>
  <c r="X640" i="3" s="1"/>
  <c r="I639" i="3"/>
  <c r="Y639" i="3" s="1"/>
  <c r="G639" i="3"/>
  <c r="H639" i="3" s="1"/>
  <c r="X639" i="3" s="1"/>
  <c r="I638" i="3"/>
  <c r="Y638" i="3" s="1"/>
  <c r="G638" i="3"/>
  <c r="H638" i="3" s="1"/>
  <c r="X638" i="3" s="1"/>
  <c r="I637" i="3"/>
  <c r="Y637" i="3" s="1"/>
  <c r="G637" i="3"/>
  <c r="H637" i="3" s="1"/>
  <c r="X637" i="3" s="1"/>
  <c r="I636" i="3"/>
  <c r="Y636" i="3" s="1"/>
  <c r="G636" i="3"/>
  <c r="H636" i="3" s="1"/>
  <c r="X636" i="3" s="1"/>
  <c r="I635" i="3"/>
  <c r="Y635" i="3" s="1"/>
  <c r="G635" i="3"/>
  <c r="H635" i="3" s="1"/>
  <c r="X635" i="3" s="1"/>
  <c r="I634" i="3"/>
  <c r="Y634" i="3" s="1"/>
  <c r="G634" i="3"/>
  <c r="H634" i="3" s="1"/>
  <c r="X634" i="3" s="1"/>
  <c r="I633" i="3"/>
  <c r="Y633" i="3" s="1"/>
  <c r="G633" i="3"/>
  <c r="H633" i="3" s="1"/>
  <c r="X633" i="3" s="1"/>
  <c r="I632" i="3"/>
  <c r="Y632" i="3" s="1"/>
  <c r="G632" i="3"/>
  <c r="H632" i="3" s="1"/>
  <c r="X632" i="3" s="1"/>
  <c r="I631" i="3"/>
  <c r="Y631" i="3" s="1"/>
  <c r="G631" i="3"/>
  <c r="H631" i="3" s="1"/>
  <c r="X631" i="3" s="1"/>
  <c r="I630" i="3"/>
  <c r="Y630" i="3" s="1"/>
  <c r="G630" i="3"/>
  <c r="H630" i="3" s="1"/>
  <c r="X630" i="3" s="1"/>
  <c r="I629" i="3"/>
  <c r="Y629" i="3" s="1"/>
  <c r="G629" i="3"/>
  <c r="H629" i="3" s="1"/>
  <c r="X629" i="3" s="1"/>
  <c r="I628" i="3"/>
  <c r="Y628" i="3" s="1"/>
  <c r="G628" i="3"/>
  <c r="H628" i="3" s="1"/>
  <c r="X628" i="3" s="1"/>
  <c r="I627" i="3"/>
  <c r="Y627" i="3" s="1"/>
  <c r="G627" i="3"/>
  <c r="H627" i="3" s="1"/>
  <c r="X627" i="3" s="1"/>
  <c r="I626" i="3"/>
  <c r="Y626" i="3" s="1"/>
  <c r="G626" i="3"/>
  <c r="H626" i="3" s="1"/>
  <c r="X626" i="3" s="1"/>
  <c r="I625" i="3"/>
  <c r="Y625" i="3" s="1"/>
  <c r="G625" i="3"/>
  <c r="H625" i="3" s="1"/>
  <c r="X625" i="3" s="1"/>
  <c r="I624" i="3"/>
  <c r="Y624" i="3" s="1"/>
  <c r="G624" i="3"/>
  <c r="H624" i="3" s="1"/>
  <c r="X624" i="3" s="1"/>
  <c r="I623" i="3"/>
  <c r="Y623" i="3" s="1"/>
  <c r="G623" i="3"/>
  <c r="H623" i="3" s="1"/>
  <c r="X623" i="3" s="1"/>
  <c r="I622" i="3"/>
  <c r="Y622" i="3" s="1"/>
  <c r="G622" i="3"/>
  <c r="H622" i="3" s="1"/>
  <c r="X622" i="3" s="1"/>
  <c r="I621" i="3"/>
  <c r="Y621" i="3" s="1"/>
  <c r="G621" i="3"/>
  <c r="H621" i="3" s="1"/>
  <c r="X621" i="3" s="1"/>
  <c r="I620" i="3"/>
  <c r="Y620" i="3" s="1"/>
  <c r="G620" i="3"/>
  <c r="H620" i="3" s="1"/>
  <c r="X620" i="3" s="1"/>
  <c r="I619" i="3"/>
  <c r="Y619" i="3" s="1"/>
  <c r="G619" i="3"/>
  <c r="H619" i="3" s="1"/>
  <c r="X619" i="3" s="1"/>
  <c r="I618" i="3"/>
  <c r="Y618" i="3" s="1"/>
  <c r="G618" i="3"/>
  <c r="H618" i="3" s="1"/>
  <c r="X618" i="3" s="1"/>
  <c r="I617" i="3"/>
  <c r="Y617" i="3" s="1"/>
  <c r="G617" i="3"/>
  <c r="H617" i="3" s="1"/>
  <c r="X617" i="3" s="1"/>
  <c r="I616" i="3"/>
  <c r="Y616" i="3" s="1"/>
  <c r="G616" i="3"/>
  <c r="H616" i="3" s="1"/>
  <c r="X616" i="3" s="1"/>
  <c r="I615" i="3"/>
  <c r="Y615" i="3" s="1"/>
  <c r="G615" i="3"/>
  <c r="H615" i="3" s="1"/>
  <c r="X615" i="3" s="1"/>
  <c r="I614" i="3"/>
  <c r="Y614" i="3" s="1"/>
  <c r="G614" i="3"/>
  <c r="H614" i="3" s="1"/>
  <c r="X614" i="3" s="1"/>
  <c r="I613" i="3"/>
  <c r="Y613" i="3" s="1"/>
  <c r="G613" i="3"/>
  <c r="H613" i="3" s="1"/>
  <c r="X613" i="3" s="1"/>
  <c r="I612" i="3"/>
  <c r="Y612" i="3" s="1"/>
  <c r="G612" i="3"/>
  <c r="H612" i="3" s="1"/>
  <c r="X612" i="3" s="1"/>
  <c r="I611" i="3"/>
  <c r="Y611" i="3" s="1"/>
  <c r="G611" i="3"/>
  <c r="H611" i="3" s="1"/>
  <c r="X611" i="3" s="1"/>
  <c r="I610" i="3"/>
  <c r="Y610" i="3" s="1"/>
  <c r="G610" i="3"/>
  <c r="H610" i="3" s="1"/>
  <c r="X610" i="3" s="1"/>
  <c r="I609" i="3"/>
  <c r="Y609" i="3" s="1"/>
  <c r="G609" i="3"/>
  <c r="H609" i="3" s="1"/>
  <c r="X609" i="3" s="1"/>
  <c r="I608" i="3"/>
  <c r="Y608" i="3" s="1"/>
  <c r="G608" i="3"/>
  <c r="H608" i="3" s="1"/>
  <c r="X608" i="3" s="1"/>
  <c r="I607" i="3"/>
  <c r="Y607" i="3" s="1"/>
  <c r="G607" i="3"/>
  <c r="H607" i="3" s="1"/>
  <c r="X607" i="3" s="1"/>
  <c r="I606" i="3"/>
  <c r="Y606" i="3" s="1"/>
  <c r="G606" i="3"/>
  <c r="H606" i="3" s="1"/>
  <c r="X606" i="3" s="1"/>
  <c r="I605" i="3"/>
  <c r="Y605" i="3" s="1"/>
  <c r="G605" i="3"/>
  <c r="H605" i="3" s="1"/>
  <c r="X605" i="3" s="1"/>
  <c r="I604" i="3"/>
  <c r="Y604" i="3" s="1"/>
  <c r="G604" i="3"/>
  <c r="H604" i="3" s="1"/>
  <c r="X604" i="3" s="1"/>
  <c r="I603" i="3"/>
  <c r="Y603" i="3" s="1"/>
  <c r="G603" i="3"/>
  <c r="H603" i="3" s="1"/>
  <c r="X603" i="3" s="1"/>
  <c r="I602" i="3"/>
  <c r="Y602" i="3" s="1"/>
  <c r="G602" i="3"/>
  <c r="H602" i="3" s="1"/>
  <c r="X602" i="3" s="1"/>
  <c r="I601" i="3"/>
  <c r="Y601" i="3" s="1"/>
  <c r="G601" i="3"/>
  <c r="H601" i="3" s="1"/>
  <c r="X601" i="3" s="1"/>
  <c r="I600" i="3"/>
  <c r="Y600" i="3" s="1"/>
  <c r="G600" i="3"/>
  <c r="H600" i="3" s="1"/>
  <c r="X600" i="3" s="1"/>
  <c r="I599" i="3"/>
  <c r="Y599" i="3" s="1"/>
  <c r="G599" i="3"/>
  <c r="H599" i="3" s="1"/>
  <c r="X599" i="3" s="1"/>
  <c r="I598" i="3"/>
  <c r="Y598" i="3" s="1"/>
  <c r="G598" i="3"/>
  <c r="H598" i="3" s="1"/>
  <c r="X598" i="3" s="1"/>
  <c r="I597" i="3"/>
  <c r="Y597" i="3" s="1"/>
  <c r="G597" i="3"/>
  <c r="H597" i="3" s="1"/>
  <c r="X597" i="3" s="1"/>
  <c r="I596" i="3"/>
  <c r="Y596" i="3" s="1"/>
  <c r="G596" i="3"/>
  <c r="H596" i="3" s="1"/>
  <c r="X596" i="3" s="1"/>
  <c r="I595" i="3"/>
  <c r="Y595" i="3" s="1"/>
  <c r="G595" i="3"/>
  <c r="H595" i="3" s="1"/>
  <c r="X595" i="3" s="1"/>
  <c r="I594" i="3"/>
  <c r="Y594" i="3" s="1"/>
  <c r="G594" i="3"/>
  <c r="H594" i="3" s="1"/>
  <c r="X594" i="3" s="1"/>
  <c r="I593" i="3"/>
  <c r="Y593" i="3" s="1"/>
  <c r="G593" i="3"/>
  <c r="H593" i="3" s="1"/>
  <c r="X593" i="3" s="1"/>
  <c r="I592" i="3"/>
  <c r="Y592" i="3" s="1"/>
  <c r="G592" i="3"/>
  <c r="H592" i="3" s="1"/>
  <c r="X592" i="3" s="1"/>
  <c r="I591" i="3"/>
  <c r="Y591" i="3" s="1"/>
  <c r="G591" i="3"/>
  <c r="H591" i="3" s="1"/>
  <c r="X591" i="3" s="1"/>
  <c r="I590" i="3"/>
  <c r="Y590" i="3" s="1"/>
  <c r="G590" i="3"/>
  <c r="H590" i="3" s="1"/>
  <c r="X590" i="3" s="1"/>
  <c r="I589" i="3"/>
  <c r="Y589" i="3" s="1"/>
  <c r="G589" i="3"/>
  <c r="H589" i="3" s="1"/>
  <c r="X589" i="3" s="1"/>
  <c r="I588" i="3"/>
  <c r="Y588" i="3" s="1"/>
  <c r="G588" i="3"/>
  <c r="H588" i="3" s="1"/>
  <c r="X588" i="3" s="1"/>
  <c r="I587" i="3"/>
  <c r="Y587" i="3" s="1"/>
  <c r="G587" i="3"/>
  <c r="H587" i="3" s="1"/>
  <c r="X587" i="3" s="1"/>
  <c r="I586" i="3"/>
  <c r="Y586" i="3" s="1"/>
  <c r="G586" i="3"/>
  <c r="H586" i="3" s="1"/>
  <c r="X586" i="3" s="1"/>
  <c r="I585" i="3"/>
  <c r="Y585" i="3" s="1"/>
  <c r="G585" i="3"/>
  <c r="H585" i="3" s="1"/>
  <c r="X585" i="3" s="1"/>
  <c r="I584" i="3"/>
  <c r="Y584" i="3" s="1"/>
  <c r="G584" i="3"/>
  <c r="H584" i="3" s="1"/>
  <c r="X584" i="3" s="1"/>
  <c r="I583" i="3"/>
  <c r="Y583" i="3" s="1"/>
  <c r="G583" i="3"/>
  <c r="H583" i="3" s="1"/>
  <c r="X583" i="3" s="1"/>
  <c r="I582" i="3"/>
  <c r="Y582" i="3" s="1"/>
  <c r="G582" i="3"/>
  <c r="H582" i="3" s="1"/>
  <c r="X582" i="3" s="1"/>
  <c r="I581" i="3"/>
  <c r="Y581" i="3" s="1"/>
  <c r="G581" i="3"/>
  <c r="H581" i="3" s="1"/>
  <c r="X581" i="3" s="1"/>
  <c r="I580" i="3"/>
  <c r="Y580" i="3" s="1"/>
  <c r="G580" i="3"/>
  <c r="H580" i="3" s="1"/>
  <c r="X580" i="3" s="1"/>
  <c r="I579" i="3"/>
  <c r="Y579" i="3" s="1"/>
  <c r="G579" i="3"/>
  <c r="H579" i="3" s="1"/>
  <c r="X579" i="3" s="1"/>
  <c r="I578" i="3"/>
  <c r="Y578" i="3" s="1"/>
  <c r="G578" i="3"/>
  <c r="H578" i="3" s="1"/>
  <c r="X578" i="3" s="1"/>
  <c r="I577" i="3"/>
  <c r="Y577" i="3" s="1"/>
  <c r="G577" i="3"/>
  <c r="H577" i="3" s="1"/>
  <c r="X577" i="3" s="1"/>
  <c r="I576" i="3"/>
  <c r="Y576" i="3" s="1"/>
  <c r="G576" i="3"/>
  <c r="H576" i="3" s="1"/>
  <c r="X576" i="3" s="1"/>
  <c r="I575" i="3"/>
  <c r="Y575" i="3" s="1"/>
  <c r="G575" i="3"/>
  <c r="H575" i="3" s="1"/>
  <c r="X575" i="3" s="1"/>
  <c r="I574" i="3"/>
  <c r="Y574" i="3" s="1"/>
  <c r="G574" i="3"/>
  <c r="H574" i="3" s="1"/>
  <c r="X574" i="3" s="1"/>
  <c r="I573" i="3"/>
  <c r="Y573" i="3" s="1"/>
  <c r="G573" i="3"/>
  <c r="H573" i="3" s="1"/>
  <c r="X573" i="3" s="1"/>
  <c r="I572" i="3"/>
  <c r="Y572" i="3" s="1"/>
  <c r="G572" i="3"/>
  <c r="H572" i="3" s="1"/>
  <c r="X572" i="3" s="1"/>
  <c r="I571" i="3"/>
  <c r="Y571" i="3" s="1"/>
  <c r="G571" i="3"/>
  <c r="H571" i="3" s="1"/>
  <c r="X571" i="3" s="1"/>
  <c r="I570" i="3"/>
  <c r="Y570" i="3" s="1"/>
  <c r="G570" i="3"/>
  <c r="H570" i="3" s="1"/>
  <c r="X570" i="3" s="1"/>
  <c r="I569" i="3"/>
  <c r="Y569" i="3" s="1"/>
  <c r="G569" i="3"/>
  <c r="H569" i="3" s="1"/>
  <c r="X569" i="3" s="1"/>
  <c r="I568" i="3"/>
  <c r="Y568" i="3" s="1"/>
  <c r="G568" i="3"/>
  <c r="H568" i="3" s="1"/>
  <c r="X568" i="3" s="1"/>
  <c r="I567" i="3"/>
  <c r="Y567" i="3" s="1"/>
  <c r="G567" i="3"/>
  <c r="H567" i="3" s="1"/>
  <c r="X567" i="3" s="1"/>
  <c r="I566" i="3"/>
  <c r="Y566" i="3" s="1"/>
  <c r="G566" i="3"/>
  <c r="H566" i="3" s="1"/>
  <c r="X566" i="3" s="1"/>
  <c r="I565" i="3"/>
  <c r="Y565" i="3" s="1"/>
  <c r="G565" i="3"/>
  <c r="H565" i="3" s="1"/>
  <c r="X565" i="3" s="1"/>
  <c r="I564" i="3"/>
  <c r="Y564" i="3" s="1"/>
  <c r="G564" i="3"/>
  <c r="H564" i="3" s="1"/>
  <c r="X564" i="3" s="1"/>
  <c r="I563" i="3"/>
  <c r="Y563" i="3" s="1"/>
  <c r="G563" i="3"/>
  <c r="H563" i="3" s="1"/>
  <c r="X563" i="3" s="1"/>
  <c r="I562" i="3"/>
  <c r="Y562" i="3" s="1"/>
  <c r="G562" i="3"/>
  <c r="H562" i="3" s="1"/>
  <c r="X562" i="3" s="1"/>
  <c r="I561" i="3"/>
  <c r="Y561" i="3" s="1"/>
  <c r="G561" i="3"/>
  <c r="H561" i="3" s="1"/>
  <c r="X561" i="3" s="1"/>
  <c r="I560" i="3"/>
  <c r="Y560" i="3" s="1"/>
  <c r="G560" i="3"/>
  <c r="H560" i="3" s="1"/>
  <c r="X560" i="3" s="1"/>
  <c r="I559" i="3"/>
  <c r="Y559" i="3" s="1"/>
  <c r="G559" i="3"/>
  <c r="H559" i="3" s="1"/>
  <c r="X559" i="3" s="1"/>
  <c r="I558" i="3"/>
  <c r="Y558" i="3" s="1"/>
  <c r="G558" i="3"/>
  <c r="H558" i="3" s="1"/>
  <c r="X558" i="3" s="1"/>
  <c r="I557" i="3"/>
  <c r="Y557" i="3" s="1"/>
  <c r="G557" i="3"/>
  <c r="H557" i="3" s="1"/>
  <c r="X557" i="3" s="1"/>
  <c r="I556" i="3"/>
  <c r="Y556" i="3" s="1"/>
  <c r="G556" i="3"/>
  <c r="H556" i="3" s="1"/>
  <c r="X556" i="3" s="1"/>
  <c r="I555" i="3"/>
  <c r="Y555" i="3" s="1"/>
  <c r="G555" i="3"/>
  <c r="H555" i="3" s="1"/>
  <c r="X555" i="3" s="1"/>
  <c r="I554" i="3"/>
  <c r="Y554" i="3" s="1"/>
  <c r="G554" i="3"/>
  <c r="H554" i="3" s="1"/>
  <c r="X554" i="3" s="1"/>
  <c r="I553" i="3"/>
  <c r="Y553" i="3" s="1"/>
  <c r="G553" i="3"/>
  <c r="H553" i="3" s="1"/>
  <c r="X553" i="3" s="1"/>
  <c r="I552" i="3"/>
  <c r="Y552" i="3" s="1"/>
  <c r="G552" i="3"/>
  <c r="H552" i="3" s="1"/>
  <c r="X552" i="3" s="1"/>
  <c r="I551" i="3"/>
  <c r="Y551" i="3" s="1"/>
  <c r="G551" i="3"/>
  <c r="H551" i="3" s="1"/>
  <c r="X551" i="3" s="1"/>
  <c r="I550" i="3"/>
  <c r="Y550" i="3" s="1"/>
  <c r="G550" i="3"/>
  <c r="H550" i="3" s="1"/>
  <c r="X550" i="3" s="1"/>
  <c r="I549" i="3"/>
  <c r="Y549" i="3" s="1"/>
  <c r="G549" i="3"/>
  <c r="H549" i="3" s="1"/>
  <c r="X549" i="3" s="1"/>
  <c r="I548" i="3"/>
  <c r="Y548" i="3" s="1"/>
  <c r="G548" i="3"/>
  <c r="H548" i="3" s="1"/>
  <c r="X548" i="3" s="1"/>
  <c r="I547" i="3"/>
  <c r="Y547" i="3" s="1"/>
  <c r="G547" i="3"/>
  <c r="H547" i="3" s="1"/>
  <c r="X547" i="3" s="1"/>
  <c r="I546" i="3"/>
  <c r="Y546" i="3" s="1"/>
  <c r="G546" i="3"/>
  <c r="H546" i="3" s="1"/>
  <c r="X546" i="3" s="1"/>
  <c r="I545" i="3"/>
  <c r="Y545" i="3" s="1"/>
  <c r="G545" i="3"/>
  <c r="H545" i="3" s="1"/>
  <c r="X545" i="3" s="1"/>
  <c r="I544" i="3"/>
  <c r="Y544" i="3" s="1"/>
  <c r="G544" i="3"/>
  <c r="H544" i="3" s="1"/>
  <c r="X544" i="3" s="1"/>
  <c r="I543" i="3"/>
  <c r="Y543" i="3" s="1"/>
  <c r="G543" i="3"/>
  <c r="H543" i="3" s="1"/>
  <c r="X543" i="3" s="1"/>
  <c r="I542" i="3"/>
  <c r="Y542" i="3" s="1"/>
  <c r="G542" i="3"/>
  <c r="H542" i="3" s="1"/>
  <c r="X542" i="3" s="1"/>
  <c r="I541" i="3"/>
  <c r="Y541" i="3" s="1"/>
  <c r="G541" i="3"/>
  <c r="H541" i="3" s="1"/>
  <c r="X541" i="3" s="1"/>
  <c r="I540" i="3"/>
  <c r="Y540" i="3" s="1"/>
  <c r="G540" i="3"/>
  <c r="H540" i="3" s="1"/>
  <c r="X540" i="3" s="1"/>
  <c r="I539" i="3"/>
  <c r="Y539" i="3" s="1"/>
  <c r="G539" i="3"/>
  <c r="H539" i="3" s="1"/>
  <c r="X539" i="3" s="1"/>
  <c r="I538" i="3"/>
  <c r="Y538" i="3" s="1"/>
  <c r="G538" i="3"/>
  <c r="H538" i="3" s="1"/>
  <c r="X538" i="3" s="1"/>
  <c r="I537" i="3"/>
  <c r="Y537" i="3" s="1"/>
  <c r="G537" i="3"/>
  <c r="H537" i="3" s="1"/>
  <c r="X537" i="3" s="1"/>
  <c r="I536" i="3"/>
  <c r="Y536" i="3" s="1"/>
  <c r="G536" i="3"/>
  <c r="H536" i="3" s="1"/>
  <c r="X536" i="3" s="1"/>
  <c r="I535" i="3"/>
  <c r="Y535" i="3" s="1"/>
  <c r="G535" i="3"/>
  <c r="H535" i="3" s="1"/>
  <c r="X535" i="3" s="1"/>
  <c r="I534" i="3"/>
  <c r="Y534" i="3" s="1"/>
  <c r="G534" i="3"/>
  <c r="H534" i="3" s="1"/>
  <c r="X534" i="3" s="1"/>
  <c r="I533" i="3"/>
  <c r="Y533" i="3" s="1"/>
  <c r="G533" i="3"/>
  <c r="H533" i="3" s="1"/>
  <c r="X533" i="3" s="1"/>
  <c r="I532" i="3"/>
  <c r="Y532" i="3" s="1"/>
  <c r="G532" i="3"/>
  <c r="H532" i="3" s="1"/>
  <c r="X532" i="3" s="1"/>
  <c r="I531" i="3"/>
  <c r="Y531" i="3" s="1"/>
  <c r="G531" i="3"/>
  <c r="H531" i="3" s="1"/>
  <c r="X531" i="3" s="1"/>
  <c r="I530" i="3"/>
  <c r="Y530" i="3" s="1"/>
  <c r="G530" i="3"/>
  <c r="H530" i="3" s="1"/>
  <c r="X530" i="3" s="1"/>
  <c r="I529" i="3"/>
  <c r="Y529" i="3" s="1"/>
  <c r="G529" i="3"/>
  <c r="H529" i="3" s="1"/>
  <c r="X529" i="3" s="1"/>
  <c r="I528" i="3"/>
  <c r="Y528" i="3" s="1"/>
  <c r="G528" i="3"/>
  <c r="H528" i="3" s="1"/>
  <c r="X528" i="3" s="1"/>
  <c r="I527" i="3"/>
  <c r="Y527" i="3" s="1"/>
  <c r="G527" i="3"/>
  <c r="H527" i="3" s="1"/>
  <c r="X527" i="3" s="1"/>
  <c r="I526" i="3"/>
  <c r="Y526" i="3" s="1"/>
  <c r="G526" i="3"/>
  <c r="H526" i="3" s="1"/>
  <c r="X526" i="3" s="1"/>
  <c r="I525" i="3"/>
  <c r="Y525" i="3" s="1"/>
  <c r="G525" i="3"/>
  <c r="H525" i="3" s="1"/>
  <c r="X525" i="3" s="1"/>
  <c r="I524" i="3"/>
  <c r="Y524" i="3" s="1"/>
  <c r="G524" i="3"/>
  <c r="H524" i="3" s="1"/>
  <c r="X524" i="3" s="1"/>
  <c r="I523" i="3"/>
  <c r="Y523" i="3" s="1"/>
  <c r="G523" i="3"/>
  <c r="H523" i="3" s="1"/>
  <c r="X523" i="3" s="1"/>
  <c r="I522" i="3"/>
  <c r="Y522" i="3" s="1"/>
  <c r="G522" i="3"/>
  <c r="H522" i="3" s="1"/>
  <c r="X522" i="3" s="1"/>
  <c r="I521" i="3"/>
  <c r="Y521" i="3" s="1"/>
  <c r="G521" i="3"/>
  <c r="H521" i="3" s="1"/>
  <c r="X521" i="3" s="1"/>
  <c r="I520" i="3"/>
  <c r="Y520" i="3" s="1"/>
  <c r="G520" i="3"/>
  <c r="H520" i="3" s="1"/>
  <c r="X520" i="3" s="1"/>
  <c r="I519" i="3"/>
  <c r="Y519" i="3" s="1"/>
  <c r="G519" i="3"/>
  <c r="H519" i="3" s="1"/>
  <c r="X519" i="3" s="1"/>
  <c r="I518" i="3"/>
  <c r="Y518" i="3" s="1"/>
  <c r="G518" i="3"/>
  <c r="H518" i="3" s="1"/>
  <c r="X518" i="3" s="1"/>
  <c r="I517" i="3"/>
  <c r="Y517" i="3" s="1"/>
  <c r="G517" i="3"/>
  <c r="H517" i="3" s="1"/>
  <c r="X517" i="3" s="1"/>
  <c r="I516" i="3"/>
  <c r="Y516" i="3" s="1"/>
  <c r="G516" i="3"/>
  <c r="H516" i="3" s="1"/>
  <c r="X516" i="3" s="1"/>
  <c r="I515" i="3"/>
  <c r="Y515" i="3" s="1"/>
  <c r="G515" i="3"/>
  <c r="H515" i="3" s="1"/>
  <c r="X515" i="3" s="1"/>
  <c r="I514" i="3"/>
  <c r="Y514" i="3" s="1"/>
  <c r="G514" i="3"/>
  <c r="H514" i="3" s="1"/>
  <c r="X514" i="3" s="1"/>
  <c r="I513" i="3"/>
  <c r="Y513" i="3" s="1"/>
  <c r="G513" i="3"/>
  <c r="H513" i="3" s="1"/>
  <c r="X513" i="3" s="1"/>
  <c r="I512" i="3"/>
  <c r="Y512" i="3" s="1"/>
  <c r="G512" i="3"/>
  <c r="H512" i="3" s="1"/>
  <c r="X512" i="3" s="1"/>
  <c r="I511" i="3"/>
  <c r="Y511" i="3" s="1"/>
  <c r="G511" i="3"/>
  <c r="H511" i="3" s="1"/>
  <c r="X511" i="3" s="1"/>
  <c r="I510" i="3"/>
  <c r="Y510" i="3" s="1"/>
  <c r="G510" i="3"/>
  <c r="H510" i="3" s="1"/>
  <c r="X510" i="3" s="1"/>
  <c r="I509" i="3"/>
  <c r="Y509" i="3" s="1"/>
  <c r="G509" i="3"/>
  <c r="H509" i="3" s="1"/>
  <c r="X509" i="3" s="1"/>
  <c r="I508" i="3"/>
  <c r="Y508" i="3" s="1"/>
  <c r="G508" i="3"/>
  <c r="H508" i="3" s="1"/>
  <c r="X508" i="3" s="1"/>
  <c r="I507" i="3"/>
  <c r="Y507" i="3" s="1"/>
  <c r="G507" i="3"/>
  <c r="H507" i="3" s="1"/>
  <c r="X507" i="3" s="1"/>
  <c r="I506" i="3"/>
  <c r="Y506" i="3" s="1"/>
  <c r="G506" i="3"/>
  <c r="H506" i="3" s="1"/>
  <c r="X506" i="3" s="1"/>
  <c r="I505" i="3"/>
  <c r="Y505" i="3" s="1"/>
  <c r="G505" i="3"/>
  <c r="H505" i="3" s="1"/>
  <c r="X505" i="3" s="1"/>
  <c r="I504" i="3"/>
  <c r="Y504" i="3" s="1"/>
  <c r="G504" i="3"/>
  <c r="H504" i="3" s="1"/>
  <c r="X504" i="3" s="1"/>
  <c r="I503" i="3"/>
  <c r="Y503" i="3" s="1"/>
  <c r="G503" i="3"/>
  <c r="H503" i="3" s="1"/>
  <c r="X503" i="3" s="1"/>
  <c r="I502" i="3"/>
  <c r="Y502" i="3" s="1"/>
  <c r="G502" i="3"/>
  <c r="H502" i="3" s="1"/>
  <c r="X502" i="3" s="1"/>
  <c r="I501" i="3"/>
  <c r="Y501" i="3" s="1"/>
  <c r="G501" i="3"/>
  <c r="H501" i="3" s="1"/>
  <c r="X501" i="3" s="1"/>
  <c r="I500" i="3"/>
  <c r="Y500" i="3" s="1"/>
  <c r="G500" i="3"/>
  <c r="H500" i="3" s="1"/>
  <c r="X500" i="3" s="1"/>
  <c r="I499" i="3"/>
  <c r="Y499" i="3" s="1"/>
  <c r="G499" i="3"/>
  <c r="H499" i="3" s="1"/>
  <c r="X499" i="3" s="1"/>
  <c r="I498" i="3"/>
  <c r="Y498" i="3" s="1"/>
  <c r="G498" i="3"/>
  <c r="H498" i="3" s="1"/>
  <c r="X498" i="3" s="1"/>
  <c r="I497" i="3"/>
  <c r="Y497" i="3" s="1"/>
  <c r="G497" i="3"/>
  <c r="H497" i="3" s="1"/>
  <c r="X497" i="3" s="1"/>
  <c r="I496" i="3"/>
  <c r="Y496" i="3" s="1"/>
  <c r="G496" i="3"/>
  <c r="H496" i="3" s="1"/>
  <c r="X496" i="3" s="1"/>
  <c r="I495" i="3"/>
  <c r="Y495" i="3" s="1"/>
  <c r="G495" i="3"/>
  <c r="H495" i="3" s="1"/>
  <c r="X495" i="3" s="1"/>
  <c r="I494" i="3"/>
  <c r="Y494" i="3" s="1"/>
  <c r="G494" i="3"/>
  <c r="H494" i="3" s="1"/>
  <c r="X494" i="3" s="1"/>
  <c r="I493" i="3"/>
  <c r="Y493" i="3" s="1"/>
  <c r="G493" i="3"/>
  <c r="H493" i="3" s="1"/>
  <c r="X493" i="3" s="1"/>
  <c r="I492" i="3"/>
  <c r="Y492" i="3" s="1"/>
  <c r="G492" i="3"/>
  <c r="H492" i="3" s="1"/>
  <c r="X492" i="3" s="1"/>
  <c r="I491" i="3"/>
  <c r="Y491" i="3" s="1"/>
  <c r="G491" i="3"/>
  <c r="H491" i="3" s="1"/>
  <c r="X491" i="3" s="1"/>
  <c r="I490" i="3"/>
  <c r="Y490" i="3" s="1"/>
  <c r="G490" i="3"/>
  <c r="H490" i="3" s="1"/>
  <c r="X490" i="3" s="1"/>
  <c r="I489" i="3"/>
  <c r="Y489" i="3" s="1"/>
  <c r="G489" i="3"/>
  <c r="H489" i="3" s="1"/>
  <c r="X489" i="3" s="1"/>
  <c r="I488" i="3"/>
  <c r="Y488" i="3" s="1"/>
  <c r="G488" i="3"/>
  <c r="H488" i="3" s="1"/>
  <c r="X488" i="3" s="1"/>
  <c r="I487" i="3"/>
  <c r="Y487" i="3" s="1"/>
  <c r="G487" i="3"/>
  <c r="H487" i="3" s="1"/>
  <c r="X487" i="3" s="1"/>
  <c r="I486" i="3"/>
  <c r="Y486" i="3" s="1"/>
  <c r="G486" i="3"/>
  <c r="H486" i="3" s="1"/>
  <c r="X486" i="3" s="1"/>
  <c r="I485" i="3"/>
  <c r="Y485" i="3" s="1"/>
  <c r="G485" i="3"/>
  <c r="H485" i="3" s="1"/>
  <c r="X485" i="3" s="1"/>
  <c r="I484" i="3"/>
  <c r="Y484" i="3" s="1"/>
  <c r="G484" i="3"/>
  <c r="H484" i="3" s="1"/>
  <c r="X484" i="3" s="1"/>
  <c r="I483" i="3"/>
  <c r="Y483" i="3" s="1"/>
  <c r="G483" i="3"/>
  <c r="H483" i="3" s="1"/>
  <c r="X483" i="3" s="1"/>
  <c r="I482" i="3"/>
  <c r="Y482" i="3" s="1"/>
  <c r="G482" i="3"/>
  <c r="H482" i="3" s="1"/>
  <c r="X482" i="3" s="1"/>
  <c r="I481" i="3"/>
  <c r="Y481" i="3" s="1"/>
  <c r="G481" i="3"/>
  <c r="H481" i="3" s="1"/>
  <c r="X481" i="3" s="1"/>
  <c r="I480" i="3"/>
  <c r="Y480" i="3" s="1"/>
  <c r="G480" i="3"/>
  <c r="H480" i="3" s="1"/>
  <c r="X480" i="3" s="1"/>
  <c r="I479" i="3"/>
  <c r="Y479" i="3" s="1"/>
  <c r="G479" i="3"/>
  <c r="H479" i="3" s="1"/>
  <c r="X479" i="3" s="1"/>
  <c r="I478" i="3"/>
  <c r="Y478" i="3" s="1"/>
  <c r="G478" i="3"/>
  <c r="H478" i="3" s="1"/>
  <c r="X478" i="3" s="1"/>
  <c r="I477" i="3"/>
  <c r="Y477" i="3" s="1"/>
  <c r="G477" i="3"/>
  <c r="H477" i="3" s="1"/>
  <c r="X477" i="3" s="1"/>
  <c r="I476" i="3"/>
  <c r="Y476" i="3" s="1"/>
  <c r="G476" i="3"/>
  <c r="H476" i="3" s="1"/>
  <c r="X476" i="3" s="1"/>
  <c r="I475" i="3"/>
  <c r="Y475" i="3" s="1"/>
  <c r="G475" i="3"/>
  <c r="H475" i="3" s="1"/>
  <c r="X475" i="3" s="1"/>
  <c r="I474" i="3"/>
  <c r="Y474" i="3" s="1"/>
  <c r="G474" i="3"/>
  <c r="H474" i="3" s="1"/>
  <c r="X474" i="3" s="1"/>
  <c r="I473" i="3"/>
  <c r="Y473" i="3" s="1"/>
  <c r="G473" i="3"/>
  <c r="H473" i="3" s="1"/>
  <c r="X473" i="3" s="1"/>
  <c r="I472" i="3"/>
  <c r="Y472" i="3" s="1"/>
  <c r="G472" i="3"/>
  <c r="H472" i="3" s="1"/>
  <c r="X472" i="3" s="1"/>
  <c r="I471" i="3"/>
  <c r="Y471" i="3" s="1"/>
  <c r="G471" i="3"/>
  <c r="H471" i="3" s="1"/>
  <c r="X471" i="3" s="1"/>
  <c r="I470" i="3"/>
  <c r="Y470" i="3" s="1"/>
  <c r="G470" i="3"/>
  <c r="H470" i="3" s="1"/>
  <c r="X470" i="3" s="1"/>
  <c r="I469" i="3"/>
  <c r="Y469" i="3" s="1"/>
  <c r="G469" i="3"/>
  <c r="H469" i="3" s="1"/>
  <c r="X469" i="3" s="1"/>
  <c r="I468" i="3"/>
  <c r="Y468" i="3" s="1"/>
  <c r="G468" i="3"/>
  <c r="H468" i="3" s="1"/>
  <c r="X468" i="3" s="1"/>
  <c r="I467" i="3"/>
  <c r="Y467" i="3" s="1"/>
  <c r="G467" i="3"/>
  <c r="H467" i="3" s="1"/>
  <c r="X467" i="3" s="1"/>
  <c r="I466" i="3"/>
  <c r="Y466" i="3" s="1"/>
  <c r="G466" i="3"/>
  <c r="H466" i="3" s="1"/>
  <c r="X466" i="3" s="1"/>
  <c r="I465" i="3"/>
  <c r="Y465" i="3" s="1"/>
  <c r="G465" i="3"/>
  <c r="H465" i="3" s="1"/>
  <c r="X465" i="3" s="1"/>
  <c r="I464" i="3"/>
  <c r="Y464" i="3" s="1"/>
  <c r="G464" i="3"/>
  <c r="H464" i="3" s="1"/>
  <c r="X464" i="3" s="1"/>
  <c r="I463" i="3"/>
  <c r="Y463" i="3" s="1"/>
  <c r="G463" i="3"/>
  <c r="H463" i="3" s="1"/>
  <c r="X463" i="3" s="1"/>
  <c r="I462" i="3"/>
  <c r="Y462" i="3" s="1"/>
  <c r="G462" i="3"/>
  <c r="H462" i="3" s="1"/>
  <c r="X462" i="3" s="1"/>
  <c r="I461" i="3"/>
  <c r="Y461" i="3" s="1"/>
  <c r="G461" i="3"/>
  <c r="H461" i="3" s="1"/>
  <c r="X461" i="3" s="1"/>
  <c r="I460" i="3"/>
  <c r="Y460" i="3" s="1"/>
  <c r="G460" i="3"/>
  <c r="H460" i="3" s="1"/>
  <c r="X460" i="3" s="1"/>
  <c r="I459" i="3"/>
  <c r="Y459" i="3" s="1"/>
  <c r="G459" i="3"/>
  <c r="H459" i="3" s="1"/>
  <c r="X459" i="3" s="1"/>
  <c r="I458" i="3"/>
  <c r="Y458" i="3" s="1"/>
  <c r="G458" i="3"/>
  <c r="H458" i="3" s="1"/>
  <c r="X458" i="3" s="1"/>
  <c r="I457" i="3"/>
  <c r="Y457" i="3" s="1"/>
  <c r="G457" i="3"/>
  <c r="H457" i="3" s="1"/>
  <c r="X457" i="3" s="1"/>
  <c r="I456" i="3"/>
  <c r="Y456" i="3" s="1"/>
  <c r="G456" i="3"/>
  <c r="H456" i="3" s="1"/>
  <c r="X456" i="3" s="1"/>
  <c r="I455" i="3"/>
  <c r="Y455" i="3" s="1"/>
  <c r="G455" i="3"/>
  <c r="H455" i="3" s="1"/>
  <c r="X455" i="3" s="1"/>
  <c r="I454" i="3"/>
  <c r="Y454" i="3" s="1"/>
  <c r="G454" i="3"/>
  <c r="H454" i="3" s="1"/>
  <c r="X454" i="3" s="1"/>
  <c r="I453" i="3"/>
  <c r="Y453" i="3" s="1"/>
  <c r="G453" i="3"/>
  <c r="H453" i="3" s="1"/>
  <c r="X453" i="3" s="1"/>
  <c r="I452" i="3"/>
  <c r="Y452" i="3" s="1"/>
  <c r="G452" i="3"/>
  <c r="H452" i="3" s="1"/>
  <c r="X452" i="3" s="1"/>
  <c r="I451" i="3"/>
  <c r="Y451" i="3" s="1"/>
  <c r="G451" i="3"/>
  <c r="H451" i="3" s="1"/>
  <c r="X451" i="3" s="1"/>
  <c r="I450" i="3"/>
  <c r="Y450" i="3" s="1"/>
  <c r="G450" i="3"/>
  <c r="H450" i="3" s="1"/>
  <c r="X450" i="3" s="1"/>
  <c r="I449" i="3"/>
  <c r="Y449" i="3" s="1"/>
  <c r="G449" i="3"/>
  <c r="H449" i="3" s="1"/>
  <c r="X449" i="3" s="1"/>
  <c r="I448" i="3"/>
  <c r="Y448" i="3" s="1"/>
  <c r="G448" i="3"/>
  <c r="H448" i="3" s="1"/>
  <c r="X448" i="3" s="1"/>
  <c r="I447" i="3"/>
  <c r="Y447" i="3" s="1"/>
  <c r="G447" i="3"/>
  <c r="H447" i="3" s="1"/>
  <c r="X447" i="3" s="1"/>
  <c r="I446" i="3"/>
  <c r="Y446" i="3" s="1"/>
  <c r="G446" i="3"/>
  <c r="H446" i="3" s="1"/>
  <c r="X446" i="3" s="1"/>
  <c r="I445" i="3"/>
  <c r="Y445" i="3" s="1"/>
  <c r="G445" i="3"/>
  <c r="H445" i="3" s="1"/>
  <c r="X445" i="3" s="1"/>
  <c r="I444" i="3"/>
  <c r="Y444" i="3" s="1"/>
  <c r="G444" i="3"/>
  <c r="H444" i="3" s="1"/>
  <c r="X444" i="3" s="1"/>
  <c r="I443" i="3"/>
  <c r="Y443" i="3" s="1"/>
  <c r="G443" i="3"/>
  <c r="H443" i="3" s="1"/>
  <c r="X443" i="3" s="1"/>
  <c r="I442" i="3"/>
  <c r="Y442" i="3" s="1"/>
  <c r="G442" i="3"/>
  <c r="H442" i="3" s="1"/>
  <c r="X442" i="3" s="1"/>
  <c r="I441" i="3"/>
  <c r="Y441" i="3" s="1"/>
  <c r="G441" i="3"/>
  <c r="H441" i="3" s="1"/>
  <c r="X441" i="3" s="1"/>
  <c r="I440" i="3"/>
  <c r="Y440" i="3" s="1"/>
  <c r="G440" i="3"/>
  <c r="H440" i="3" s="1"/>
  <c r="X440" i="3" s="1"/>
  <c r="I439" i="3"/>
  <c r="Y439" i="3" s="1"/>
  <c r="G439" i="3"/>
  <c r="H439" i="3" s="1"/>
  <c r="X439" i="3" s="1"/>
  <c r="I438" i="3"/>
  <c r="Y438" i="3" s="1"/>
  <c r="G438" i="3"/>
  <c r="H438" i="3" s="1"/>
  <c r="X438" i="3" s="1"/>
  <c r="I437" i="3"/>
  <c r="Y437" i="3" s="1"/>
  <c r="G437" i="3"/>
  <c r="H437" i="3" s="1"/>
  <c r="X437" i="3" s="1"/>
  <c r="I436" i="3"/>
  <c r="Y436" i="3" s="1"/>
  <c r="G436" i="3"/>
  <c r="H436" i="3" s="1"/>
  <c r="X436" i="3" s="1"/>
  <c r="I435" i="3"/>
  <c r="Y435" i="3" s="1"/>
  <c r="G435" i="3"/>
  <c r="H435" i="3" s="1"/>
  <c r="X435" i="3" s="1"/>
  <c r="I434" i="3"/>
  <c r="Y434" i="3" s="1"/>
  <c r="G434" i="3"/>
  <c r="H434" i="3" s="1"/>
  <c r="X434" i="3" s="1"/>
  <c r="I433" i="3"/>
  <c r="Y433" i="3" s="1"/>
  <c r="G433" i="3"/>
  <c r="H433" i="3" s="1"/>
  <c r="X433" i="3" s="1"/>
  <c r="I432" i="3"/>
  <c r="Y432" i="3" s="1"/>
  <c r="G432" i="3"/>
  <c r="H432" i="3" s="1"/>
  <c r="X432" i="3" s="1"/>
  <c r="I431" i="3"/>
  <c r="Y431" i="3" s="1"/>
  <c r="G431" i="3"/>
  <c r="H431" i="3" s="1"/>
  <c r="X431" i="3" s="1"/>
  <c r="I430" i="3"/>
  <c r="Y430" i="3" s="1"/>
  <c r="G430" i="3"/>
  <c r="H430" i="3" s="1"/>
  <c r="X430" i="3" s="1"/>
  <c r="I429" i="3"/>
  <c r="Y429" i="3" s="1"/>
  <c r="G429" i="3"/>
  <c r="H429" i="3" s="1"/>
  <c r="X429" i="3" s="1"/>
  <c r="I428" i="3"/>
  <c r="Y428" i="3" s="1"/>
  <c r="G428" i="3"/>
  <c r="H428" i="3" s="1"/>
  <c r="X428" i="3" s="1"/>
  <c r="I427" i="3"/>
  <c r="Y427" i="3" s="1"/>
  <c r="G427" i="3"/>
  <c r="H427" i="3" s="1"/>
  <c r="X427" i="3" s="1"/>
  <c r="I426" i="3"/>
  <c r="Y426" i="3" s="1"/>
  <c r="G426" i="3"/>
  <c r="H426" i="3" s="1"/>
  <c r="X426" i="3" s="1"/>
  <c r="I425" i="3"/>
  <c r="Y425" i="3" s="1"/>
  <c r="G425" i="3"/>
  <c r="H425" i="3" s="1"/>
  <c r="X425" i="3" s="1"/>
  <c r="I424" i="3"/>
  <c r="Y424" i="3" s="1"/>
  <c r="G424" i="3"/>
  <c r="H424" i="3" s="1"/>
  <c r="X424" i="3" s="1"/>
  <c r="I423" i="3"/>
  <c r="Y423" i="3" s="1"/>
  <c r="G423" i="3"/>
  <c r="H423" i="3" s="1"/>
  <c r="X423" i="3" s="1"/>
  <c r="I422" i="3"/>
  <c r="Y422" i="3" s="1"/>
  <c r="G422" i="3"/>
  <c r="H422" i="3" s="1"/>
  <c r="X422" i="3" s="1"/>
  <c r="I421" i="3"/>
  <c r="Y421" i="3" s="1"/>
  <c r="G421" i="3"/>
  <c r="H421" i="3" s="1"/>
  <c r="X421" i="3" s="1"/>
  <c r="I420" i="3"/>
  <c r="Y420" i="3" s="1"/>
  <c r="G420" i="3"/>
  <c r="H420" i="3" s="1"/>
  <c r="X420" i="3" s="1"/>
  <c r="I419" i="3"/>
  <c r="Y419" i="3" s="1"/>
  <c r="G419" i="3"/>
  <c r="H419" i="3" s="1"/>
  <c r="X419" i="3" s="1"/>
  <c r="I418" i="3"/>
  <c r="Y418" i="3" s="1"/>
  <c r="G418" i="3"/>
  <c r="H418" i="3" s="1"/>
  <c r="X418" i="3" s="1"/>
  <c r="I417" i="3"/>
  <c r="Y417" i="3" s="1"/>
  <c r="G417" i="3"/>
  <c r="H417" i="3" s="1"/>
  <c r="X417" i="3" s="1"/>
  <c r="I416" i="3"/>
  <c r="Y416" i="3" s="1"/>
  <c r="G416" i="3"/>
  <c r="H416" i="3" s="1"/>
  <c r="X416" i="3" s="1"/>
  <c r="I415" i="3"/>
  <c r="Y415" i="3" s="1"/>
  <c r="G415" i="3"/>
  <c r="H415" i="3" s="1"/>
  <c r="X415" i="3" s="1"/>
  <c r="I414" i="3"/>
  <c r="Y414" i="3" s="1"/>
  <c r="G414" i="3"/>
  <c r="H414" i="3" s="1"/>
  <c r="X414" i="3" s="1"/>
  <c r="I413" i="3"/>
  <c r="Y413" i="3" s="1"/>
  <c r="G413" i="3"/>
  <c r="H413" i="3" s="1"/>
  <c r="X413" i="3" s="1"/>
  <c r="I412" i="3"/>
  <c r="Y412" i="3" s="1"/>
  <c r="G412" i="3"/>
  <c r="H412" i="3" s="1"/>
  <c r="X412" i="3" s="1"/>
  <c r="I411" i="3"/>
  <c r="Y411" i="3" s="1"/>
  <c r="G411" i="3"/>
  <c r="H411" i="3" s="1"/>
  <c r="X411" i="3" s="1"/>
  <c r="I410" i="3"/>
  <c r="Y410" i="3" s="1"/>
  <c r="G410" i="3"/>
  <c r="H410" i="3" s="1"/>
  <c r="X410" i="3" s="1"/>
  <c r="I409" i="3"/>
  <c r="Y409" i="3" s="1"/>
  <c r="G409" i="3"/>
  <c r="H409" i="3" s="1"/>
  <c r="X409" i="3" s="1"/>
  <c r="I408" i="3"/>
  <c r="Y408" i="3" s="1"/>
  <c r="G408" i="3"/>
  <c r="H408" i="3" s="1"/>
  <c r="X408" i="3" s="1"/>
  <c r="I407" i="3"/>
  <c r="Y407" i="3" s="1"/>
  <c r="G407" i="3"/>
  <c r="H407" i="3" s="1"/>
  <c r="X407" i="3" s="1"/>
  <c r="I406" i="3"/>
  <c r="Y406" i="3" s="1"/>
  <c r="G406" i="3"/>
  <c r="H406" i="3" s="1"/>
  <c r="X406" i="3" s="1"/>
  <c r="I405" i="3"/>
  <c r="Y405" i="3" s="1"/>
  <c r="G405" i="3"/>
  <c r="H405" i="3" s="1"/>
  <c r="X405" i="3" s="1"/>
  <c r="I404" i="3"/>
  <c r="Y404" i="3" s="1"/>
  <c r="G404" i="3"/>
  <c r="H404" i="3" s="1"/>
  <c r="X404" i="3" s="1"/>
  <c r="I403" i="3"/>
  <c r="Y403" i="3" s="1"/>
  <c r="G403" i="3"/>
  <c r="H403" i="3" s="1"/>
  <c r="X403" i="3" s="1"/>
  <c r="I402" i="3"/>
  <c r="Y402" i="3" s="1"/>
  <c r="G402" i="3"/>
  <c r="H402" i="3" s="1"/>
  <c r="X402" i="3" s="1"/>
  <c r="I401" i="3"/>
  <c r="Y401" i="3" s="1"/>
  <c r="G401" i="3"/>
  <c r="H401" i="3" s="1"/>
  <c r="X401" i="3" s="1"/>
  <c r="I400" i="3"/>
  <c r="Y400" i="3" s="1"/>
  <c r="G400" i="3"/>
  <c r="H400" i="3" s="1"/>
  <c r="X400" i="3" s="1"/>
  <c r="I399" i="3"/>
  <c r="Y399" i="3" s="1"/>
  <c r="G399" i="3"/>
  <c r="H399" i="3" s="1"/>
  <c r="X399" i="3" s="1"/>
  <c r="I398" i="3"/>
  <c r="Y398" i="3" s="1"/>
  <c r="G398" i="3"/>
  <c r="H398" i="3" s="1"/>
  <c r="X398" i="3" s="1"/>
  <c r="I397" i="3"/>
  <c r="Y397" i="3" s="1"/>
  <c r="G397" i="3"/>
  <c r="H397" i="3" s="1"/>
  <c r="X397" i="3" s="1"/>
  <c r="I396" i="3"/>
  <c r="Y396" i="3" s="1"/>
  <c r="G396" i="3"/>
  <c r="H396" i="3" s="1"/>
  <c r="X396" i="3" s="1"/>
  <c r="I395" i="3"/>
  <c r="Y395" i="3" s="1"/>
  <c r="G395" i="3"/>
  <c r="H395" i="3" s="1"/>
  <c r="X395" i="3" s="1"/>
  <c r="I394" i="3"/>
  <c r="Y394" i="3" s="1"/>
  <c r="G394" i="3"/>
  <c r="H394" i="3" s="1"/>
  <c r="X394" i="3" s="1"/>
  <c r="I393" i="3"/>
  <c r="Y393" i="3" s="1"/>
  <c r="G393" i="3"/>
  <c r="H393" i="3" s="1"/>
  <c r="X393" i="3" s="1"/>
  <c r="I392" i="3"/>
  <c r="Y392" i="3" s="1"/>
  <c r="G392" i="3"/>
  <c r="H392" i="3" s="1"/>
  <c r="X392" i="3" s="1"/>
  <c r="I391" i="3"/>
  <c r="Y391" i="3" s="1"/>
  <c r="G391" i="3"/>
  <c r="H391" i="3" s="1"/>
  <c r="X391" i="3" s="1"/>
  <c r="I390" i="3"/>
  <c r="Y390" i="3" s="1"/>
  <c r="G390" i="3"/>
  <c r="H390" i="3" s="1"/>
  <c r="X390" i="3" s="1"/>
  <c r="I389" i="3"/>
  <c r="Y389" i="3" s="1"/>
  <c r="G389" i="3"/>
  <c r="H389" i="3" s="1"/>
  <c r="X389" i="3" s="1"/>
  <c r="I388" i="3"/>
  <c r="Y388" i="3" s="1"/>
  <c r="G388" i="3"/>
  <c r="H388" i="3" s="1"/>
  <c r="X388" i="3" s="1"/>
  <c r="I387" i="3"/>
  <c r="Y387" i="3" s="1"/>
  <c r="G387" i="3"/>
  <c r="H387" i="3" s="1"/>
  <c r="X387" i="3" s="1"/>
  <c r="I386" i="3"/>
  <c r="Y386" i="3" s="1"/>
  <c r="G386" i="3"/>
  <c r="H386" i="3" s="1"/>
  <c r="X386" i="3" s="1"/>
  <c r="I385" i="3"/>
  <c r="Y385" i="3" s="1"/>
  <c r="G385" i="3"/>
  <c r="H385" i="3" s="1"/>
  <c r="X385" i="3" s="1"/>
  <c r="I384" i="3"/>
  <c r="Y384" i="3" s="1"/>
  <c r="G384" i="3"/>
  <c r="H384" i="3" s="1"/>
  <c r="X384" i="3" s="1"/>
  <c r="I383" i="3"/>
  <c r="Y383" i="3" s="1"/>
  <c r="G383" i="3"/>
  <c r="H383" i="3" s="1"/>
  <c r="X383" i="3" s="1"/>
  <c r="I382" i="3"/>
  <c r="Y382" i="3" s="1"/>
  <c r="G382" i="3"/>
  <c r="H382" i="3" s="1"/>
  <c r="X382" i="3" s="1"/>
  <c r="I381" i="3"/>
  <c r="Y381" i="3" s="1"/>
  <c r="G381" i="3"/>
  <c r="H381" i="3" s="1"/>
  <c r="X381" i="3" s="1"/>
  <c r="I380" i="3"/>
  <c r="Y380" i="3" s="1"/>
  <c r="G380" i="3"/>
  <c r="H380" i="3" s="1"/>
  <c r="X380" i="3" s="1"/>
  <c r="I379" i="3"/>
  <c r="Y379" i="3" s="1"/>
  <c r="G379" i="3"/>
  <c r="H379" i="3" s="1"/>
  <c r="X379" i="3" s="1"/>
  <c r="I378" i="3"/>
  <c r="Y378" i="3" s="1"/>
  <c r="G378" i="3"/>
  <c r="H378" i="3" s="1"/>
  <c r="X378" i="3" s="1"/>
  <c r="I377" i="3"/>
  <c r="Y377" i="3" s="1"/>
  <c r="G377" i="3"/>
  <c r="H377" i="3" s="1"/>
  <c r="X377" i="3" s="1"/>
  <c r="I376" i="3"/>
  <c r="Y376" i="3" s="1"/>
  <c r="G376" i="3"/>
  <c r="H376" i="3" s="1"/>
  <c r="X376" i="3" s="1"/>
  <c r="I375" i="3"/>
  <c r="Y375" i="3" s="1"/>
  <c r="G375" i="3"/>
  <c r="H375" i="3" s="1"/>
  <c r="X375" i="3" s="1"/>
  <c r="I374" i="3"/>
  <c r="Y374" i="3" s="1"/>
  <c r="G374" i="3"/>
  <c r="H374" i="3" s="1"/>
  <c r="X374" i="3" s="1"/>
  <c r="I373" i="3"/>
  <c r="Y373" i="3" s="1"/>
  <c r="G373" i="3"/>
  <c r="H373" i="3" s="1"/>
  <c r="X373" i="3" s="1"/>
  <c r="I372" i="3"/>
  <c r="Y372" i="3" s="1"/>
  <c r="G372" i="3"/>
  <c r="H372" i="3" s="1"/>
  <c r="X372" i="3" s="1"/>
  <c r="I371" i="3"/>
  <c r="Y371" i="3" s="1"/>
  <c r="G371" i="3"/>
  <c r="H371" i="3" s="1"/>
  <c r="X371" i="3" s="1"/>
  <c r="I370" i="3"/>
  <c r="Y370" i="3" s="1"/>
  <c r="G370" i="3"/>
  <c r="H370" i="3" s="1"/>
  <c r="X370" i="3" s="1"/>
  <c r="I369" i="3"/>
  <c r="Y369" i="3" s="1"/>
  <c r="G369" i="3"/>
  <c r="H369" i="3" s="1"/>
  <c r="X369" i="3" s="1"/>
  <c r="I368" i="3"/>
  <c r="Y368" i="3" s="1"/>
  <c r="G368" i="3"/>
  <c r="H368" i="3" s="1"/>
  <c r="X368" i="3" s="1"/>
  <c r="I367" i="3"/>
  <c r="Y367" i="3" s="1"/>
  <c r="G367" i="3"/>
  <c r="H367" i="3" s="1"/>
  <c r="X367" i="3" s="1"/>
  <c r="I366" i="3"/>
  <c r="Y366" i="3" s="1"/>
  <c r="G366" i="3"/>
  <c r="H366" i="3" s="1"/>
  <c r="X366" i="3" s="1"/>
  <c r="I365" i="3"/>
  <c r="Y365" i="3" s="1"/>
  <c r="G365" i="3"/>
  <c r="H365" i="3" s="1"/>
  <c r="X365" i="3" s="1"/>
  <c r="I364" i="3"/>
  <c r="Y364" i="3" s="1"/>
  <c r="G364" i="3"/>
  <c r="H364" i="3" s="1"/>
  <c r="X364" i="3" s="1"/>
  <c r="I363" i="3"/>
  <c r="Y363" i="3" s="1"/>
  <c r="G363" i="3"/>
  <c r="H363" i="3" s="1"/>
  <c r="X363" i="3" s="1"/>
  <c r="I362" i="3"/>
  <c r="Y362" i="3" s="1"/>
  <c r="G362" i="3"/>
  <c r="H362" i="3" s="1"/>
  <c r="X362" i="3" s="1"/>
  <c r="I361" i="3"/>
  <c r="Y361" i="3" s="1"/>
  <c r="G361" i="3"/>
  <c r="H361" i="3" s="1"/>
  <c r="X361" i="3" s="1"/>
  <c r="I360" i="3"/>
  <c r="Y360" i="3" s="1"/>
  <c r="G360" i="3"/>
  <c r="H360" i="3" s="1"/>
  <c r="X360" i="3" s="1"/>
  <c r="I359" i="3"/>
  <c r="Y359" i="3" s="1"/>
  <c r="G359" i="3"/>
  <c r="H359" i="3" s="1"/>
  <c r="X359" i="3" s="1"/>
  <c r="I358" i="3"/>
  <c r="Y358" i="3" s="1"/>
  <c r="G358" i="3"/>
  <c r="H358" i="3" s="1"/>
  <c r="X358" i="3" s="1"/>
  <c r="I357" i="3"/>
  <c r="Y357" i="3" s="1"/>
  <c r="G357" i="3"/>
  <c r="H357" i="3" s="1"/>
  <c r="X357" i="3" s="1"/>
  <c r="I356" i="3"/>
  <c r="Y356" i="3" s="1"/>
  <c r="G356" i="3"/>
  <c r="H356" i="3" s="1"/>
  <c r="X356" i="3" s="1"/>
  <c r="I355" i="3"/>
  <c r="Y355" i="3" s="1"/>
  <c r="G355" i="3"/>
  <c r="H355" i="3" s="1"/>
  <c r="X355" i="3" s="1"/>
  <c r="I354" i="3"/>
  <c r="Y354" i="3" s="1"/>
  <c r="G354" i="3"/>
  <c r="H354" i="3" s="1"/>
  <c r="X354" i="3" s="1"/>
  <c r="I353" i="3"/>
  <c r="Y353" i="3" s="1"/>
  <c r="G353" i="3"/>
  <c r="H353" i="3" s="1"/>
  <c r="X353" i="3" s="1"/>
  <c r="I352" i="3"/>
  <c r="Y352" i="3" s="1"/>
  <c r="G352" i="3"/>
  <c r="H352" i="3" s="1"/>
  <c r="X352" i="3" s="1"/>
  <c r="I351" i="3"/>
  <c r="Y351" i="3" s="1"/>
  <c r="G351" i="3"/>
  <c r="H351" i="3" s="1"/>
  <c r="X351" i="3" s="1"/>
  <c r="I350" i="3"/>
  <c r="Y350" i="3" s="1"/>
  <c r="G350" i="3"/>
  <c r="H350" i="3" s="1"/>
  <c r="X350" i="3" s="1"/>
  <c r="I349" i="3"/>
  <c r="Y349" i="3" s="1"/>
  <c r="G349" i="3"/>
  <c r="H349" i="3" s="1"/>
  <c r="X349" i="3" s="1"/>
  <c r="I348" i="3"/>
  <c r="Y348" i="3" s="1"/>
  <c r="G348" i="3"/>
  <c r="H348" i="3" s="1"/>
  <c r="X348" i="3" s="1"/>
  <c r="I347" i="3"/>
  <c r="Y347" i="3" s="1"/>
  <c r="G347" i="3"/>
  <c r="H347" i="3" s="1"/>
  <c r="X347" i="3" s="1"/>
  <c r="I346" i="3"/>
  <c r="Y346" i="3" s="1"/>
  <c r="G346" i="3"/>
  <c r="H346" i="3" s="1"/>
  <c r="X346" i="3" s="1"/>
  <c r="I345" i="3"/>
  <c r="Y345" i="3" s="1"/>
  <c r="G345" i="3"/>
  <c r="H345" i="3" s="1"/>
  <c r="X345" i="3" s="1"/>
  <c r="I344" i="3"/>
  <c r="Y344" i="3" s="1"/>
  <c r="G344" i="3"/>
  <c r="H344" i="3" s="1"/>
  <c r="X344" i="3" s="1"/>
  <c r="I343" i="3"/>
  <c r="Y343" i="3" s="1"/>
  <c r="G343" i="3"/>
  <c r="H343" i="3" s="1"/>
  <c r="X343" i="3" s="1"/>
  <c r="I342" i="3"/>
  <c r="Y342" i="3" s="1"/>
  <c r="G342" i="3"/>
  <c r="H342" i="3" s="1"/>
  <c r="X342" i="3" s="1"/>
  <c r="I341" i="3"/>
  <c r="Y341" i="3" s="1"/>
  <c r="G341" i="3"/>
  <c r="H341" i="3" s="1"/>
  <c r="X341" i="3" s="1"/>
  <c r="I340" i="3"/>
  <c r="Y340" i="3" s="1"/>
  <c r="G340" i="3"/>
  <c r="H340" i="3" s="1"/>
  <c r="X340" i="3" s="1"/>
  <c r="I339" i="3"/>
  <c r="Y339" i="3" s="1"/>
  <c r="G339" i="3"/>
  <c r="H339" i="3" s="1"/>
  <c r="X339" i="3" s="1"/>
  <c r="I338" i="3"/>
  <c r="Y338" i="3" s="1"/>
  <c r="G338" i="3"/>
  <c r="H338" i="3" s="1"/>
  <c r="X338" i="3" s="1"/>
  <c r="I337" i="3"/>
  <c r="Y337" i="3" s="1"/>
  <c r="G337" i="3"/>
  <c r="H337" i="3" s="1"/>
  <c r="X337" i="3" s="1"/>
  <c r="I336" i="3"/>
  <c r="Y336" i="3" s="1"/>
  <c r="G336" i="3"/>
  <c r="H336" i="3" s="1"/>
  <c r="X336" i="3" s="1"/>
  <c r="I335" i="3"/>
  <c r="Y335" i="3" s="1"/>
  <c r="G335" i="3"/>
  <c r="H335" i="3" s="1"/>
  <c r="X335" i="3" s="1"/>
  <c r="I334" i="3"/>
  <c r="Y334" i="3" s="1"/>
  <c r="G334" i="3"/>
  <c r="H334" i="3" s="1"/>
  <c r="X334" i="3" s="1"/>
  <c r="I333" i="3"/>
  <c r="Y333" i="3" s="1"/>
  <c r="G333" i="3"/>
  <c r="H333" i="3" s="1"/>
  <c r="X333" i="3" s="1"/>
  <c r="I332" i="3"/>
  <c r="Y332" i="3" s="1"/>
  <c r="G332" i="3"/>
  <c r="H332" i="3" s="1"/>
  <c r="X332" i="3" s="1"/>
  <c r="I331" i="3"/>
  <c r="Y331" i="3" s="1"/>
  <c r="G331" i="3"/>
  <c r="H331" i="3" s="1"/>
  <c r="X331" i="3" s="1"/>
  <c r="I330" i="3"/>
  <c r="Y330" i="3" s="1"/>
  <c r="G330" i="3"/>
  <c r="H330" i="3" s="1"/>
  <c r="X330" i="3" s="1"/>
  <c r="I329" i="3"/>
  <c r="Y329" i="3" s="1"/>
  <c r="G329" i="3"/>
  <c r="H329" i="3" s="1"/>
  <c r="X329" i="3" s="1"/>
  <c r="I328" i="3"/>
  <c r="Y328" i="3" s="1"/>
  <c r="G328" i="3"/>
  <c r="H328" i="3" s="1"/>
  <c r="X328" i="3" s="1"/>
  <c r="I327" i="3"/>
  <c r="Y327" i="3" s="1"/>
  <c r="G327" i="3"/>
  <c r="H327" i="3" s="1"/>
  <c r="X327" i="3" s="1"/>
  <c r="I326" i="3"/>
  <c r="Y326" i="3" s="1"/>
  <c r="G326" i="3"/>
  <c r="H326" i="3" s="1"/>
  <c r="X326" i="3" s="1"/>
  <c r="I325" i="3"/>
  <c r="Y325" i="3" s="1"/>
  <c r="G325" i="3"/>
  <c r="H325" i="3" s="1"/>
  <c r="X325" i="3" s="1"/>
  <c r="I324" i="3"/>
  <c r="Y324" i="3" s="1"/>
  <c r="G324" i="3"/>
  <c r="H324" i="3" s="1"/>
  <c r="X324" i="3" s="1"/>
  <c r="I323" i="3"/>
  <c r="Y323" i="3" s="1"/>
  <c r="G323" i="3"/>
  <c r="H323" i="3" s="1"/>
  <c r="X323" i="3" s="1"/>
  <c r="I322" i="3"/>
  <c r="Y322" i="3" s="1"/>
  <c r="G322" i="3"/>
  <c r="H322" i="3" s="1"/>
  <c r="X322" i="3" s="1"/>
  <c r="I321" i="3"/>
  <c r="Y321" i="3" s="1"/>
  <c r="G321" i="3"/>
  <c r="H321" i="3" s="1"/>
  <c r="X321" i="3" s="1"/>
  <c r="I320" i="3"/>
  <c r="Y320" i="3" s="1"/>
  <c r="G320" i="3"/>
  <c r="H320" i="3" s="1"/>
  <c r="X320" i="3" s="1"/>
  <c r="I319" i="3"/>
  <c r="Y319" i="3" s="1"/>
  <c r="G319" i="3"/>
  <c r="H319" i="3" s="1"/>
  <c r="X319" i="3" s="1"/>
  <c r="I318" i="3"/>
  <c r="Y318" i="3" s="1"/>
  <c r="G318" i="3"/>
  <c r="H318" i="3" s="1"/>
  <c r="X318" i="3" s="1"/>
  <c r="I317" i="3"/>
  <c r="Y317" i="3" s="1"/>
  <c r="G317" i="3"/>
  <c r="H317" i="3" s="1"/>
  <c r="X317" i="3" s="1"/>
  <c r="I316" i="3"/>
  <c r="Y316" i="3" s="1"/>
  <c r="G316" i="3"/>
  <c r="H316" i="3" s="1"/>
  <c r="X316" i="3" s="1"/>
  <c r="I315" i="3"/>
  <c r="Y315" i="3" s="1"/>
  <c r="G315" i="3"/>
  <c r="H315" i="3" s="1"/>
  <c r="X315" i="3" s="1"/>
  <c r="I314" i="3"/>
  <c r="Y314" i="3" s="1"/>
  <c r="G314" i="3"/>
  <c r="H314" i="3" s="1"/>
  <c r="X314" i="3" s="1"/>
  <c r="I313" i="3"/>
  <c r="Y313" i="3" s="1"/>
  <c r="G313" i="3"/>
  <c r="H313" i="3" s="1"/>
  <c r="X313" i="3" s="1"/>
  <c r="I312" i="3"/>
  <c r="Y312" i="3" s="1"/>
  <c r="G312" i="3"/>
  <c r="H312" i="3" s="1"/>
  <c r="X312" i="3" s="1"/>
  <c r="I311" i="3"/>
  <c r="Y311" i="3" s="1"/>
  <c r="G311" i="3"/>
  <c r="H311" i="3" s="1"/>
  <c r="X311" i="3" s="1"/>
  <c r="I310" i="3"/>
  <c r="Y310" i="3" s="1"/>
  <c r="G310" i="3"/>
  <c r="H310" i="3" s="1"/>
  <c r="X310" i="3" s="1"/>
  <c r="I309" i="3"/>
  <c r="Y309" i="3" s="1"/>
  <c r="G309" i="3"/>
  <c r="H309" i="3" s="1"/>
  <c r="X309" i="3" s="1"/>
  <c r="I308" i="3"/>
  <c r="Y308" i="3" s="1"/>
  <c r="G308" i="3"/>
  <c r="H308" i="3" s="1"/>
  <c r="X308" i="3" s="1"/>
  <c r="I307" i="3"/>
  <c r="Y307" i="3" s="1"/>
  <c r="G307" i="3"/>
  <c r="H307" i="3" s="1"/>
  <c r="X307" i="3" s="1"/>
  <c r="I306" i="3"/>
  <c r="Y306" i="3" s="1"/>
  <c r="G306" i="3"/>
  <c r="H306" i="3" s="1"/>
  <c r="X306" i="3" s="1"/>
  <c r="I305" i="3"/>
  <c r="Y305" i="3" s="1"/>
  <c r="G305" i="3"/>
  <c r="H305" i="3" s="1"/>
  <c r="X305" i="3" s="1"/>
  <c r="I304" i="3"/>
  <c r="Y304" i="3" s="1"/>
  <c r="G304" i="3"/>
  <c r="H304" i="3" s="1"/>
  <c r="X304" i="3" s="1"/>
  <c r="I303" i="3"/>
  <c r="Y303" i="3" s="1"/>
  <c r="G303" i="3"/>
  <c r="H303" i="3" s="1"/>
  <c r="X303" i="3" s="1"/>
  <c r="I302" i="3"/>
  <c r="Y302" i="3" s="1"/>
  <c r="G302" i="3"/>
  <c r="H302" i="3" s="1"/>
  <c r="X302" i="3" s="1"/>
  <c r="I301" i="3"/>
  <c r="Y301" i="3" s="1"/>
  <c r="G301" i="3"/>
  <c r="H301" i="3" s="1"/>
  <c r="X301" i="3" s="1"/>
  <c r="I300" i="3"/>
  <c r="Y300" i="3" s="1"/>
  <c r="G300" i="3"/>
  <c r="H300" i="3" s="1"/>
  <c r="X300" i="3" s="1"/>
  <c r="I299" i="3"/>
  <c r="Y299" i="3" s="1"/>
  <c r="G299" i="3"/>
  <c r="H299" i="3" s="1"/>
  <c r="X299" i="3" s="1"/>
  <c r="I298" i="3"/>
  <c r="Y298" i="3" s="1"/>
  <c r="G298" i="3"/>
  <c r="H298" i="3" s="1"/>
  <c r="X298" i="3" s="1"/>
  <c r="I297" i="3"/>
  <c r="Y297" i="3" s="1"/>
  <c r="G297" i="3"/>
  <c r="H297" i="3" s="1"/>
  <c r="X297" i="3" s="1"/>
  <c r="I296" i="3"/>
  <c r="Y296" i="3" s="1"/>
  <c r="G296" i="3"/>
  <c r="H296" i="3" s="1"/>
  <c r="X296" i="3" s="1"/>
  <c r="I295" i="3"/>
  <c r="Y295" i="3" s="1"/>
  <c r="G295" i="3"/>
  <c r="H295" i="3" s="1"/>
  <c r="X295" i="3" s="1"/>
  <c r="I294" i="3"/>
  <c r="Y294" i="3" s="1"/>
  <c r="G294" i="3"/>
  <c r="H294" i="3" s="1"/>
  <c r="X294" i="3" s="1"/>
  <c r="I293" i="3"/>
  <c r="Y293" i="3" s="1"/>
  <c r="G293" i="3"/>
  <c r="H293" i="3" s="1"/>
  <c r="X293" i="3" s="1"/>
  <c r="I292" i="3"/>
  <c r="Y292" i="3" s="1"/>
  <c r="G292" i="3"/>
  <c r="H292" i="3" s="1"/>
  <c r="X292" i="3" s="1"/>
  <c r="I291" i="3"/>
  <c r="Y291" i="3" s="1"/>
  <c r="G291" i="3"/>
  <c r="H291" i="3" s="1"/>
  <c r="X291" i="3" s="1"/>
  <c r="I290" i="3"/>
  <c r="Y290" i="3" s="1"/>
  <c r="G290" i="3"/>
  <c r="H290" i="3" s="1"/>
  <c r="X290" i="3" s="1"/>
  <c r="I289" i="3"/>
  <c r="Y289" i="3" s="1"/>
  <c r="G289" i="3"/>
  <c r="H289" i="3" s="1"/>
  <c r="X289" i="3" s="1"/>
  <c r="I288" i="3"/>
  <c r="Y288" i="3" s="1"/>
  <c r="G288" i="3"/>
  <c r="H288" i="3" s="1"/>
  <c r="X288" i="3" s="1"/>
  <c r="I287" i="3"/>
  <c r="Y287" i="3" s="1"/>
  <c r="G287" i="3"/>
  <c r="H287" i="3" s="1"/>
  <c r="X287" i="3" s="1"/>
  <c r="I286" i="3"/>
  <c r="Y286" i="3" s="1"/>
  <c r="G286" i="3"/>
  <c r="H286" i="3" s="1"/>
  <c r="X286" i="3" s="1"/>
  <c r="I285" i="3"/>
  <c r="Y285" i="3" s="1"/>
  <c r="G285" i="3"/>
  <c r="H285" i="3" s="1"/>
  <c r="X285" i="3" s="1"/>
  <c r="I284" i="3"/>
  <c r="Y284" i="3" s="1"/>
  <c r="G284" i="3"/>
  <c r="H284" i="3" s="1"/>
  <c r="X284" i="3" s="1"/>
  <c r="I283" i="3"/>
  <c r="Y283" i="3" s="1"/>
  <c r="G283" i="3"/>
  <c r="H283" i="3" s="1"/>
  <c r="X283" i="3" s="1"/>
  <c r="I282" i="3"/>
  <c r="Y282" i="3" s="1"/>
  <c r="G282" i="3"/>
  <c r="H282" i="3" s="1"/>
  <c r="X282" i="3" s="1"/>
  <c r="I281" i="3"/>
  <c r="Y281" i="3" s="1"/>
  <c r="G281" i="3"/>
  <c r="H281" i="3" s="1"/>
  <c r="X281" i="3" s="1"/>
  <c r="I280" i="3"/>
  <c r="Y280" i="3" s="1"/>
  <c r="G280" i="3"/>
  <c r="H280" i="3" s="1"/>
  <c r="X280" i="3" s="1"/>
  <c r="I279" i="3"/>
  <c r="Y279" i="3" s="1"/>
  <c r="G279" i="3"/>
  <c r="H279" i="3" s="1"/>
  <c r="X279" i="3" s="1"/>
  <c r="I278" i="3"/>
  <c r="Y278" i="3" s="1"/>
  <c r="G278" i="3"/>
  <c r="H278" i="3" s="1"/>
  <c r="X278" i="3" s="1"/>
  <c r="I277" i="3"/>
  <c r="Y277" i="3" s="1"/>
  <c r="G277" i="3"/>
  <c r="H277" i="3" s="1"/>
  <c r="X277" i="3" s="1"/>
  <c r="I276" i="3"/>
  <c r="Y276" i="3" s="1"/>
  <c r="G276" i="3"/>
  <c r="H276" i="3" s="1"/>
  <c r="X276" i="3" s="1"/>
  <c r="I275" i="3"/>
  <c r="Y275" i="3" s="1"/>
  <c r="G275" i="3"/>
  <c r="H275" i="3" s="1"/>
  <c r="X275" i="3" s="1"/>
  <c r="I274" i="3"/>
  <c r="Y274" i="3" s="1"/>
  <c r="G274" i="3"/>
  <c r="H274" i="3" s="1"/>
  <c r="X274" i="3" s="1"/>
  <c r="I273" i="3"/>
  <c r="Y273" i="3" s="1"/>
  <c r="G273" i="3"/>
  <c r="H273" i="3" s="1"/>
  <c r="X273" i="3" s="1"/>
  <c r="I272" i="3"/>
  <c r="Y272" i="3" s="1"/>
  <c r="G272" i="3"/>
  <c r="H272" i="3" s="1"/>
  <c r="X272" i="3" s="1"/>
  <c r="I271" i="3"/>
  <c r="Y271" i="3" s="1"/>
  <c r="G271" i="3"/>
  <c r="H271" i="3" s="1"/>
  <c r="X271" i="3" s="1"/>
  <c r="I270" i="3"/>
  <c r="Y270" i="3" s="1"/>
  <c r="G270" i="3"/>
  <c r="H270" i="3" s="1"/>
  <c r="X270" i="3" s="1"/>
  <c r="I269" i="3"/>
  <c r="Y269" i="3" s="1"/>
  <c r="G269" i="3"/>
  <c r="H269" i="3" s="1"/>
  <c r="X269" i="3" s="1"/>
  <c r="I268" i="3"/>
  <c r="Y268" i="3" s="1"/>
  <c r="G268" i="3"/>
  <c r="H268" i="3" s="1"/>
  <c r="X268" i="3" s="1"/>
  <c r="I267" i="3"/>
  <c r="Y267" i="3" s="1"/>
  <c r="G267" i="3"/>
  <c r="H267" i="3" s="1"/>
  <c r="X267" i="3" s="1"/>
  <c r="I266" i="3"/>
  <c r="Y266" i="3" s="1"/>
  <c r="G266" i="3"/>
  <c r="H266" i="3" s="1"/>
  <c r="X266" i="3" s="1"/>
  <c r="I265" i="3"/>
  <c r="Y265" i="3" s="1"/>
  <c r="G265" i="3"/>
  <c r="H265" i="3" s="1"/>
  <c r="X265" i="3" s="1"/>
  <c r="I264" i="3"/>
  <c r="Y264" i="3" s="1"/>
  <c r="G264" i="3"/>
  <c r="H264" i="3" s="1"/>
  <c r="X264" i="3" s="1"/>
  <c r="I263" i="3"/>
  <c r="Y263" i="3" s="1"/>
  <c r="G263" i="3"/>
  <c r="H263" i="3" s="1"/>
  <c r="X263" i="3" s="1"/>
  <c r="I262" i="3"/>
  <c r="Y262" i="3" s="1"/>
  <c r="G262" i="3"/>
  <c r="H262" i="3" s="1"/>
  <c r="X262" i="3" s="1"/>
  <c r="I261" i="3"/>
  <c r="Y261" i="3" s="1"/>
  <c r="G261" i="3"/>
  <c r="H261" i="3" s="1"/>
  <c r="X261" i="3" s="1"/>
  <c r="I260" i="3"/>
  <c r="Y260" i="3" s="1"/>
  <c r="G260" i="3"/>
  <c r="H260" i="3" s="1"/>
  <c r="X260" i="3" s="1"/>
  <c r="I259" i="3"/>
  <c r="Y259" i="3" s="1"/>
  <c r="G259" i="3"/>
  <c r="H259" i="3" s="1"/>
  <c r="X259" i="3" s="1"/>
  <c r="I258" i="3"/>
  <c r="Y258" i="3" s="1"/>
  <c r="G258" i="3"/>
  <c r="H258" i="3" s="1"/>
  <c r="X258" i="3" s="1"/>
  <c r="I257" i="3"/>
  <c r="Y257" i="3" s="1"/>
  <c r="G257" i="3"/>
  <c r="H257" i="3" s="1"/>
  <c r="X257" i="3" s="1"/>
  <c r="I256" i="3"/>
  <c r="Y256" i="3" s="1"/>
  <c r="G256" i="3"/>
  <c r="H256" i="3" s="1"/>
  <c r="X256" i="3" s="1"/>
  <c r="I255" i="3"/>
  <c r="Y255" i="3" s="1"/>
  <c r="G255" i="3"/>
  <c r="H255" i="3" s="1"/>
  <c r="X255" i="3" s="1"/>
  <c r="I254" i="3"/>
  <c r="Y254" i="3" s="1"/>
  <c r="G254" i="3"/>
  <c r="H254" i="3" s="1"/>
  <c r="X254" i="3" s="1"/>
  <c r="I253" i="3"/>
  <c r="Y253" i="3" s="1"/>
  <c r="G253" i="3"/>
  <c r="H253" i="3" s="1"/>
  <c r="X253" i="3" s="1"/>
  <c r="I252" i="3"/>
  <c r="Y252" i="3" s="1"/>
  <c r="G252" i="3"/>
  <c r="H252" i="3" s="1"/>
  <c r="X252" i="3" s="1"/>
  <c r="I251" i="3"/>
  <c r="Y251" i="3" s="1"/>
  <c r="G251" i="3"/>
  <c r="H251" i="3" s="1"/>
  <c r="X251" i="3" s="1"/>
  <c r="I250" i="3"/>
  <c r="Y250" i="3" s="1"/>
  <c r="G250" i="3"/>
  <c r="H250" i="3" s="1"/>
  <c r="X250" i="3" s="1"/>
  <c r="I249" i="3"/>
  <c r="Y249" i="3" s="1"/>
  <c r="G249" i="3"/>
  <c r="H249" i="3" s="1"/>
  <c r="X249" i="3" s="1"/>
  <c r="I248" i="3"/>
  <c r="Y248" i="3" s="1"/>
  <c r="G248" i="3"/>
  <c r="H248" i="3" s="1"/>
  <c r="X248" i="3" s="1"/>
  <c r="I247" i="3"/>
  <c r="Y247" i="3" s="1"/>
  <c r="G247" i="3"/>
  <c r="H247" i="3" s="1"/>
  <c r="X247" i="3" s="1"/>
  <c r="I246" i="3"/>
  <c r="Y246" i="3" s="1"/>
  <c r="G246" i="3"/>
  <c r="H246" i="3" s="1"/>
  <c r="X246" i="3" s="1"/>
  <c r="I245" i="3"/>
  <c r="Y245" i="3" s="1"/>
  <c r="G245" i="3"/>
  <c r="H245" i="3" s="1"/>
  <c r="X245" i="3" s="1"/>
  <c r="I244" i="3"/>
  <c r="Y244" i="3" s="1"/>
  <c r="G244" i="3"/>
  <c r="H244" i="3" s="1"/>
  <c r="X244" i="3" s="1"/>
  <c r="I243" i="3"/>
  <c r="Y243" i="3" s="1"/>
  <c r="G243" i="3"/>
  <c r="H243" i="3" s="1"/>
  <c r="X243" i="3" s="1"/>
  <c r="I242" i="3"/>
  <c r="Y242" i="3" s="1"/>
  <c r="G242" i="3"/>
  <c r="H242" i="3" s="1"/>
  <c r="X242" i="3" s="1"/>
  <c r="I241" i="3"/>
  <c r="Y241" i="3" s="1"/>
  <c r="G241" i="3"/>
  <c r="H241" i="3" s="1"/>
  <c r="X241" i="3" s="1"/>
  <c r="I240" i="3"/>
  <c r="Y240" i="3" s="1"/>
  <c r="G240" i="3"/>
  <c r="H240" i="3" s="1"/>
  <c r="X240" i="3" s="1"/>
  <c r="I239" i="3"/>
  <c r="Y239" i="3" s="1"/>
  <c r="G239" i="3"/>
  <c r="H239" i="3" s="1"/>
  <c r="X239" i="3" s="1"/>
  <c r="I238" i="3"/>
  <c r="Y238" i="3" s="1"/>
  <c r="G238" i="3"/>
  <c r="H238" i="3" s="1"/>
  <c r="X238" i="3" s="1"/>
  <c r="I237" i="3"/>
  <c r="Y237" i="3" s="1"/>
  <c r="G237" i="3"/>
  <c r="H237" i="3" s="1"/>
  <c r="X237" i="3" s="1"/>
  <c r="I236" i="3"/>
  <c r="Y236" i="3" s="1"/>
  <c r="G236" i="3"/>
  <c r="H236" i="3" s="1"/>
  <c r="X236" i="3" s="1"/>
  <c r="I235" i="3"/>
  <c r="Y235" i="3" s="1"/>
  <c r="G235" i="3"/>
  <c r="H235" i="3" s="1"/>
  <c r="X235" i="3" s="1"/>
  <c r="I234" i="3"/>
  <c r="Y234" i="3" s="1"/>
  <c r="G234" i="3"/>
  <c r="H234" i="3" s="1"/>
  <c r="X234" i="3" s="1"/>
  <c r="I233" i="3"/>
  <c r="Y233" i="3" s="1"/>
  <c r="G233" i="3"/>
  <c r="H233" i="3" s="1"/>
  <c r="X233" i="3" s="1"/>
  <c r="I232" i="3"/>
  <c r="Y232" i="3" s="1"/>
  <c r="G232" i="3"/>
  <c r="H232" i="3" s="1"/>
  <c r="X232" i="3" s="1"/>
  <c r="I231" i="3"/>
  <c r="Y231" i="3" s="1"/>
  <c r="G231" i="3"/>
  <c r="H231" i="3" s="1"/>
  <c r="X231" i="3" s="1"/>
  <c r="I230" i="3"/>
  <c r="Y230" i="3" s="1"/>
  <c r="G230" i="3"/>
  <c r="H230" i="3" s="1"/>
  <c r="X230" i="3" s="1"/>
  <c r="I229" i="3"/>
  <c r="Y229" i="3" s="1"/>
  <c r="G229" i="3"/>
  <c r="H229" i="3" s="1"/>
  <c r="X229" i="3" s="1"/>
  <c r="I228" i="3"/>
  <c r="Y228" i="3" s="1"/>
  <c r="G228" i="3"/>
  <c r="H228" i="3" s="1"/>
  <c r="X228" i="3" s="1"/>
  <c r="I227" i="3"/>
  <c r="Y227" i="3" s="1"/>
  <c r="G227" i="3"/>
  <c r="H227" i="3" s="1"/>
  <c r="X227" i="3" s="1"/>
  <c r="I226" i="3"/>
  <c r="Y226" i="3" s="1"/>
  <c r="G226" i="3"/>
  <c r="H226" i="3" s="1"/>
  <c r="X226" i="3" s="1"/>
  <c r="I225" i="3"/>
  <c r="Y225" i="3" s="1"/>
  <c r="G225" i="3"/>
  <c r="H225" i="3" s="1"/>
  <c r="X225" i="3" s="1"/>
  <c r="I224" i="3"/>
  <c r="Y224" i="3" s="1"/>
  <c r="G224" i="3"/>
  <c r="H224" i="3" s="1"/>
  <c r="X224" i="3" s="1"/>
  <c r="I223" i="3"/>
  <c r="Y223" i="3" s="1"/>
  <c r="G223" i="3"/>
  <c r="H223" i="3" s="1"/>
  <c r="X223" i="3" s="1"/>
  <c r="I222" i="3"/>
  <c r="Y222" i="3" s="1"/>
  <c r="G222" i="3"/>
  <c r="H222" i="3" s="1"/>
  <c r="X222" i="3" s="1"/>
  <c r="I221" i="3"/>
  <c r="Y221" i="3" s="1"/>
  <c r="G221" i="3"/>
  <c r="H221" i="3" s="1"/>
  <c r="X221" i="3" s="1"/>
  <c r="I220" i="3"/>
  <c r="Y220" i="3" s="1"/>
  <c r="G220" i="3"/>
  <c r="H220" i="3" s="1"/>
  <c r="X220" i="3" s="1"/>
  <c r="I219" i="3"/>
  <c r="Y219" i="3" s="1"/>
  <c r="G219" i="3"/>
  <c r="H219" i="3" s="1"/>
  <c r="X219" i="3" s="1"/>
  <c r="I218" i="3"/>
  <c r="Y218" i="3" s="1"/>
  <c r="G218" i="3"/>
  <c r="H218" i="3" s="1"/>
  <c r="X218" i="3" s="1"/>
  <c r="I217" i="3"/>
  <c r="Y217" i="3" s="1"/>
  <c r="G217" i="3"/>
  <c r="H217" i="3" s="1"/>
  <c r="X217" i="3" s="1"/>
  <c r="I216" i="3"/>
  <c r="Y216" i="3" s="1"/>
  <c r="G216" i="3"/>
  <c r="H216" i="3" s="1"/>
  <c r="X216" i="3" s="1"/>
  <c r="I215" i="3"/>
  <c r="Y215" i="3" s="1"/>
  <c r="G215" i="3"/>
  <c r="H215" i="3" s="1"/>
  <c r="X215" i="3" s="1"/>
  <c r="I214" i="3"/>
  <c r="Y214" i="3" s="1"/>
  <c r="G214" i="3"/>
  <c r="H214" i="3" s="1"/>
  <c r="X214" i="3" s="1"/>
  <c r="I213" i="3"/>
  <c r="Y213" i="3" s="1"/>
  <c r="G213" i="3"/>
  <c r="H213" i="3" s="1"/>
  <c r="X213" i="3" s="1"/>
  <c r="I212" i="3"/>
  <c r="Y212" i="3" s="1"/>
  <c r="G212" i="3"/>
  <c r="H212" i="3" s="1"/>
  <c r="X212" i="3" s="1"/>
  <c r="I211" i="3"/>
  <c r="Y211" i="3" s="1"/>
  <c r="G211" i="3"/>
  <c r="H211" i="3" s="1"/>
  <c r="X211" i="3" s="1"/>
  <c r="I210" i="3"/>
  <c r="Y210" i="3" s="1"/>
  <c r="G210" i="3"/>
  <c r="H210" i="3" s="1"/>
  <c r="X210" i="3" s="1"/>
  <c r="I209" i="3"/>
  <c r="Y209" i="3" s="1"/>
  <c r="G209" i="3"/>
  <c r="H209" i="3" s="1"/>
  <c r="X209" i="3" s="1"/>
  <c r="I208" i="3"/>
  <c r="Y208" i="3" s="1"/>
  <c r="G208" i="3"/>
  <c r="H208" i="3" s="1"/>
  <c r="X208" i="3" s="1"/>
  <c r="I207" i="3"/>
  <c r="Y207" i="3" s="1"/>
  <c r="G207" i="3"/>
  <c r="H207" i="3" s="1"/>
  <c r="X207" i="3" s="1"/>
  <c r="I206" i="3"/>
  <c r="Y206" i="3" s="1"/>
  <c r="G206" i="3"/>
  <c r="H206" i="3" s="1"/>
  <c r="X206" i="3" s="1"/>
  <c r="I205" i="3"/>
  <c r="Y205" i="3" s="1"/>
  <c r="G205" i="3"/>
  <c r="H205" i="3" s="1"/>
  <c r="X205" i="3" s="1"/>
  <c r="I204" i="3"/>
  <c r="Y204" i="3" s="1"/>
  <c r="G204" i="3"/>
  <c r="H204" i="3" s="1"/>
  <c r="X204" i="3" s="1"/>
  <c r="I203" i="3"/>
  <c r="Y203" i="3" s="1"/>
  <c r="G203" i="3"/>
  <c r="H203" i="3" s="1"/>
  <c r="X203" i="3" s="1"/>
  <c r="I202" i="3"/>
  <c r="Y202" i="3" s="1"/>
  <c r="G202" i="3"/>
  <c r="H202" i="3" s="1"/>
  <c r="X202" i="3" s="1"/>
  <c r="I201" i="3"/>
  <c r="Y201" i="3" s="1"/>
  <c r="G201" i="3"/>
  <c r="H201" i="3" s="1"/>
  <c r="X201" i="3" s="1"/>
  <c r="I200" i="3"/>
  <c r="Y200" i="3" s="1"/>
  <c r="G200" i="3"/>
  <c r="H200" i="3" s="1"/>
  <c r="X200" i="3" s="1"/>
  <c r="I199" i="3"/>
  <c r="Y199" i="3" s="1"/>
  <c r="G199" i="3"/>
  <c r="H199" i="3" s="1"/>
  <c r="X199" i="3" s="1"/>
  <c r="I198" i="3"/>
  <c r="Y198" i="3" s="1"/>
  <c r="G198" i="3"/>
  <c r="H198" i="3" s="1"/>
  <c r="X198" i="3" s="1"/>
  <c r="I197" i="3"/>
  <c r="Y197" i="3" s="1"/>
  <c r="G197" i="3"/>
  <c r="H197" i="3" s="1"/>
  <c r="X197" i="3" s="1"/>
  <c r="I196" i="3"/>
  <c r="Y196" i="3" s="1"/>
  <c r="G196" i="3"/>
  <c r="H196" i="3" s="1"/>
  <c r="X196" i="3" s="1"/>
  <c r="I195" i="3"/>
  <c r="Y195" i="3" s="1"/>
  <c r="G195" i="3"/>
  <c r="H195" i="3" s="1"/>
  <c r="X195" i="3" s="1"/>
  <c r="I194" i="3"/>
  <c r="Y194" i="3" s="1"/>
  <c r="G194" i="3"/>
  <c r="H194" i="3" s="1"/>
  <c r="X194" i="3" s="1"/>
  <c r="I193" i="3"/>
  <c r="Y193" i="3" s="1"/>
  <c r="G193" i="3"/>
  <c r="H193" i="3" s="1"/>
  <c r="X193" i="3" s="1"/>
  <c r="I192" i="3"/>
  <c r="Y192" i="3" s="1"/>
  <c r="G192" i="3"/>
  <c r="H192" i="3" s="1"/>
  <c r="X192" i="3" s="1"/>
  <c r="I191" i="3"/>
  <c r="Y191" i="3" s="1"/>
  <c r="G191" i="3"/>
  <c r="H191" i="3" s="1"/>
  <c r="X191" i="3" s="1"/>
  <c r="I190" i="3"/>
  <c r="Y190" i="3" s="1"/>
  <c r="G190" i="3"/>
  <c r="H190" i="3" s="1"/>
  <c r="X190" i="3" s="1"/>
  <c r="I189" i="3"/>
  <c r="Y189" i="3" s="1"/>
  <c r="G189" i="3"/>
  <c r="H189" i="3" s="1"/>
  <c r="X189" i="3" s="1"/>
  <c r="I188" i="3"/>
  <c r="Y188" i="3" s="1"/>
  <c r="G188" i="3"/>
  <c r="H188" i="3" s="1"/>
  <c r="X188" i="3" s="1"/>
  <c r="I187" i="3"/>
  <c r="Y187" i="3" s="1"/>
  <c r="G187" i="3"/>
  <c r="H187" i="3" s="1"/>
  <c r="X187" i="3" s="1"/>
  <c r="I186" i="3"/>
  <c r="Y186" i="3" s="1"/>
  <c r="G186" i="3"/>
  <c r="H186" i="3" s="1"/>
  <c r="X186" i="3" s="1"/>
  <c r="I185" i="3"/>
  <c r="Y185" i="3" s="1"/>
  <c r="G185" i="3"/>
  <c r="H185" i="3" s="1"/>
  <c r="X185" i="3" s="1"/>
  <c r="I184" i="3"/>
  <c r="Y184" i="3" s="1"/>
  <c r="G184" i="3"/>
  <c r="H184" i="3" s="1"/>
  <c r="X184" i="3" s="1"/>
  <c r="I183" i="3"/>
  <c r="Y183" i="3" s="1"/>
  <c r="G183" i="3"/>
  <c r="H183" i="3" s="1"/>
  <c r="X183" i="3" s="1"/>
  <c r="I182" i="3"/>
  <c r="Y182" i="3" s="1"/>
  <c r="G182" i="3"/>
  <c r="H182" i="3" s="1"/>
  <c r="X182" i="3" s="1"/>
  <c r="I181" i="3"/>
  <c r="Y181" i="3" s="1"/>
  <c r="G181" i="3"/>
  <c r="H181" i="3" s="1"/>
  <c r="X181" i="3" s="1"/>
  <c r="I180" i="3"/>
  <c r="Y180" i="3" s="1"/>
  <c r="G180" i="3"/>
  <c r="H180" i="3" s="1"/>
  <c r="X180" i="3" s="1"/>
  <c r="I179" i="3"/>
  <c r="Y179" i="3" s="1"/>
  <c r="G179" i="3"/>
  <c r="H179" i="3" s="1"/>
  <c r="X179" i="3" s="1"/>
  <c r="I178" i="3"/>
  <c r="Y178" i="3" s="1"/>
  <c r="G178" i="3"/>
  <c r="H178" i="3" s="1"/>
  <c r="X178" i="3" s="1"/>
  <c r="I177" i="3"/>
  <c r="Y177" i="3" s="1"/>
  <c r="G177" i="3"/>
  <c r="H177" i="3" s="1"/>
  <c r="X177" i="3" s="1"/>
  <c r="I176" i="3"/>
  <c r="Y176" i="3" s="1"/>
  <c r="G176" i="3"/>
  <c r="H176" i="3" s="1"/>
  <c r="X176" i="3" s="1"/>
  <c r="I175" i="3"/>
  <c r="Y175" i="3" s="1"/>
  <c r="G175" i="3"/>
  <c r="H175" i="3" s="1"/>
  <c r="X175" i="3" s="1"/>
  <c r="I174" i="3"/>
  <c r="Y174" i="3" s="1"/>
  <c r="G174" i="3"/>
  <c r="H174" i="3" s="1"/>
  <c r="X174" i="3" s="1"/>
  <c r="I173" i="3"/>
  <c r="Y173" i="3" s="1"/>
  <c r="G173" i="3"/>
  <c r="H173" i="3" s="1"/>
  <c r="X173" i="3" s="1"/>
  <c r="I172" i="3"/>
  <c r="Y172" i="3" s="1"/>
  <c r="G172" i="3"/>
  <c r="H172" i="3" s="1"/>
  <c r="X172" i="3" s="1"/>
  <c r="I171" i="3"/>
  <c r="Y171" i="3" s="1"/>
  <c r="G171" i="3"/>
  <c r="H171" i="3" s="1"/>
  <c r="X171" i="3" s="1"/>
  <c r="I170" i="3"/>
  <c r="Y170" i="3" s="1"/>
  <c r="G170" i="3"/>
  <c r="H170" i="3" s="1"/>
  <c r="X170" i="3" s="1"/>
  <c r="I169" i="3"/>
  <c r="Y169" i="3" s="1"/>
  <c r="G169" i="3"/>
  <c r="H169" i="3" s="1"/>
  <c r="X169" i="3" s="1"/>
  <c r="I168" i="3"/>
  <c r="Y168" i="3" s="1"/>
  <c r="G168" i="3"/>
  <c r="H168" i="3" s="1"/>
  <c r="X168" i="3" s="1"/>
  <c r="I167" i="3"/>
  <c r="Y167" i="3" s="1"/>
  <c r="G167" i="3"/>
  <c r="H167" i="3" s="1"/>
  <c r="X167" i="3" s="1"/>
  <c r="I166" i="3"/>
  <c r="Y166" i="3" s="1"/>
  <c r="G166" i="3"/>
  <c r="H166" i="3" s="1"/>
  <c r="X166" i="3" s="1"/>
  <c r="I165" i="3"/>
  <c r="Y165" i="3" s="1"/>
  <c r="G165" i="3"/>
  <c r="H165" i="3" s="1"/>
  <c r="X165" i="3" s="1"/>
  <c r="I164" i="3"/>
  <c r="Y164" i="3" s="1"/>
  <c r="G164" i="3"/>
  <c r="H164" i="3" s="1"/>
  <c r="X164" i="3" s="1"/>
  <c r="I163" i="3"/>
  <c r="Y163" i="3" s="1"/>
  <c r="G163" i="3"/>
  <c r="H163" i="3" s="1"/>
  <c r="X163" i="3" s="1"/>
  <c r="I162" i="3"/>
  <c r="Y162" i="3" s="1"/>
  <c r="G162" i="3"/>
  <c r="H162" i="3" s="1"/>
  <c r="X162" i="3" s="1"/>
  <c r="I161" i="3"/>
  <c r="Y161" i="3" s="1"/>
  <c r="G161" i="3"/>
  <c r="H161" i="3" s="1"/>
  <c r="X161" i="3" s="1"/>
  <c r="I160" i="3"/>
  <c r="Y160" i="3" s="1"/>
  <c r="G160" i="3"/>
  <c r="H160" i="3" s="1"/>
  <c r="X160" i="3" s="1"/>
  <c r="I159" i="3"/>
  <c r="Y159" i="3" s="1"/>
  <c r="G159" i="3"/>
  <c r="H159" i="3" s="1"/>
  <c r="X159" i="3" s="1"/>
  <c r="I158" i="3"/>
  <c r="Y158" i="3" s="1"/>
  <c r="G158" i="3"/>
  <c r="H158" i="3" s="1"/>
  <c r="X158" i="3" s="1"/>
  <c r="I157" i="3"/>
  <c r="Y157" i="3" s="1"/>
  <c r="G157" i="3"/>
  <c r="H157" i="3" s="1"/>
  <c r="X157" i="3" s="1"/>
  <c r="I156" i="3"/>
  <c r="Y156" i="3" s="1"/>
  <c r="G156" i="3"/>
  <c r="H156" i="3" s="1"/>
  <c r="X156" i="3" s="1"/>
  <c r="I155" i="3"/>
  <c r="Y155" i="3" s="1"/>
  <c r="G155" i="3"/>
  <c r="H155" i="3" s="1"/>
  <c r="X155" i="3" s="1"/>
  <c r="I154" i="3"/>
  <c r="Y154" i="3" s="1"/>
  <c r="G154" i="3"/>
  <c r="H154" i="3" s="1"/>
  <c r="X154" i="3" s="1"/>
  <c r="I153" i="3"/>
  <c r="Y153" i="3" s="1"/>
  <c r="G153" i="3"/>
  <c r="H153" i="3" s="1"/>
  <c r="X153" i="3" s="1"/>
  <c r="I152" i="3"/>
  <c r="Y152" i="3" s="1"/>
  <c r="G152" i="3"/>
  <c r="H152" i="3" s="1"/>
  <c r="X152" i="3" s="1"/>
  <c r="I151" i="3"/>
  <c r="Y151" i="3" s="1"/>
  <c r="G151" i="3"/>
  <c r="H151" i="3" s="1"/>
  <c r="X151" i="3" s="1"/>
  <c r="I150" i="3"/>
  <c r="Y150" i="3" s="1"/>
  <c r="G150" i="3"/>
  <c r="H150" i="3" s="1"/>
  <c r="X150" i="3" s="1"/>
  <c r="I149" i="3"/>
  <c r="Y149" i="3" s="1"/>
  <c r="G149" i="3"/>
  <c r="H149" i="3" s="1"/>
  <c r="X149" i="3" s="1"/>
  <c r="I148" i="3"/>
  <c r="Y148" i="3" s="1"/>
  <c r="G148" i="3"/>
  <c r="H148" i="3" s="1"/>
  <c r="X148" i="3" s="1"/>
  <c r="I147" i="3"/>
  <c r="Y147" i="3" s="1"/>
  <c r="G147" i="3"/>
  <c r="H147" i="3" s="1"/>
  <c r="X147" i="3" s="1"/>
  <c r="I146" i="3"/>
  <c r="Y146" i="3" s="1"/>
  <c r="G146" i="3"/>
  <c r="H146" i="3" s="1"/>
  <c r="X146" i="3" s="1"/>
  <c r="I145" i="3"/>
  <c r="Y145" i="3" s="1"/>
  <c r="G145" i="3"/>
  <c r="H145" i="3" s="1"/>
  <c r="X145" i="3" s="1"/>
  <c r="I144" i="3"/>
  <c r="Y144" i="3" s="1"/>
  <c r="G144" i="3"/>
  <c r="H144" i="3" s="1"/>
  <c r="X144" i="3" s="1"/>
  <c r="I143" i="3"/>
  <c r="Y143" i="3" s="1"/>
  <c r="G143" i="3"/>
  <c r="H143" i="3" s="1"/>
  <c r="X143" i="3" s="1"/>
  <c r="I142" i="3"/>
  <c r="Y142" i="3" s="1"/>
  <c r="G142" i="3"/>
  <c r="H142" i="3" s="1"/>
  <c r="X142" i="3" s="1"/>
  <c r="I141" i="3"/>
  <c r="Y141" i="3" s="1"/>
  <c r="G141" i="3"/>
  <c r="H141" i="3" s="1"/>
  <c r="X141" i="3" s="1"/>
  <c r="I140" i="3"/>
  <c r="Y140" i="3" s="1"/>
  <c r="G140" i="3"/>
  <c r="H140" i="3" s="1"/>
  <c r="X140" i="3" s="1"/>
  <c r="I139" i="3"/>
  <c r="Y139" i="3" s="1"/>
  <c r="G139" i="3"/>
  <c r="H139" i="3" s="1"/>
  <c r="X139" i="3" s="1"/>
  <c r="I138" i="3"/>
  <c r="Y138" i="3" s="1"/>
  <c r="G138" i="3"/>
  <c r="H138" i="3" s="1"/>
  <c r="X138" i="3" s="1"/>
  <c r="I137" i="3"/>
  <c r="Y137" i="3" s="1"/>
  <c r="G137" i="3"/>
  <c r="H137" i="3" s="1"/>
  <c r="X137" i="3" s="1"/>
  <c r="I136" i="3"/>
  <c r="Y136" i="3" s="1"/>
  <c r="G136" i="3"/>
  <c r="H136" i="3" s="1"/>
  <c r="X136" i="3" s="1"/>
  <c r="I135" i="3"/>
  <c r="Y135" i="3" s="1"/>
  <c r="G135" i="3"/>
  <c r="H135" i="3" s="1"/>
  <c r="X135" i="3" s="1"/>
  <c r="I134" i="3"/>
  <c r="Y134" i="3" s="1"/>
  <c r="G134" i="3"/>
  <c r="H134" i="3" s="1"/>
  <c r="X134" i="3" s="1"/>
  <c r="I133" i="3"/>
  <c r="Y133" i="3" s="1"/>
  <c r="G133" i="3"/>
  <c r="H133" i="3" s="1"/>
  <c r="X133" i="3" s="1"/>
  <c r="I132" i="3"/>
  <c r="Y132" i="3" s="1"/>
  <c r="G132" i="3"/>
  <c r="H132" i="3" s="1"/>
  <c r="X132" i="3" s="1"/>
  <c r="I131" i="3"/>
  <c r="Y131" i="3" s="1"/>
  <c r="G131" i="3"/>
  <c r="H131" i="3" s="1"/>
  <c r="X131" i="3" s="1"/>
  <c r="I130" i="3"/>
  <c r="Y130" i="3" s="1"/>
  <c r="G130" i="3"/>
  <c r="H130" i="3" s="1"/>
  <c r="X130" i="3" s="1"/>
  <c r="I129" i="3"/>
  <c r="Y129" i="3" s="1"/>
  <c r="G129" i="3"/>
  <c r="H129" i="3" s="1"/>
  <c r="X129" i="3" s="1"/>
  <c r="I128" i="3"/>
  <c r="Y128" i="3" s="1"/>
  <c r="G128" i="3"/>
  <c r="H128" i="3" s="1"/>
  <c r="X128" i="3" s="1"/>
  <c r="I127" i="3"/>
  <c r="Y127" i="3" s="1"/>
  <c r="G127" i="3"/>
  <c r="H127" i="3" s="1"/>
  <c r="X127" i="3" s="1"/>
  <c r="I126" i="3"/>
  <c r="Y126" i="3" s="1"/>
  <c r="G126" i="3"/>
  <c r="H126" i="3" s="1"/>
  <c r="X126" i="3" s="1"/>
  <c r="I125" i="3"/>
  <c r="Y125" i="3" s="1"/>
  <c r="G125" i="3"/>
  <c r="H125" i="3" s="1"/>
  <c r="X125" i="3" s="1"/>
  <c r="I124" i="3"/>
  <c r="Y124" i="3" s="1"/>
  <c r="G124" i="3"/>
  <c r="H124" i="3" s="1"/>
  <c r="X124" i="3" s="1"/>
  <c r="I123" i="3"/>
  <c r="Y123" i="3" s="1"/>
  <c r="G123" i="3"/>
  <c r="H123" i="3" s="1"/>
  <c r="X123" i="3" s="1"/>
  <c r="I122" i="3"/>
  <c r="Y122" i="3" s="1"/>
  <c r="G122" i="3"/>
  <c r="H122" i="3" s="1"/>
  <c r="X122" i="3" s="1"/>
  <c r="I121" i="3"/>
  <c r="Y121" i="3" s="1"/>
  <c r="G121" i="3"/>
  <c r="H121" i="3" s="1"/>
  <c r="X121" i="3" s="1"/>
  <c r="I120" i="3"/>
  <c r="Y120" i="3" s="1"/>
  <c r="G120" i="3"/>
  <c r="H120" i="3" s="1"/>
  <c r="X120" i="3" s="1"/>
  <c r="I119" i="3"/>
  <c r="Y119" i="3" s="1"/>
  <c r="G119" i="3"/>
  <c r="H119" i="3" s="1"/>
  <c r="X119" i="3" s="1"/>
  <c r="I118" i="3"/>
  <c r="Y118" i="3" s="1"/>
  <c r="G118" i="3"/>
  <c r="H118" i="3" s="1"/>
  <c r="X118" i="3" s="1"/>
  <c r="I117" i="3"/>
  <c r="Y117" i="3" s="1"/>
  <c r="G117" i="3"/>
  <c r="H117" i="3" s="1"/>
  <c r="X117" i="3" s="1"/>
  <c r="I116" i="3"/>
  <c r="Y116" i="3" s="1"/>
  <c r="G116" i="3"/>
  <c r="H116" i="3" s="1"/>
  <c r="X116" i="3" s="1"/>
  <c r="I115" i="3"/>
  <c r="Y115" i="3" s="1"/>
  <c r="G115" i="3"/>
  <c r="H115" i="3" s="1"/>
  <c r="X115" i="3" s="1"/>
  <c r="I114" i="3"/>
  <c r="Y114" i="3" s="1"/>
  <c r="G114" i="3"/>
  <c r="H114" i="3" s="1"/>
  <c r="X114" i="3" s="1"/>
  <c r="I113" i="3"/>
  <c r="Y113" i="3" s="1"/>
  <c r="G113" i="3"/>
  <c r="H113" i="3" s="1"/>
  <c r="X113" i="3" s="1"/>
  <c r="I112" i="3"/>
  <c r="Y112" i="3" s="1"/>
  <c r="G112" i="3"/>
  <c r="H112" i="3" s="1"/>
  <c r="X112" i="3" s="1"/>
  <c r="I111" i="3"/>
  <c r="Y111" i="3" s="1"/>
  <c r="G111" i="3"/>
  <c r="H111" i="3" s="1"/>
  <c r="X111" i="3" s="1"/>
  <c r="I110" i="3"/>
  <c r="Y110" i="3" s="1"/>
  <c r="G110" i="3"/>
  <c r="H110" i="3" s="1"/>
  <c r="X110" i="3" s="1"/>
  <c r="I109" i="3"/>
  <c r="Y109" i="3" s="1"/>
  <c r="G109" i="3"/>
  <c r="H109" i="3" s="1"/>
  <c r="X109" i="3" s="1"/>
  <c r="I108" i="3"/>
  <c r="Y108" i="3" s="1"/>
  <c r="G108" i="3"/>
  <c r="H108" i="3" s="1"/>
  <c r="X108" i="3" s="1"/>
  <c r="I107" i="3"/>
  <c r="Y107" i="3" s="1"/>
  <c r="G107" i="3"/>
  <c r="H107" i="3" s="1"/>
  <c r="X107" i="3" s="1"/>
  <c r="I106" i="3"/>
  <c r="Y106" i="3" s="1"/>
  <c r="G106" i="3"/>
  <c r="H106" i="3" s="1"/>
  <c r="X106" i="3" s="1"/>
  <c r="I105" i="3"/>
  <c r="Y105" i="3" s="1"/>
  <c r="G105" i="3"/>
  <c r="H105" i="3" s="1"/>
  <c r="X105" i="3" s="1"/>
  <c r="I104" i="3"/>
  <c r="Y104" i="3" s="1"/>
  <c r="G104" i="3"/>
  <c r="H104" i="3" s="1"/>
  <c r="X104" i="3" s="1"/>
  <c r="I103" i="3"/>
  <c r="Y103" i="3" s="1"/>
  <c r="G103" i="3"/>
  <c r="H103" i="3" s="1"/>
  <c r="X103" i="3" s="1"/>
  <c r="I102" i="3"/>
  <c r="Y102" i="3" s="1"/>
  <c r="G102" i="3"/>
  <c r="H102" i="3" s="1"/>
  <c r="X102" i="3" s="1"/>
  <c r="I101" i="3"/>
  <c r="Y101" i="3" s="1"/>
  <c r="G101" i="3"/>
  <c r="H101" i="3" s="1"/>
  <c r="X101" i="3" s="1"/>
  <c r="I100" i="3"/>
  <c r="Y100" i="3" s="1"/>
  <c r="G100" i="3"/>
  <c r="H100" i="3" s="1"/>
  <c r="X100" i="3" s="1"/>
  <c r="I99" i="3"/>
  <c r="Y99" i="3" s="1"/>
  <c r="G99" i="3"/>
  <c r="H99" i="3" s="1"/>
  <c r="X99" i="3" s="1"/>
  <c r="I98" i="3"/>
  <c r="Y98" i="3" s="1"/>
  <c r="G98" i="3"/>
  <c r="H98" i="3" s="1"/>
  <c r="X98" i="3" s="1"/>
  <c r="I97" i="3"/>
  <c r="Y97" i="3" s="1"/>
  <c r="G97" i="3"/>
  <c r="H97" i="3" s="1"/>
  <c r="X97" i="3" s="1"/>
  <c r="I96" i="3"/>
  <c r="Y96" i="3" s="1"/>
  <c r="G96" i="3"/>
  <c r="H96" i="3" s="1"/>
  <c r="X96" i="3" s="1"/>
  <c r="I95" i="3"/>
  <c r="Y95" i="3" s="1"/>
  <c r="G95" i="3"/>
  <c r="H95" i="3" s="1"/>
  <c r="X95" i="3" s="1"/>
  <c r="I94" i="3"/>
  <c r="Y94" i="3" s="1"/>
  <c r="G94" i="3"/>
  <c r="H94" i="3" s="1"/>
  <c r="X94" i="3" s="1"/>
  <c r="I93" i="3"/>
  <c r="Y93" i="3" s="1"/>
  <c r="G93" i="3"/>
  <c r="H93" i="3" s="1"/>
  <c r="X93" i="3" s="1"/>
  <c r="I92" i="3"/>
  <c r="Y92" i="3" s="1"/>
  <c r="G92" i="3"/>
  <c r="H92" i="3" s="1"/>
  <c r="X92" i="3" s="1"/>
  <c r="I91" i="3"/>
  <c r="Y91" i="3" s="1"/>
  <c r="G91" i="3"/>
  <c r="H91" i="3" s="1"/>
  <c r="X91" i="3" s="1"/>
  <c r="I90" i="3"/>
  <c r="Y90" i="3" s="1"/>
  <c r="G90" i="3"/>
  <c r="H90" i="3" s="1"/>
  <c r="X90" i="3" s="1"/>
  <c r="I89" i="3"/>
  <c r="Y89" i="3" s="1"/>
  <c r="G89" i="3"/>
  <c r="H89" i="3" s="1"/>
  <c r="X89" i="3" s="1"/>
  <c r="I88" i="3"/>
  <c r="Y88" i="3" s="1"/>
  <c r="G88" i="3"/>
  <c r="H88" i="3" s="1"/>
  <c r="X88" i="3" s="1"/>
  <c r="I87" i="3"/>
  <c r="Y87" i="3" s="1"/>
  <c r="G87" i="3"/>
  <c r="H87" i="3" s="1"/>
  <c r="X87" i="3" s="1"/>
  <c r="I86" i="3"/>
  <c r="Y86" i="3" s="1"/>
  <c r="G86" i="3"/>
  <c r="H86" i="3" s="1"/>
  <c r="X86" i="3" s="1"/>
  <c r="I85" i="3"/>
  <c r="Y85" i="3" s="1"/>
  <c r="G85" i="3"/>
  <c r="H85" i="3" s="1"/>
  <c r="X85" i="3" s="1"/>
  <c r="I84" i="3"/>
  <c r="Y84" i="3" s="1"/>
  <c r="G84" i="3"/>
  <c r="H84" i="3" s="1"/>
  <c r="X84" i="3" s="1"/>
  <c r="I83" i="3"/>
  <c r="Y83" i="3" s="1"/>
  <c r="G83" i="3"/>
  <c r="H83" i="3" s="1"/>
  <c r="X83" i="3" s="1"/>
  <c r="I82" i="3"/>
  <c r="Y82" i="3" s="1"/>
  <c r="G82" i="3"/>
  <c r="H82" i="3" s="1"/>
  <c r="X82" i="3" s="1"/>
  <c r="I81" i="3"/>
  <c r="Y81" i="3" s="1"/>
  <c r="G81" i="3"/>
  <c r="H81" i="3" s="1"/>
  <c r="X81" i="3" s="1"/>
  <c r="I80" i="3"/>
  <c r="Y80" i="3" s="1"/>
  <c r="G80" i="3"/>
  <c r="H80" i="3" s="1"/>
  <c r="X80" i="3" s="1"/>
  <c r="I79" i="3"/>
  <c r="Y79" i="3" s="1"/>
  <c r="G79" i="3"/>
  <c r="H79" i="3" s="1"/>
  <c r="X79" i="3" s="1"/>
  <c r="I78" i="3"/>
  <c r="Y78" i="3" s="1"/>
  <c r="G78" i="3"/>
  <c r="H78" i="3" s="1"/>
  <c r="X78" i="3" s="1"/>
  <c r="I77" i="3"/>
  <c r="Y77" i="3" s="1"/>
  <c r="G77" i="3"/>
  <c r="H77" i="3" s="1"/>
  <c r="X77" i="3" s="1"/>
  <c r="I76" i="3"/>
  <c r="Y76" i="3" s="1"/>
  <c r="G76" i="3"/>
  <c r="H76" i="3" s="1"/>
  <c r="X76" i="3" s="1"/>
  <c r="I75" i="3"/>
  <c r="Y75" i="3" s="1"/>
  <c r="G75" i="3"/>
  <c r="H75" i="3" s="1"/>
  <c r="X75" i="3" s="1"/>
  <c r="I74" i="3"/>
  <c r="Y74" i="3" s="1"/>
  <c r="G74" i="3"/>
  <c r="H74" i="3" s="1"/>
  <c r="X74" i="3" s="1"/>
  <c r="I73" i="3"/>
  <c r="Y73" i="3" s="1"/>
  <c r="G73" i="3"/>
  <c r="H73" i="3" s="1"/>
  <c r="X73" i="3" s="1"/>
  <c r="I72" i="3"/>
  <c r="Y72" i="3" s="1"/>
  <c r="G72" i="3"/>
  <c r="H72" i="3" s="1"/>
  <c r="X72" i="3" s="1"/>
  <c r="I71" i="3"/>
  <c r="Y71" i="3" s="1"/>
  <c r="G71" i="3"/>
  <c r="H71" i="3" s="1"/>
  <c r="X71" i="3" s="1"/>
  <c r="I70" i="3"/>
  <c r="Y70" i="3" s="1"/>
  <c r="G70" i="3"/>
  <c r="H70" i="3" s="1"/>
  <c r="X70" i="3" s="1"/>
  <c r="I69" i="3"/>
  <c r="Y69" i="3" s="1"/>
  <c r="G69" i="3"/>
  <c r="H69" i="3" s="1"/>
  <c r="X69" i="3" s="1"/>
  <c r="I68" i="3"/>
  <c r="Y68" i="3" s="1"/>
  <c r="G68" i="3"/>
  <c r="H68" i="3" s="1"/>
  <c r="X68" i="3" s="1"/>
  <c r="I67" i="3"/>
  <c r="Y67" i="3" s="1"/>
  <c r="G67" i="3"/>
  <c r="H67" i="3" s="1"/>
  <c r="X67" i="3" s="1"/>
  <c r="I66" i="3"/>
  <c r="Y66" i="3" s="1"/>
  <c r="G66" i="3"/>
  <c r="H66" i="3" s="1"/>
  <c r="X66" i="3" s="1"/>
  <c r="I65" i="3"/>
  <c r="Y65" i="3" s="1"/>
  <c r="G65" i="3"/>
  <c r="H65" i="3" s="1"/>
  <c r="X65" i="3" s="1"/>
  <c r="I64" i="3"/>
  <c r="Y64" i="3" s="1"/>
  <c r="G64" i="3"/>
  <c r="H64" i="3" s="1"/>
  <c r="X64" i="3" s="1"/>
  <c r="I63" i="3"/>
  <c r="Y63" i="3" s="1"/>
  <c r="G63" i="3"/>
  <c r="H63" i="3" s="1"/>
  <c r="X63" i="3" s="1"/>
  <c r="I62" i="3"/>
  <c r="Y62" i="3" s="1"/>
  <c r="G62" i="3"/>
  <c r="H62" i="3" s="1"/>
  <c r="X62" i="3" s="1"/>
  <c r="I61" i="3"/>
  <c r="Y61" i="3" s="1"/>
  <c r="G61" i="3"/>
  <c r="H61" i="3" s="1"/>
  <c r="X61" i="3" s="1"/>
  <c r="I60" i="3"/>
  <c r="Y60" i="3" s="1"/>
  <c r="G60" i="3"/>
  <c r="H60" i="3" s="1"/>
  <c r="X60" i="3" s="1"/>
  <c r="I59" i="3"/>
  <c r="Y59" i="3" s="1"/>
  <c r="G59" i="3"/>
  <c r="H59" i="3" s="1"/>
  <c r="X59" i="3" s="1"/>
  <c r="I58" i="3"/>
  <c r="Y58" i="3" s="1"/>
  <c r="G58" i="3"/>
  <c r="H58" i="3" s="1"/>
  <c r="X58" i="3" s="1"/>
  <c r="I57" i="3"/>
  <c r="Y57" i="3" s="1"/>
  <c r="G57" i="3"/>
  <c r="H57" i="3" s="1"/>
  <c r="X57" i="3" s="1"/>
  <c r="I56" i="3"/>
  <c r="Y56" i="3" s="1"/>
  <c r="G56" i="3"/>
  <c r="H56" i="3" s="1"/>
  <c r="X56" i="3" s="1"/>
  <c r="I55" i="3"/>
  <c r="Y55" i="3" s="1"/>
  <c r="G55" i="3"/>
  <c r="H55" i="3" s="1"/>
  <c r="X55" i="3" s="1"/>
  <c r="I54" i="3"/>
  <c r="Y54" i="3" s="1"/>
  <c r="G54" i="3"/>
  <c r="H54" i="3" s="1"/>
  <c r="X54" i="3" s="1"/>
  <c r="I53" i="3"/>
  <c r="Y53" i="3" s="1"/>
  <c r="G53" i="3"/>
  <c r="H53" i="3" s="1"/>
  <c r="X53" i="3" s="1"/>
  <c r="I52" i="3"/>
  <c r="Y52" i="3" s="1"/>
  <c r="G52" i="3"/>
  <c r="H52" i="3" s="1"/>
  <c r="X52" i="3" s="1"/>
  <c r="I51" i="3"/>
  <c r="Y51" i="3" s="1"/>
  <c r="G51" i="3"/>
  <c r="H51" i="3" s="1"/>
  <c r="X51" i="3" s="1"/>
  <c r="I50" i="3"/>
  <c r="Y50" i="3" s="1"/>
  <c r="G50" i="3"/>
  <c r="H50" i="3" s="1"/>
  <c r="X50" i="3" s="1"/>
  <c r="I49" i="3"/>
  <c r="Y49" i="3" s="1"/>
  <c r="G49" i="3"/>
  <c r="H49" i="3" s="1"/>
  <c r="X49" i="3" s="1"/>
  <c r="I48" i="3"/>
  <c r="Y48" i="3" s="1"/>
  <c r="G48" i="3"/>
  <c r="H48" i="3" s="1"/>
  <c r="X48" i="3" s="1"/>
  <c r="I47" i="3"/>
  <c r="Y47" i="3" s="1"/>
  <c r="G47" i="3"/>
  <c r="H47" i="3" s="1"/>
  <c r="X47" i="3" s="1"/>
  <c r="I46" i="3"/>
  <c r="Y46" i="3" s="1"/>
  <c r="G46" i="3"/>
  <c r="H46" i="3" s="1"/>
  <c r="X46" i="3" s="1"/>
  <c r="I45" i="3"/>
  <c r="Y45" i="3" s="1"/>
  <c r="G45" i="3"/>
  <c r="H45" i="3" s="1"/>
  <c r="X45" i="3" s="1"/>
  <c r="I44" i="3"/>
  <c r="Y44" i="3" s="1"/>
  <c r="G44" i="3"/>
  <c r="H44" i="3" s="1"/>
  <c r="X44" i="3" s="1"/>
  <c r="I43" i="3"/>
  <c r="Y43" i="3" s="1"/>
  <c r="G43" i="3"/>
  <c r="H43" i="3" s="1"/>
  <c r="X43" i="3" s="1"/>
  <c r="I42" i="3"/>
  <c r="Y42" i="3" s="1"/>
  <c r="G42" i="3"/>
  <c r="H42" i="3" s="1"/>
  <c r="X42" i="3" s="1"/>
  <c r="I41" i="3"/>
  <c r="Y41" i="3" s="1"/>
  <c r="G41" i="3"/>
  <c r="H41" i="3" s="1"/>
  <c r="X41" i="3" s="1"/>
  <c r="I40" i="3"/>
  <c r="Y40" i="3" s="1"/>
  <c r="G40" i="3"/>
  <c r="H40" i="3" s="1"/>
  <c r="X40" i="3" s="1"/>
  <c r="I39" i="3"/>
  <c r="Y39" i="3" s="1"/>
  <c r="G39" i="3"/>
  <c r="H39" i="3" s="1"/>
  <c r="X39" i="3" s="1"/>
  <c r="I38" i="3"/>
  <c r="Y38" i="3" s="1"/>
  <c r="G38" i="3"/>
  <c r="H38" i="3" s="1"/>
  <c r="X38" i="3" s="1"/>
  <c r="I37" i="3"/>
  <c r="Y37" i="3" s="1"/>
  <c r="G37" i="3"/>
  <c r="H37" i="3" s="1"/>
  <c r="X37" i="3" s="1"/>
  <c r="I36" i="3"/>
  <c r="Y36" i="3" s="1"/>
  <c r="G36" i="3"/>
  <c r="H36" i="3" s="1"/>
  <c r="X36" i="3" s="1"/>
  <c r="I35" i="3"/>
  <c r="Y35" i="3" s="1"/>
  <c r="G35" i="3"/>
  <c r="H35" i="3" s="1"/>
  <c r="X35" i="3" s="1"/>
  <c r="I34" i="3"/>
  <c r="Y34" i="3" s="1"/>
  <c r="G34" i="3"/>
  <c r="H34" i="3" s="1"/>
  <c r="X34" i="3" s="1"/>
  <c r="I33" i="3"/>
  <c r="Y33" i="3" s="1"/>
  <c r="G33" i="3"/>
  <c r="H33" i="3" s="1"/>
  <c r="X33" i="3" s="1"/>
  <c r="I32" i="3"/>
  <c r="Y32" i="3" s="1"/>
  <c r="G32" i="3"/>
  <c r="H32" i="3" s="1"/>
  <c r="X32" i="3" s="1"/>
  <c r="I31" i="3"/>
  <c r="Y31" i="3" s="1"/>
  <c r="G31" i="3"/>
  <c r="H31" i="3" s="1"/>
  <c r="X31" i="3" s="1"/>
  <c r="I30" i="3"/>
  <c r="Y30" i="3" s="1"/>
  <c r="G30" i="3"/>
  <c r="H30" i="3" s="1"/>
  <c r="X30" i="3" s="1"/>
  <c r="I29" i="3"/>
  <c r="Y29" i="3" s="1"/>
  <c r="G29" i="3"/>
  <c r="H29" i="3" s="1"/>
  <c r="X29" i="3" s="1"/>
  <c r="I28" i="3"/>
  <c r="Y28" i="3" s="1"/>
  <c r="G28" i="3"/>
  <c r="H28" i="3" s="1"/>
  <c r="X28" i="3" s="1"/>
  <c r="I27" i="3"/>
  <c r="Y27" i="3" s="1"/>
  <c r="G27" i="3"/>
  <c r="H27" i="3" s="1"/>
  <c r="X27" i="3" s="1"/>
  <c r="I26" i="3"/>
  <c r="Y26" i="3" s="1"/>
  <c r="G26" i="3"/>
  <c r="H26" i="3" s="1"/>
  <c r="X26" i="3" s="1"/>
  <c r="I25" i="3"/>
  <c r="Y25" i="3" s="1"/>
  <c r="G25" i="3"/>
  <c r="H25" i="3" s="1"/>
  <c r="X25" i="3" s="1"/>
  <c r="I24" i="3"/>
  <c r="Y24" i="3" s="1"/>
  <c r="G24" i="3"/>
  <c r="H24" i="3" s="1"/>
  <c r="X24" i="3" s="1"/>
  <c r="I23" i="3"/>
  <c r="Y23" i="3" s="1"/>
  <c r="G23" i="3"/>
  <c r="H23" i="3" s="1"/>
  <c r="X23" i="3" s="1"/>
  <c r="I22" i="3"/>
  <c r="Y22" i="3" s="1"/>
  <c r="G22" i="3"/>
  <c r="H22" i="3" s="1"/>
  <c r="X22" i="3" s="1"/>
  <c r="I21" i="3"/>
  <c r="Y21" i="3" s="1"/>
  <c r="G21" i="3"/>
  <c r="H21" i="3" s="1"/>
  <c r="X21" i="3" s="1"/>
  <c r="I20" i="3"/>
  <c r="Y20" i="3" s="1"/>
  <c r="G20" i="3"/>
  <c r="H20" i="3" s="1"/>
  <c r="X20" i="3" s="1"/>
  <c r="I19" i="3"/>
  <c r="Y19" i="3" s="1"/>
  <c r="G19" i="3"/>
  <c r="H19" i="3" s="1"/>
  <c r="X19" i="3" s="1"/>
  <c r="I18" i="3"/>
  <c r="Y18" i="3" s="1"/>
  <c r="G18" i="3"/>
  <c r="H18" i="3" s="1"/>
  <c r="X18" i="3" s="1"/>
  <c r="I17" i="3"/>
  <c r="Y17" i="3" s="1"/>
  <c r="G17" i="3"/>
  <c r="H17" i="3" s="1"/>
  <c r="X17" i="3" s="1"/>
  <c r="I16" i="3"/>
  <c r="Y16" i="3" s="1"/>
  <c r="G16" i="3"/>
  <c r="H16" i="3" s="1"/>
  <c r="X16" i="3" s="1"/>
  <c r="I15" i="3"/>
  <c r="Y15" i="3" s="1"/>
  <c r="G15" i="3"/>
  <c r="H15" i="3" s="1"/>
  <c r="X15" i="3" s="1"/>
  <c r="I14" i="3"/>
  <c r="Y14" i="3" s="1"/>
  <c r="G14" i="3"/>
  <c r="H14" i="3" s="1"/>
  <c r="X14" i="3" s="1"/>
  <c r="I13" i="3"/>
  <c r="Y13" i="3" s="1"/>
  <c r="G13" i="3"/>
  <c r="H13" i="3" s="1"/>
  <c r="X13" i="3" s="1"/>
  <c r="I12" i="3"/>
  <c r="Y12" i="3" s="1"/>
  <c r="G12" i="3"/>
  <c r="H12" i="3" s="1"/>
  <c r="X12" i="3" s="1"/>
  <c r="I11" i="3"/>
  <c r="Y11" i="3" s="1"/>
  <c r="G11" i="3"/>
  <c r="H11" i="3" s="1"/>
  <c r="X11" i="3" s="1"/>
  <c r="I10" i="3"/>
  <c r="Y10" i="3" s="1"/>
  <c r="G10" i="3"/>
  <c r="H10" i="3" s="1"/>
  <c r="X10" i="3" s="1"/>
  <c r="I9" i="3"/>
  <c r="Y9" i="3" s="1"/>
  <c r="G9" i="3"/>
  <c r="H9" i="3" s="1"/>
  <c r="X9" i="3" s="1"/>
  <c r="I8" i="3"/>
  <c r="Y8" i="3" s="1"/>
  <c r="G8" i="3"/>
  <c r="H8" i="3" s="1"/>
  <c r="X8" i="3" s="1"/>
  <c r="I7" i="3"/>
  <c r="Y7" i="3" s="1"/>
  <c r="G7" i="3"/>
  <c r="H7" i="3" s="1"/>
  <c r="X7" i="3" s="1"/>
  <c r="I6" i="3"/>
  <c r="Y6" i="3" s="1"/>
  <c r="G6" i="3"/>
  <c r="H6" i="3" s="1"/>
  <c r="X6" i="3" s="1"/>
  <c r="I5" i="3"/>
  <c r="Y5" i="3" s="1"/>
  <c r="G5" i="3"/>
  <c r="H5" i="3" s="1"/>
  <c r="X5" i="3" s="1"/>
  <c r="I4" i="3"/>
  <c r="Y4" i="3" s="1"/>
  <c r="G4" i="3"/>
  <c r="H4" i="3" s="1"/>
  <c r="X4" i="3" s="1"/>
  <c r="I3" i="3"/>
  <c r="Y3" i="3" s="1"/>
  <c r="G3" i="3"/>
  <c r="H3" i="3" s="1"/>
  <c r="X3" i="3" s="1"/>
  <c r="X228" i="6"/>
  <c r="X221" i="6"/>
  <c r="X214" i="6"/>
  <c r="X201" i="6"/>
  <c r="X196" i="6"/>
  <c r="X193" i="6"/>
  <c r="X187" i="6"/>
  <c r="X181" i="6"/>
  <c r="X174" i="6"/>
  <c r="X165" i="6"/>
  <c r="X160" i="6"/>
  <c r="X159" i="6"/>
  <c r="X143" i="6"/>
  <c r="X141" i="6"/>
  <c r="X132" i="6"/>
  <c r="X126" i="6"/>
  <c r="X124" i="6"/>
  <c r="X115" i="6"/>
  <c r="X111" i="6"/>
  <c r="X109" i="6"/>
  <c r="X106" i="6"/>
  <c r="X95" i="6"/>
  <c r="X91" i="6"/>
  <c r="X84" i="6"/>
  <c r="X81" i="6"/>
  <c r="X78" i="6"/>
  <c r="X73" i="6"/>
  <c r="X61" i="6"/>
  <c r="X59" i="6"/>
  <c r="X57" i="6"/>
  <c r="X49" i="6"/>
  <c r="X45" i="6"/>
  <c r="X41" i="6"/>
  <c r="X39" i="6"/>
  <c r="X33" i="6"/>
  <c r="X30" i="6"/>
  <c r="X21" i="6"/>
  <c r="X15" i="6"/>
  <c r="X5" i="6"/>
  <c r="X2" i="4"/>
  <c r="X506" i="4"/>
  <c r="X505" i="4"/>
  <c r="X504" i="4"/>
  <c r="X503" i="4"/>
  <c r="X502" i="4"/>
  <c r="X501" i="4"/>
  <c r="X500" i="4"/>
  <c r="X499" i="4"/>
  <c r="X498" i="4"/>
  <c r="X497" i="4"/>
  <c r="X496" i="4"/>
  <c r="X495" i="4"/>
  <c r="X494" i="4"/>
  <c r="X493" i="4"/>
  <c r="X492" i="4"/>
  <c r="X491" i="4"/>
  <c r="X490" i="4"/>
  <c r="X489" i="4"/>
  <c r="X488" i="4"/>
  <c r="X487" i="4"/>
  <c r="X486" i="4"/>
  <c r="X485" i="4"/>
  <c r="X484" i="4"/>
  <c r="X483" i="4"/>
  <c r="X482" i="4"/>
  <c r="X481" i="4"/>
  <c r="X480" i="4"/>
  <c r="X479" i="4"/>
  <c r="X478" i="4"/>
  <c r="X477" i="4"/>
  <c r="X476" i="4"/>
  <c r="X475" i="4"/>
  <c r="X474" i="4"/>
  <c r="X473" i="4"/>
  <c r="X472" i="4"/>
  <c r="X471" i="4"/>
  <c r="X470" i="4"/>
  <c r="X469" i="4"/>
  <c r="X468" i="4"/>
  <c r="X467" i="4"/>
  <c r="X466" i="4"/>
  <c r="X465" i="4"/>
  <c r="X464" i="4"/>
  <c r="X463" i="4"/>
  <c r="X462" i="4"/>
  <c r="X461" i="4"/>
  <c r="X460" i="4"/>
  <c r="X459" i="4"/>
  <c r="X458" i="4"/>
  <c r="X457" i="4"/>
  <c r="X456" i="4"/>
  <c r="X455" i="4"/>
  <c r="X454" i="4"/>
  <c r="X453" i="4"/>
  <c r="X452" i="4"/>
  <c r="X451" i="4"/>
  <c r="X450" i="4"/>
  <c r="X449" i="4"/>
  <c r="X448" i="4"/>
  <c r="X447" i="4"/>
  <c r="X446" i="4"/>
  <c r="X445" i="4"/>
  <c r="X444" i="4"/>
  <c r="X443" i="4"/>
  <c r="X442" i="4"/>
  <c r="X441" i="4"/>
  <c r="X440" i="4"/>
  <c r="X439" i="4"/>
  <c r="X438" i="4"/>
  <c r="X437" i="4"/>
  <c r="X436" i="4"/>
  <c r="X435" i="4"/>
  <c r="X434" i="4"/>
  <c r="X433" i="4"/>
  <c r="X432" i="4"/>
  <c r="X431" i="4"/>
  <c r="X430" i="4"/>
  <c r="X429" i="4"/>
  <c r="X428" i="4"/>
  <c r="X427" i="4"/>
  <c r="X426" i="4"/>
  <c r="X425" i="4"/>
  <c r="X424" i="4"/>
  <c r="X423" i="4"/>
  <c r="X422" i="4"/>
  <c r="X421" i="4"/>
  <c r="X420" i="4"/>
  <c r="X419" i="4"/>
  <c r="X418" i="4"/>
  <c r="X417" i="4"/>
  <c r="X416" i="4"/>
  <c r="X415" i="4"/>
  <c r="X414" i="4"/>
  <c r="X413" i="4"/>
  <c r="X412" i="4"/>
  <c r="X411" i="4"/>
  <c r="X410" i="4"/>
  <c r="X409" i="4"/>
  <c r="X408" i="4"/>
  <c r="X407" i="4"/>
  <c r="X406" i="4"/>
  <c r="X405" i="4"/>
  <c r="X404" i="4"/>
  <c r="X403" i="4"/>
  <c r="X402" i="4"/>
  <c r="X401" i="4"/>
  <c r="X400" i="4"/>
  <c r="X399" i="4"/>
  <c r="X398" i="4"/>
  <c r="X397" i="4"/>
  <c r="X396" i="4"/>
  <c r="X395" i="4"/>
  <c r="X394" i="4"/>
  <c r="X393" i="4"/>
  <c r="X392" i="4"/>
  <c r="X391" i="4"/>
  <c r="X390" i="4"/>
  <c r="X389" i="4"/>
  <c r="X388" i="4"/>
  <c r="X387" i="4"/>
  <c r="X386" i="4"/>
  <c r="X385" i="4"/>
  <c r="X384" i="4"/>
  <c r="X383" i="4"/>
  <c r="X382" i="4"/>
  <c r="X381" i="4"/>
  <c r="X380" i="4"/>
  <c r="X379" i="4"/>
  <c r="X378" i="4"/>
  <c r="X377" i="4"/>
  <c r="X376" i="4"/>
  <c r="X375" i="4"/>
  <c r="X374" i="4"/>
  <c r="X373" i="4"/>
  <c r="X372" i="4"/>
  <c r="X371" i="4"/>
  <c r="X370" i="4"/>
  <c r="X369" i="4"/>
  <c r="X368" i="4"/>
  <c r="X367" i="4"/>
  <c r="X366" i="4"/>
  <c r="X365" i="4"/>
  <c r="X364" i="4"/>
  <c r="X363" i="4"/>
  <c r="X362" i="4"/>
  <c r="X361" i="4"/>
  <c r="X360" i="4"/>
  <c r="X359" i="4"/>
  <c r="X358" i="4"/>
  <c r="X357" i="4"/>
  <c r="X356" i="4"/>
  <c r="X355" i="4"/>
  <c r="X354" i="4"/>
  <c r="X353" i="4"/>
  <c r="X352" i="4"/>
  <c r="X351" i="4"/>
  <c r="X350" i="4"/>
  <c r="X349" i="4"/>
  <c r="X348" i="4"/>
  <c r="X347" i="4"/>
  <c r="X346" i="4"/>
  <c r="X345" i="4"/>
  <c r="X344" i="4"/>
  <c r="X343" i="4"/>
  <c r="X342" i="4"/>
  <c r="X341" i="4"/>
  <c r="X340" i="4"/>
  <c r="X339" i="4"/>
  <c r="X338" i="4"/>
  <c r="X337" i="4"/>
  <c r="X336" i="4"/>
  <c r="X335" i="4"/>
  <c r="X334" i="4"/>
  <c r="X333" i="4"/>
  <c r="X332" i="4"/>
  <c r="X331" i="4"/>
  <c r="X330" i="4"/>
  <c r="X329" i="4"/>
  <c r="X328" i="4"/>
  <c r="X327" i="4"/>
  <c r="X326" i="4"/>
  <c r="X325" i="4"/>
  <c r="X324" i="4"/>
  <c r="X323" i="4"/>
  <c r="X322" i="4"/>
  <c r="X321" i="4"/>
  <c r="X320" i="4"/>
  <c r="X319" i="4"/>
  <c r="X318" i="4"/>
  <c r="X317" i="4"/>
  <c r="X316" i="4"/>
  <c r="X315" i="4"/>
  <c r="X314" i="4"/>
  <c r="X313" i="4"/>
  <c r="X312" i="4"/>
  <c r="X311" i="4"/>
  <c r="X310" i="4"/>
  <c r="X309" i="4"/>
  <c r="X308" i="4"/>
  <c r="X307" i="4"/>
  <c r="X306" i="4"/>
  <c r="X305" i="4"/>
  <c r="X304" i="4"/>
  <c r="X303" i="4"/>
  <c r="X302" i="4"/>
  <c r="X301" i="4"/>
  <c r="X300" i="4"/>
  <c r="X299" i="4"/>
  <c r="X298" i="4"/>
  <c r="X297" i="4"/>
  <c r="X296" i="4"/>
  <c r="X295" i="4"/>
  <c r="X294" i="4"/>
  <c r="X293" i="4"/>
  <c r="X292" i="4"/>
  <c r="X291" i="4"/>
  <c r="X290" i="4"/>
  <c r="X289" i="4"/>
  <c r="X288" i="4"/>
  <c r="X287" i="4"/>
  <c r="X286" i="4"/>
  <c r="X285" i="4"/>
  <c r="X284" i="4"/>
  <c r="X283" i="4"/>
  <c r="X282" i="4"/>
  <c r="X281" i="4"/>
  <c r="X280" i="4"/>
  <c r="X279" i="4"/>
  <c r="X278" i="4"/>
  <c r="X277" i="4"/>
  <c r="X276" i="4"/>
  <c r="X275" i="4"/>
  <c r="X274" i="4"/>
  <c r="X273" i="4"/>
  <c r="X272" i="4"/>
  <c r="X271" i="4"/>
  <c r="X270" i="4"/>
  <c r="X269" i="4"/>
  <c r="X268" i="4"/>
  <c r="X267" i="4"/>
  <c r="X266" i="4"/>
  <c r="X265" i="4"/>
  <c r="X264" i="4"/>
  <c r="X263" i="4"/>
  <c r="X262" i="4"/>
  <c r="X261" i="4"/>
  <c r="X260" i="4"/>
  <c r="X259" i="4"/>
  <c r="X258" i="4"/>
  <c r="X257" i="4"/>
  <c r="X256" i="4"/>
  <c r="X255" i="4"/>
  <c r="X254" i="4"/>
  <c r="X253" i="4"/>
  <c r="X252" i="4"/>
  <c r="X251" i="4"/>
  <c r="X250" i="4"/>
  <c r="X249" i="4"/>
  <c r="X248" i="4"/>
  <c r="X247" i="4"/>
  <c r="X246" i="4"/>
  <c r="X245" i="4"/>
  <c r="X244" i="4"/>
  <c r="X243" i="4"/>
  <c r="X242" i="4"/>
  <c r="X241" i="4"/>
  <c r="X240" i="4"/>
  <c r="X239" i="4"/>
  <c r="X238" i="4"/>
  <c r="X237" i="4"/>
  <c r="X236" i="4"/>
  <c r="X235" i="4"/>
  <c r="X234" i="4"/>
  <c r="X233" i="4"/>
  <c r="X232" i="4"/>
  <c r="X231" i="4"/>
  <c r="X230" i="4"/>
  <c r="X229" i="4"/>
  <c r="X228" i="4"/>
  <c r="X227" i="4"/>
  <c r="X226" i="4"/>
  <c r="X225" i="4"/>
  <c r="X224" i="4"/>
  <c r="X223" i="4"/>
  <c r="X222" i="4"/>
  <c r="X221" i="4"/>
  <c r="X220" i="4"/>
  <c r="X219" i="4"/>
  <c r="X218" i="4"/>
  <c r="X217" i="4"/>
  <c r="X216" i="4"/>
  <c r="X215" i="4"/>
  <c r="X214" i="4"/>
  <c r="X213" i="4"/>
  <c r="X212" i="4"/>
  <c r="X211" i="4"/>
  <c r="X210" i="4"/>
  <c r="X209" i="4"/>
  <c r="X208" i="4"/>
  <c r="X207" i="4"/>
  <c r="X206" i="4"/>
  <c r="X205" i="4"/>
  <c r="X204" i="4"/>
  <c r="X203" i="4"/>
  <c r="X202" i="4"/>
  <c r="X201" i="4"/>
  <c r="X200" i="4"/>
  <c r="X199" i="4"/>
  <c r="X198" i="4"/>
  <c r="X197" i="4"/>
  <c r="X196" i="4"/>
  <c r="X195" i="4"/>
  <c r="X194" i="4"/>
  <c r="X193" i="4"/>
  <c r="X192" i="4"/>
  <c r="X191" i="4"/>
  <c r="X190" i="4"/>
  <c r="X189" i="4"/>
  <c r="X188" i="4"/>
  <c r="X187" i="4"/>
  <c r="X186" i="4"/>
  <c r="X185" i="4"/>
  <c r="X184" i="4"/>
  <c r="X183" i="4"/>
  <c r="X182" i="4"/>
  <c r="X181" i="4"/>
  <c r="X180" i="4"/>
  <c r="X179" i="4"/>
  <c r="X178" i="4"/>
  <c r="X177" i="4"/>
  <c r="X176" i="4"/>
  <c r="X175" i="4"/>
  <c r="X174" i="4"/>
  <c r="X173" i="4"/>
  <c r="X172" i="4"/>
  <c r="X171" i="4"/>
  <c r="X170" i="4"/>
  <c r="X169" i="4"/>
  <c r="X168" i="4"/>
  <c r="X167" i="4"/>
  <c r="X166" i="4"/>
  <c r="X165" i="4"/>
  <c r="X164" i="4"/>
  <c r="X163" i="4"/>
  <c r="X162" i="4"/>
  <c r="X161" i="4"/>
  <c r="X160" i="4"/>
  <c r="X159" i="4"/>
  <c r="X158" i="4"/>
  <c r="X157" i="4"/>
  <c r="X156" i="4"/>
  <c r="X155" i="4"/>
  <c r="X154" i="4"/>
  <c r="X153" i="4"/>
  <c r="X152" i="4"/>
  <c r="X151" i="4"/>
  <c r="X150" i="4"/>
  <c r="X149" i="4"/>
  <c r="X148" i="4"/>
  <c r="X147" i="4"/>
  <c r="X146" i="4"/>
  <c r="X145" i="4"/>
  <c r="X144" i="4"/>
  <c r="X143" i="4"/>
  <c r="X142" i="4"/>
  <c r="X141" i="4"/>
  <c r="X140" i="4"/>
  <c r="X139" i="4"/>
  <c r="X138" i="4"/>
  <c r="X137" i="4"/>
  <c r="X136" i="4"/>
  <c r="X135" i="4"/>
  <c r="X134" i="4"/>
  <c r="X133" i="4"/>
  <c r="X132" i="4"/>
  <c r="X131" i="4"/>
  <c r="X130" i="4"/>
  <c r="X129" i="4"/>
  <c r="X128" i="4"/>
  <c r="X127" i="4"/>
  <c r="X126" i="4"/>
  <c r="X125" i="4"/>
  <c r="X124" i="4"/>
  <c r="X123" i="4"/>
  <c r="X122" i="4"/>
  <c r="X121" i="4"/>
  <c r="X120" i="4"/>
  <c r="X119" i="4"/>
  <c r="X118" i="4"/>
  <c r="X117" i="4"/>
  <c r="X116" i="4"/>
  <c r="X115" i="4"/>
  <c r="X114" i="4"/>
  <c r="X113" i="4"/>
  <c r="X112" i="4"/>
  <c r="X111" i="4"/>
  <c r="X110" i="4"/>
  <c r="X109" i="4"/>
  <c r="X108" i="4"/>
  <c r="X107" i="4"/>
  <c r="X106" i="4"/>
  <c r="X105" i="4"/>
  <c r="X104" i="4"/>
  <c r="X103" i="4"/>
  <c r="X102" i="4"/>
  <c r="X101" i="4"/>
  <c r="X100" i="4"/>
  <c r="X99" i="4"/>
  <c r="X98" i="4"/>
  <c r="X97" i="4"/>
  <c r="X96" i="4"/>
  <c r="X95" i="4"/>
  <c r="X94" i="4"/>
  <c r="X93" i="4"/>
  <c r="X92" i="4"/>
  <c r="X91" i="4"/>
  <c r="X90" i="4"/>
  <c r="X89" i="4"/>
  <c r="X88" i="4"/>
  <c r="X87" i="4"/>
  <c r="X86" i="4"/>
  <c r="X85" i="4"/>
  <c r="X84" i="4"/>
  <c r="X83" i="4"/>
  <c r="X82" i="4"/>
  <c r="X81" i="4"/>
  <c r="X80" i="4"/>
  <c r="X79" i="4"/>
  <c r="X78" i="4"/>
  <c r="X77" i="4"/>
  <c r="X76" i="4"/>
  <c r="X75" i="4"/>
  <c r="X74" i="4"/>
  <c r="X73" i="4"/>
  <c r="X72" i="4"/>
  <c r="X71" i="4"/>
  <c r="X70" i="4"/>
  <c r="X69" i="4"/>
  <c r="X68" i="4"/>
  <c r="X67" i="4"/>
  <c r="X66" i="4"/>
  <c r="X65" i="4"/>
  <c r="X64" i="4"/>
  <c r="X63" i="4"/>
  <c r="X62" i="4"/>
  <c r="X61" i="4"/>
  <c r="X60" i="4"/>
  <c r="X59" i="4"/>
  <c r="X58" i="4"/>
  <c r="X57" i="4"/>
  <c r="X56" i="4"/>
  <c r="X55" i="4"/>
  <c r="X54" i="4"/>
  <c r="X53" i="4"/>
  <c r="X52" i="4"/>
  <c r="X51" i="4"/>
  <c r="X50" i="4"/>
  <c r="X49" i="4"/>
  <c r="X48" i="4"/>
  <c r="X47" i="4"/>
  <c r="X46" i="4"/>
  <c r="X45" i="4"/>
  <c r="X44" i="4"/>
  <c r="X43" i="4"/>
  <c r="X42" i="4"/>
  <c r="X41" i="4"/>
  <c r="X40" i="4"/>
  <c r="X39" i="4"/>
  <c r="X38" i="4"/>
  <c r="X37" i="4"/>
  <c r="X36" i="4"/>
  <c r="X35" i="4"/>
  <c r="X34" i="4"/>
  <c r="X33" i="4"/>
  <c r="X32" i="4"/>
  <c r="X31" i="4"/>
  <c r="X30" i="4"/>
  <c r="X29" i="4"/>
  <c r="X28" i="4"/>
  <c r="X27" i="4"/>
  <c r="X26" i="4"/>
  <c r="X25" i="4"/>
  <c r="X24" i="4"/>
  <c r="X23" i="4"/>
  <c r="X22" i="4"/>
  <c r="X21" i="4"/>
  <c r="X20" i="4"/>
  <c r="X19" i="4"/>
  <c r="X18" i="4"/>
  <c r="X17" i="4"/>
  <c r="X16" i="4"/>
  <c r="X15" i="4"/>
  <c r="X14" i="4"/>
  <c r="X13" i="4"/>
  <c r="X12" i="4"/>
  <c r="X11" i="4"/>
  <c r="X10" i="4"/>
  <c r="X9" i="4"/>
  <c r="X8" i="4"/>
  <c r="X7" i="4"/>
  <c r="X6" i="4"/>
  <c r="X5" i="4"/>
  <c r="X4" i="4"/>
  <c r="X3" i="4"/>
  <c r="G2" i="4"/>
  <c r="J2" i="4" s="1"/>
  <c r="F2" i="4"/>
  <c r="Z2" i="4" s="1"/>
  <c r="F506" i="4"/>
  <c r="Z506" i="4" s="1"/>
  <c r="E506" i="4"/>
  <c r="G506" i="4" s="1" a="1"/>
  <c r="F505" i="4"/>
  <c r="Z505" i="4" s="1"/>
  <c r="E505" i="4"/>
  <c r="G505" i="4" s="1" a="1"/>
  <c r="F504" i="4"/>
  <c r="Z504" i="4" s="1"/>
  <c r="E504" i="4"/>
  <c r="G504" i="4" s="1" a="1"/>
  <c r="F503" i="4"/>
  <c r="Z503" i="4" s="1"/>
  <c r="E503" i="4"/>
  <c r="G503" i="4" s="1" a="1"/>
  <c r="F502" i="4"/>
  <c r="Z502" i="4" s="1"/>
  <c r="E502" i="4"/>
  <c r="G502" i="4" s="1" a="1"/>
  <c r="F501" i="4"/>
  <c r="Z501" i="4" s="1"/>
  <c r="E501" i="4"/>
  <c r="G501" i="4" s="1" a="1"/>
  <c r="F500" i="4"/>
  <c r="Z500" i="4" s="1"/>
  <c r="E500" i="4"/>
  <c r="G500" i="4" s="1" a="1"/>
  <c r="F499" i="4"/>
  <c r="Z499" i="4" s="1"/>
  <c r="E499" i="4"/>
  <c r="G499" i="4" s="1" a="1"/>
  <c r="F498" i="4"/>
  <c r="Z498" i="4" s="1"/>
  <c r="E498" i="4"/>
  <c r="G498" i="4" s="1" a="1"/>
  <c r="F497" i="4"/>
  <c r="Z497" i="4" s="1"/>
  <c r="E497" i="4"/>
  <c r="G497" i="4" s="1" a="1"/>
  <c r="F496" i="4"/>
  <c r="Z496" i="4" s="1"/>
  <c r="E496" i="4"/>
  <c r="G496" i="4" s="1" a="1"/>
  <c r="F495" i="4"/>
  <c r="Z495" i="4" s="1"/>
  <c r="E495" i="4"/>
  <c r="G495" i="4" s="1" a="1"/>
  <c r="F494" i="4"/>
  <c r="Z494" i="4" s="1"/>
  <c r="E494" i="4"/>
  <c r="G494" i="4" s="1" a="1"/>
  <c r="F493" i="4"/>
  <c r="Z493" i="4" s="1"/>
  <c r="E493" i="4"/>
  <c r="G493" i="4" s="1" a="1"/>
  <c r="F492" i="4"/>
  <c r="Z492" i="4" s="1"/>
  <c r="E492" i="4"/>
  <c r="G492" i="4" s="1" a="1"/>
  <c r="F491" i="4"/>
  <c r="Z491" i="4" s="1"/>
  <c r="E491" i="4"/>
  <c r="G491" i="4" s="1" a="1"/>
  <c r="F490" i="4"/>
  <c r="Z490" i="4" s="1"/>
  <c r="E490" i="4"/>
  <c r="G490" i="4" s="1" a="1"/>
  <c r="F489" i="4"/>
  <c r="Z489" i="4" s="1"/>
  <c r="E489" i="4"/>
  <c r="G489" i="4" s="1" a="1"/>
  <c r="F488" i="4"/>
  <c r="Z488" i="4" s="1"/>
  <c r="E488" i="4"/>
  <c r="G488" i="4" s="1" a="1"/>
  <c r="F487" i="4"/>
  <c r="Z487" i="4" s="1"/>
  <c r="E487" i="4"/>
  <c r="G487" i="4" s="1" a="1"/>
  <c r="F486" i="4"/>
  <c r="Z486" i="4" s="1"/>
  <c r="E486" i="4"/>
  <c r="G486" i="4" s="1" a="1"/>
  <c r="F485" i="4"/>
  <c r="Z485" i="4" s="1"/>
  <c r="E485" i="4"/>
  <c r="G485" i="4" s="1" a="1"/>
  <c r="F484" i="4"/>
  <c r="Z484" i="4" s="1"/>
  <c r="E484" i="4"/>
  <c r="G484" i="4" s="1" a="1"/>
  <c r="F483" i="4"/>
  <c r="Z483" i="4" s="1"/>
  <c r="E483" i="4"/>
  <c r="G483" i="4" s="1" a="1"/>
  <c r="F482" i="4"/>
  <c r="Z482" i="4" s="1"/>
  <c r="E482" i="4"/>
  <c r="G482" i="4" s="1" a="1"/>
  <c r="F481" i="4"/>
  <c r="Z481" i="4" s="1"/>
  <c r="E481" i="4"/>
  <c r="G481" i="4" s="1" a="1"/>
  <c r="F480" i="4"/>
  <c r="Z480" i="4" s="1"/>
  <c r="E480" i="4"/>
  <c r="G480" i="4" s="1" a="1"/>
  <c r="F479" i="4"/>
  <c r="Z479" i="4" s="1"/>
  <c r="E479" i="4"/>
  <c r="G479" i="4" s="1" a="1"/>
  <c r="F478" i="4"/>
  <c r="Z478" i="4" s="1"/>
  <c r="E478" i="4"/>
  <c r="G478" i="4" s="1" a="1"/>
  <c r="F477" i="4"/>
  <c r="Z477" i="4" s="1"/>
  <c r="E477" i="4"/>
  <c r="G477" i="4" s="1" a="1"/>
  <c r="F476" i="4"/>
  <c r="Z476" i="4" s="1"/>
  <c r="E476" i="4"/>
  <c r="G476" i="4" s="1" a="1"/>
  <c r="F475" i="4"/>
  <c r="Z475" i="4" s="1"/>
  <c r="E475" i="4"/>
  <c r="G475" i="4" s="1" a="1"/>
  <c r="F474" i="4"/>
  <c r="Z474" i="4" s="1"/>
  <c r="E474" i="4"/>
  <c r="G474" i="4" s="1" a="1"/>
  <c r="F473" i="4"/>
  <c r="Z473" i="4" s="1"/>
  <c r="E473" i="4"/>
  <c r="G473" i="4" s="1" a="1"/>
  <c r="F472" i="4"/>
  <c r="Z472" i="4" s="1"/>
  <c r="E472" i="4"/>
  <c r="G472" i="4" s="1" a="1"/>
  <c r="F471" i="4"/>
  <c r="Z471" i="4" s="1"/>
  <c r="E471" i="4"/>
  <c r="G471" i="4" s="1" a="1"/>
  <c r="F470" i="4"/>
  <c r="Z470" i="4" s="1"/>
  <c r="E470" i="4"/>
  <c r="G470" i="4" s="1" a="1"/>
  <c r="F469" i="4"/>
  <c r="Z469" i="4" s="1"/>
  <c r="E469" i="4"/>
  <c r="G469" i="4" s="1" a="1"/>
  <c r="F468" i="4"/>
  <c r="Z468" i="4" s="1"/>
  <c r="E468" i="4"/>
  <c r="G468" i="4" s="1" a="1"/>
  <c r="F467" i="4"/>
  <c r="Z467" i="4" s="1"/>
  <c r="E467" i="4"/>
  <c r="G467" i="4" s="1" a="1"/>
  <c r="F466" i="4"/>
  <c r="Z466" i="4" s="1"/>
  <c r="E466" i="4"/>
  <c r="G466" i="4" s="1" a="1"/>
  <c r="F465" i="4"/>
  <c r="Z465" i="4" s="1"/>
  <c r="E465" i="4"/>
  <c r="G465" i="4" s="1" a="1"/>
  <c r="F464" i="4"/>
  <c r="Z464" i="4" s="1"/>
  <c r="E464" i="4"/>
  <c r="G464" i="4" s="1" a="1"/>
  <c r="F463" i="4"/>
  <c r="Z463" i="4" s="1"/>
  <c r="E463" i="4"/>
  <c r="G463" i="4" s="1" a="1"/>
  <c r="F462" i="4"/>
  <c r="Z462" i="4" s="1"/>
  <c r="E462" i="4"/>
  <c r="G462" i="4" s="1" a="1"/>
  <c r="F461" i="4"/>
  <c r="Z461" i="4" s="1"/>
  <c r="E461" i="4"/>
  <c r="G461" i="4" s="1" a="1"/>
  <c r="F460" i="4"/>
  <c r="Z460" i="4" s="1"/>
  <c r="E460" i="4"/>
  <c r="G460" i="4" s="1" a="1"/>
  <c r="F459" i="4"/>
  <c r="Z459" i="4" s="1"/>
  <c r="E459" i="4"/>
  <c r="G459" i="4" s="1" a="1"/>
  <c r="F458" i="4"/>
  <c r="Z458" i="4" s="1"/>
  <c r="E458" i="4"/>
  <c r="G458" i="4" s="1" a="1"/>
  <c r="F457" i="4"/>
  <c r="Z457" i="4" s="1"/>
  <c r="E457" i="4"/>
  <c r="G457" i="4" s="1" a="1"/>
  <c r="F456" i="4"/>
  <c r="Z456" i="4" s="1"/>
  <c r="E456" i="4"/>
  <c r="G456" i="4" s="1" a="1"/>
  <c r="F455" i="4"/>
  <c r="Z455" i="4" s="1"/>
  <c r="E455" i="4"/>
  <c r="G455" i="4" s="1" a="1"/>
  <c r="F454" i="4"/>
  <c r="Z454" i="4" s="1"/>
  <c r="E454" i="4"/>
  <c r="G454" i="4" s="1" a="1"/>
  <c r="F453" i="4"/>
  <c r="Z453" i="4" s="1"/>
  <c r="E453" i="4"/>
  <c r="G453" i="4" s="1" a="1"/>
  <c r="F452" i="4"/>
  <c r="Z452" i="4" s="1"/>
  <c r="E452" i="4"/>
  <c r="G452" i="4" s="1" a="1"/>
  <c r="F451" i="4"/>
  <c r="Z451" i="4" s="1"/>
  <c r="E451" i="4"/>
  <c r="G451" i="4" s="1" a="1"/>
  <c r="F450" i="4"/>
  <c r="Z450" i="4" s="1"/>
  <c r="E450" i="4"/>
  <c r="G450" i="4" s="1" a="1"/>
  <c r="F449" i="4"/>
  <c r="Z449" i="4" s="1"/>
  <c r="E449" i="4"/>
  <c r="G449" i="4" s="1" a="1"/>
  <c r="F448" i="4"/>
  <c r="Z448" i="4" s="1"/>
  <c r="E448" i="4"/>
  <c r="G448" i="4" s="1" a="1"/>
  <c r="F447" i="4"/>
  <c r="Z447" i="4" s="1"/>
  <c r="E447" i="4"/>
  <c r="G447" i="4" s="1" a="1"/>
  <c r="F446" i="4"/>
  <c r="Z446" i="4" s="1"/>
  <c r="E446" i="4"/>
  <c r="G446" i="4" s="1" a="1"/>
  <c r="F445" i="4"/>
  <c r="Z445" i="4" s="1"/>
  <c r="E445" i="4"/>
  <c r="G445" i="4" s="1" a="1"/>
  <c r="F444" i="4"/>
  <c r="Z444" i="4" s="1"/>
  <c r="E444" i="4"/>
  <c r="G444" i="4" s="1" a="1"/>
  <c r="F443" i="4"/>
  <c r="Z443" i="4" s="1"/>
  <c r="E443" i="4"/>
  <c r="G443" i="4" s="1" a="1"/>
  <c r="F442" i="4"/>
  <c r="Z442" i="4" s="1"/>
  <c r="E442" i="4"/>
  <c r="G442" i="4" s="1" a="1"/>
  <c r="F441" i="4"/>
  <c r="Z441" i="4" s="1"/>
  <c r="E441" i="4"/>
  <c r="G441" i="4" s="1" a="1"/>
  <c r="F440" i="4"/>
  <c r="Z440" i="4" s="1"/>
  <c r="E440" i="4"/>
  <c r="G440" i="4" s="1" a="1"/>
  <c r="F439" i="4"/>
  <c r="Z439" i="4" s="1"/>
  <c r="E439" i="4"/>
  <c r="G439" i="4" s="1" a="1"/>
  <c r="F438" i="4"/>
  <c r="Z438" i="4" s="1"/>
  <c r="E438" i="4"/>
  <c r="G438" i="4" s="1" a="1"/>
  <c r="F437" i="4"/>
  <c r="Z437" i="4" s="1"/>
  <c r="E437" i="4"/>
  <c r="G437" i="4" s="1" a="1"/>
  <c r="F436" i="4"/>
  <c r="Z436" i="4" s="1"/>
  <c r="E436" i="4"/>
  <c r="G436" i="4" s="1" a="1"/>
  <c r="F435" i="4"/>
  <c r="Z435" i="4" s="1"/>
  <c r="E435" i="4"/>
  <c r="G435" i="4" s="1" a="1"/>
  <c r="F434" i="4"/>
  <c r="Z434" i="4" s="1"/>
  <c r="E434" i="4"/>
  <c r="G434" i="4" s="1" a="1"/>
  <c r="F433" i="4"/>
  <c r="Z433" i="4" s="1"/>
  <c r="E433" i="4"/>
  <c r="G433" i="4" s="1" a="1"/>
  <c r="F432" i="4"/>
  <c r="Z432" i="4" s="1"/>
  <c r="E432" i="4"/>
  <c r="G432" i="4" s="1" a="1"/>
  <c r="F431" i="4"/>
  <c r="Z431" i="4" s="1"/>
  <c r="E431" i="4"/>
  <c r="G431" i="4" s="1" a="1"/>
  <c r="F430" i="4"/>
  <c r="Z430" i="4" s="1"/>
  <c r="E430" i="4"/>
  <c r="G430" i="4" s="1" a="1"/>
  <c r="F429" i="4"/>
  <c r="Z429" i="4" s="1"/>
  <c r="E429" i="4"/>
  <c r="G429" i="4" s="1" a="1"/>
  <c r="F428" i="4"/>
  <c r="Z428" i="4" s="1"/>
  <c r="E428" i="4"/>
  <c r="G428" i="4" s="1" a="1"/>
  <c r="F427" i="4"/>
  <c r="Z427" i="4" s="1"/>
  <c r="E427" i="4"/>
  <c r="G427" i="4" s="1" a="1"/>
  <c r="F426" i="4"/>
  <c r="Z426" i="4" s="1"/>
  <c r="E426" i="4"/>
  <c r="G426" i="4" s="1" a="1"/>
  <c r="F425" i="4"/>
  <c r="Z425" i="4" s="1"/>
  <c r="E425" i="4"/>
  <c r="G425" i="4" s="1" a="1"/>
  <c r="F424" i="4"/>
  <c r="Z424" i="4" s="1"/>
  <c r="E424" i="4"/>
  <c r="G424" i="4" s="1" a="1"/>
  <c r="F423" i="4"/>
  <c r="Z423" i="4" s="1"/>
  <c r="E423" i="4"/>
  <c r="G423" i="4" s="1" a="1"/>
  <c r="F422" i="4"/>
  <c r="Z422" i="4" s="1"/>
  <c r="E422" i="4"/>
  <c r="G422" i="4" s="1" a="1"/>
  <c r="F421" i="4"/>
  <c r="Z421" i="4" s="1"/>
  <c r="E421" i="4"/>
  <c r="G421" i="4" s="1" a="1"/>
  <c r="F420" i="4"/>
  <c r="Z420" i="4" s="1"/>
  <c r="E420" i="4"/>
  <c r="G420" i="4" s="1" a="1"/>
  <c r="F419" i="4"/>
  <c r="Z419" i="4" s="1"/>
  <c r="E419" i="4"/>
  <c r="G419" i="4" s="1" a="1"/>
  <c r="F418" i="4"/>
  <c r="Z418" i="4" s="1"/>
  <c r="E418" i="4"/>
  <c r="G418" i="4" s="1" a="1"/>
  <c r="F417" i="4"/>
  <c r="Z417" i="4" s="1"/>
  <c r="E417" i="4"/>
  <c r="G417" i="4" s="1" a="1"/>
  <c r="F416" i="4"/>
  <c r="Z416" i="4" s="1"/>
  <c r="E416" i="4"/>
  <c r="G416" i="4" s="1" a="1"/>
  <c r="F415" i="4"/>
  <c r="Z415" i="4" s="1"/>
  <c r="E415" i="4"/>
  <c r="G415" i="4" s="1" a="1"/>
  <c r="F414" i="4"/>
  <c r="Z414" i="4" s="1"/>
  <c r="E414" i="4"/>
  <c r="G414" i="4" s="1" a="1"/>
  <c r="F413" i="4"/>
  <c r="Z413" i="4" s="1"/>
  <c r="E413" i="4"/>
  <c r="G413" i="4" s="1" a="1"/>
  <c r="F412" i="4"/>
  <c r="Z412" i="4" s="1"/>
  <c r="E412" i="4"/>
  <c r="G412" i="4" s="1" a="1"/>
  <c r="F411" i="4"/>
  <c r="Z411" i="4" s="1"/>
  <c r="E411" i="4"/>
  <c r="G411" i="4" s="1" a="1"/>
  <c r="F410" i="4"/>
  <c r="Z410" i="4" s="1"/>
  <c r="E410" i="4"/>
  <c r="G410" i="4" s="1" a="1"/>
  <c r="F409" i="4"/>
  <c r="Z409" i="4" s="1"/>
  <c r="E409" i="4"/>
  <c r="G409" i="4" s="1" a="1"/>
  <c r="F408" i="4"/>
  <c r="Z408" i="4" s="1"/>
  <c r="E408" i="4"/>
  <c r="G408" i="4" s="1" a="1"/>
  <c r="F407" i="4"/>
  <c r="Z407" i="4" s="1"/>
  <c r="E407" i="4"/>
  <c r="G407" i="4" s="1" a="1"/>
  <c r="F406" i="4"/>
  <c r="Z406" i="4" s="1"/>
  <c r="E406" i="4"/>
  <c r="G406" i="4" s="1" a="1"/>
  <c r="F405" i="4"/>
  <c r="Z405" i="4" s="1"/>
  <c r="E405" i="4"/>
  <c r="G405" i="4" s="1" a="1"/>
  <c r="F404" i="4"/>
  <c r="Z404" i="4" s="1"/>
  <c r="E404" i="4"/>
  <c r="G404" i="4" s="1" a="1"/>
  <c r="F403" i="4"/>
  <c r="Z403" i="4" s="1"/>
  <c r="E403" i="4"/>
  <c r="G403" i="4" s="1" a="1"/>
  <c r="F402" i="4"/>
  <c r="Z402" i="4" s="1"/>
  <c r="E402" i="4"/>
  <c r="G402" i="4" s="1" a="1"/>
  <c r="F401" i="4"/>
  <c r="Z401" i="4" s="1"/>
  <c r="E401" i="4"/>
  <c r="G401" i="4" s="1" a="1"/>
  <c r="F400" i="4"/>
  <c r="Z400" i="4" s="1"/>
  <c r="E400" i="4"/>
  <c r="G400" i="4" s="1" a="1"/>
  <c r="F399" i="4"/>
  <c r="Z399" i="4" s="1"/>
  <c r="E399" i="4"/>
  <c r="G399" i="4" s="1" a="1"/>
  <c r="F398" i="4"/>
  <c r="Z398" i="4" s="1"/>
  <c r="E398" i="4"/>
  <c r="G398" i="4" s="1" a="1"/>
  <c r="F397" i="4"/>
  <c r="Z397" i="4" s="1"/>
  <c r="E397" i="4"/>
  <c r="G397" i="4" s="1" a="1"/>
  <c r="F396" i="4"/>
  <c r="Z396" i="4" s="1"/>
  <c r="E396" i="4"/>
  <c r="G396" i="4" s="1" a="1"/>
  <c r="F395" i="4"/>
  <c r="Z395" i="4" s="1"/>
  <c r="E395" i="4"/>
  <c r="G395" i="4" s="1" a="1"/>
  <c r="F394" i="4"/>
  <c r="Z394" i="4" s="1"/>
  <c r="E394" i="4"/>
  <c r="G394" i="4" s="1" a="1"/>
  <c r="F393" i="4"/>
  <c r="Z393" i="4" s="1"/>
  <c r="E393" i="4"/>
  <c r="G393" i="4" s="1" a="1"/>
  <c r="F392" i="4"/>
  <c r="Z392" i="4" s="1"/>
  <c r="E392" i="4"/>
  <c r="G392" i="4" s="1" a="1"/>
  <c r="F391" i="4"/>
  <c r="Z391" i="4" s="1"/>
  <c r="E391" i="4"/>
  <c r="G391" i="4" s="1" a="1"/>
  <c r="F390" i="4"/>
  <c r="Z390" i="4" s="1"/>
  <c r="E390" i="4"/>
  <c r="G390" i="4" s="1" a="1"/>
  <c r="F389" i="4"/>
  <c r="Z389" i="4" s="1"/>
  <c r="E389" i="4"/>
  <c r="G389" i="4" s="1" a="1"/>
  <c r="F388" i="4"/>
  <c r="Z388" i="4" s="1"/>
  <c r="E388" i="4"/>
  <c r="G388" i="4" s="1" a="1"/>
  <c r="F387" i="4"/>
  <c r="Z387" i="4" s="1"/>
  <c r="E387" i="4"/>
  <c r="G387" i="4" s="1" a="1"/>
  <c r="F386" i="4"/>
  <c r="Z386" i="4" s="1"/>
  <c r="E386" i="4"/>
  <c r="G386" i="4" s="1" a="1"/>
  <c r="F385" i="4"/>
  <c r="Z385" i="4" s="1"/>
  <c r="E385" i="4"/>
  <c r="G385" i="4" s="1" a="1"/>
  <c r="F384" i="4"/>
  <c r="Z384" i="4" s="1"/>
  <c r="E384" i="4"/>
  <c r="G384" i="4" s="1" a="1"/>
  <c r="F383" i="4"/>
  <c r="Z383" i="4" s="1"/>
  <c r="E383" i="4"/>
  <c r="G383" i="4" s="1" a="1"/>
  <c r="F382" i="4"/>
  <c r="Z382" i="4" s="1"/>
  <c r="E382" i="4"/>
  <c r="G382" i="4" s="1" a="1"/>
  <c r="F381" i="4"/>
  <c r="Z381" i="4" s="1"/>
  <c r="E381" i="4"/>
  <c r="G381" i="4" s="1" a="1"/>
  <c r="F380" i="4"/>
  <c r="Z380" i="4" s="1"/>
  <c r="E380" i="4"/>
  <c r="G380" i="4" s="1" a="1"/>
  <c r="F379" i="4"/>
  <c r="Z379" i="4" s="1"/>
  <c r="E379" i="4"/>
  <c r="G379" i="4" s="1" a="1"/>
  <c r="F378" i="4"/>
  <c r="Z378" i="4" s="1"/>
  <c r="E378" i="4"/>
  <c r="G378" i="4" s="1" a="1"/>
  <c r="F377" i="4"/>
  <c r="Z377" i="4" s="1"/>
  <c r="E377" i="4"/>
  <c r="G377" i="4" s="1" a="1"/>
  <c r="F376" i="4"/>
  <c r="Z376" i="4" s="1"/>
  <c r="E376" i="4"/>
  <c r="G376" i="4" s="1" a="1"/>
  <c r="F375" i="4"/>
  <c r="Z375" i="4" s="1"/>
  <c r="E375" i="4"/>
  <c r="G375" i="4" s="1" a="1"/>
  <c r="F374" i="4"/>
  <c r="Z374" i="4" s="1"/>
  <c r="E374" i="4"/>
  <c r="G374" i="4" s="1" a="1"/>
  <c r="F373" i="4"/>
  <c r="Z373" i="4" s="1"/>
  <c r="E373" i="4"/>
  <c r="G373" i="4" s="1" a="1"/>
  <c r="F372" i="4"/>
  <c r="Z372" i="4" s="1"/>
  <c r="E372" i="4"/>
  <c r="G372" i="4" s="1" a="1"/>
  <c r="F371" i="4"/>
  <c r="Z371" i="4" s="1"/>
  <c r="E371" i="4"/>
  <c r="G371" i="4" s="1" a="1"/>
  <c r="F370" i="4"/>
  <c r="Z370" i="4" s="1"/>
  <c r="E370" i="4"/>
  <c r="G370" i="4" s="1" a="1"/>
  <c r="F369" i="4"/>
  <c r="Z369" i="4" s="1"/>
  <c r="E369" i="4"/>
  <c r="G369" i="4" s="1" a="1"/>
  <c r="F368" i="4"/>
  <c r="Z368" i="4" s="1"/>
  <c r="E368" i="4"/>
  <c r="G368" i="4" s="1" a="1"/>
  <c r="F367" i="4"/>
  <c r="Z367" i="4" s="1"/>
  <c r="E367" i="4"/>
  <c r="G367" i="4" s="1" a="1"/>
  <c r="F366" i="4"/>
  <c r="Z366" i="4" s="1"/>
  <c r="E366" i="4"/>
  <c r="G366" i="4" s="1" a="1"/>
  <c r="F365" i="4"/>
  <c r="Z365" i="4" s="1"/>
  <c r="E365" i="4"/>
  <c r="G365" i="4" s="1" a="1"/>
  <c r="F364" i="4"/>
  <c r="Z364" i="4" s="1"/>
  <c r="E364" i="4"/>
  <c r="G364" i="4" s="1" a="1"/>
  <c r="F363" i="4"/>
  <c r="Z363" i="4" s="1"/>
  <c r="E363" i="4"/>
  <c r="G363" i="4" s="1" a="1"/>
  <c r="F362" i="4"/>
  <c r="Z362" i="4" s="1"/>
  <c r="E362" i="4"/>
  <c r="G362" i="4" s="1" a="1"/>
  <c r="F361" i="4"/>
  <c r="Z361" i="4" s="1"/>
  <c r="E361" i="4"/>
  <c r="G361" i="4" s="1" a="1"/>
  <c r="F360" i="4"/>
  <c r="Z360" i="4" s="1"/>
  <c r="E360" i="4"/>
  <c r="G360" i="4" s="1" a="1"/>
  <c r="F359" i="4"/>
  <c r="Z359" i="4" s="1"/>
  <c r="E359" i="4"/>
  <c r="G359" i="4" s="1" a="1"/>
  <c r="F358" i="4"/>
  <c r="Z358" i="4" s="1"/>
  <c r="E358" i="4"/>
  <c r="G358" i="4" s="1" a="1"/>
  <c r="F357" i="4"/>
  <c r="Z357" i="4" s="1"/>
  <c r="E357" i="4"/>
  <c r="G357" i="4" s="1" a="1"/>
  <c r="F356" i="4"/>
  <c r="Z356" i="4" s="1"/>
  <c r="E356" i="4"/>
  <c r="G356" i="4" s="1" a="1"/>
  <c r="F355" i="4"/>
  <c r="Z355" i="4" s="1"/>
  <c r="E355" i="4"/>
  <c r="G355" i="4" s="1" a="1"/>
  <c r="F354" i="4"/>
  <c r="Z354" i="4" s="1"/>
  <c r="E354" i="4"/>
  <c r="G354" i="4" s="1" a="1"/>
  <c r="F353" i="4"/>
  <c r="Z353" i="4" s="1"/>
  <c r="E353" i="4"/>
  <c r="G353" i="4" s="1" a="1"/>
  <c r="F352" i="4"/>
  <c r="Z352" i="4" s="1"/>
  <c r="E352" i="4"/>
  <c r="G352" i="4" s="1" a="1"/>
  <c r="F351" i="4"/>
  <c r="Z351" i="4" s="1"/>
  <c r="E351" i="4"/>
  <c r="G351" i="4" s="1" a="1"/>
  <c r="F350" i="4"/>
  <c r="Z350" i="4" s="1"/>
  <c r="E350" i="4"/>
  <c r="G350" i="4" s="1" a="1"/>
  <c r="F349" i="4"/>
  <c r="Z349" i="4" s="1"/>
  <c r="E349" i="4"/>
  <c r="G349" i="4" s="1" a="1"/>
  <c r="F348" i="4"/>
  <c r="Z348" i="4" s="1"/>
  <c r="E348" i="4"/>
  <c r="G348" i="4" s="1" a="1"/>
  <c r="F347" i="4"/>
  <c r="Z347" i="4" s="1"/>
  <c r="E347" i="4"/>
  <c r="G347" i="4" s="1" a="1"/>
  <c r="F346" i="4"/>
  <c r="Z346" i="4" s="1"/>
  <c r="E346" i="4"/>
  <c r="G346" i="4" s="1" a="1"/>
  <c r="F345" i="4"/>
  <c r="Z345" i="4" s="1"/>
  <c r="E345" i="4"/>
  <c r="G345" i="4" s="1" a="1"/>
  <c r="F344" i="4"/>
  <c r="Z344" i="4" s="1"/>
  <c r="E344" i="4"/>
  <c r="G344" i="4" s="1" a="1"/>
  <c r="F343" i="4"/>
  <c r="Z343" i="4" s="1"/>
  <c r="E343" i="4"/>
  <c r="G343" i="4" s="1" a="1"/>
  <c r="F342" i="4"/>
  <c r="Z342" i="4" s="1"/>
  <c r="E342" i="4"/>
  <c r="G342" i="4" s="1" a="1"/>
  <c r="F341" i="4"/>
  <c r="Z341" i="4" s="1"/>
  <c r="E341" i="4"/>
  <c r="G341" i="4" s="1" a="1"/>
  <c r="F340" i="4"/>
  <c r="Z340" i="4" s="1"/>
  <c r="E340" i="4"/>
  <c r="G340" i="4" s="1" a="1"/>
  <c r="F339" i="4"/>
  <c r="Z339" i="4" s="1"/>
  <c r="E339" i="4"/>
  <c r="G339" i="4" s="1" a="1"/>
  <c r="F338" i="4"/>
  <c r="Z338" i="4" s="1"/>
  <c r="E338" i="4"/>
  <c r="G338" i="4" s="1" a="1"/>
  <c r="F337" i="4"/>
  <c r="Z337" i="4" s="1"/>
  <c r="E337" i="4"/>
  <c r="G337" i="4" s="1" a="1"/>
  <c r="F336" i="4"/>
  <c r="Z336" i="4" s="1"/>
  <c r="E336" i="4"/>
  <c r="G336" i="4" s="1" a="1"/>
  <c r="F335" i="4"/>
  <c r="Z335" i="4" s="1"/>
  <c r="E335" i="4"/>
  <c r="G335" i="4" s="1" a="1"/>
  <c r="F334" i="4"/>
  <c r="Z334" i="4" s="1"/>
  <c r="E334" i="4"/>
  <c r="G334" i="4" s="1" a="1"/>
  <c r="F333" i="4"/>
  <c r="Z333" i="4" s="1"/>
  <c r="E333" i="4"/>
  <c r="G333" i="4" s="1" a="1"/>
  <c r="F332" i="4"/>
  <c r="Z332" i="4" s="1"/>
  <c r="E332" i="4"/>
  <c r="G332" i="4" s="1" a="1"/>
  <c r="F331" i="4"/>
  <c r="Z331" i="4" s="1"/>
  <c r="E331" i="4"/>
  <c r="G331" i="4" s="1" a="1"/>
  <c r="F330" i="4"/>
  <c r="Z330" i="4" s="1"/>
  <c r="E330" i="4"/>
  <c r="G330" i="4" s="1" a="1"/>
  <c r="F329" i="4"/>
  <c r="Z329" i="4" s="1"/>
  <c r="E329" i="4"/>
  <c r="G329" i="4" s="1" a="1"/>
  <c r="F328" i="4"/>
  <c r="Z328" i="4" s="1"/>
  <c r="E328" i="4"/>
  <c r="G328" i="4" s="1" a="1"/>
  <c r="F327" i="4"/>
  <c r="Z327" i="4" s="1"/>
  <c r="E327" i="4"/>
  <c r="G327" i="4" s="1" a="1"/>
  <c r="F326" i="4"/>
  <c r="Z326" i="4" s="1"/>
  <c r="E326" i="4"/>
  <c r="G326" i="4" s="1" a="1"/>
  <c r="F325" i="4"/>
  <c r="Z325" i="4" s="1"/>
  <c r="E325" i="4"/>
  <c r="G325" i="4" s="1" a="1"/>
  <c r="F324" i="4"/>
  <c r="Z324" i="4" s="1"/>
  <c r="E324" i="4"/>
  <c r="G324" i="4" s="1" a="1"/>
  <c r="F323" i="4"/>
  <c r="Z323" i="4" s="1"/>
  <c r="E323" i="4"/>
  <c r="G323" i="4" s="1" a="1"/>
  <c r="F322" i="4"/>
  <c r="Z322" i="4" s="1"/>
  <c r="E322" i="4"/>
  <c r="G322" i="4" s="1" a="1"/>
  <c r="F321" i="4"/>
  <c r="Z321" i="4" s="1"/>
  <c r="E321" i="4"/>
  <c r="G321" i="4" s="1" a="1"/>
  <c r="F320" i="4"/>
  <c r="Z320" i="4" s="1"/>
  <c r="E320" i="4"/>
  <c r="G320" i="4" s="1" a="1"/>
  <c r="F319" i="4"/>
  <c r="Z319" i="4" s="1"/>
  <c r="E319" i="4"/>
  <c r="G319" i="4" s="1" a="1"/>
  <c r="F318" i="4"/>
  <c r="Z318" i="4" s="1"/>
  <c r="E318" i="4"/>
  <c r="G318" i="4" s="1" a="1"/>
  <c r="F317" i="4"/>
  <c r="Z317" i="4" s="1"/>
  <c r="E317" i="4"/>
  <c r="G317" i="4" s="1" a="1"/>
  <c r="F316" i="4"/>
  <c r="Z316" i="4" s="1"/>
  <c r="E316" i="4"/>
  <c r="G316" i="4" s="1" a="1"/>
  <c r="F315" i="4"/>
  <c r="Z315" i="4" s="1"/>
  <c r="E315" i="4"/>
  <c r="G315" i="4" s="1" a="1"/>
  <c r="F314" i="4"/>
  <c r="Z314" i="4" s="1"/>
  <c r="E314" i="4"/>
  <c r="G314" i="4" s="1" a="1"/>
  <c r="F313" i="4"/>
  <c r="Z313" i="4" s="1"/>
  <c r="E313" i="4"/>
  <c r="G313" i="4" s="1" a="1"/>
  <c r="F312" i="4"/>
  <c r="Z312" i="4" s="1"/>
  <c r="E312" i="4"/>
  <c r="G312" i="4" s="1" a="1"/>
  <c r="F311" i="4"/>
  <c r="Z311" i="4" s="1"/>
  <c r="E311" i="4"/>
  <c r="G311" i="4" s="1" a="1"/>
  <c r="F310" i="4"/>
  <c r="Z310" i="4" s="1"/>
  <c r="E310" i="4"/>
  <c r="G310" i="4" s="1" a="1"/>
  <c r="F309" i="4"/>
  <c r="Z309" i="4" s="1"/>
  <c r="E309" i="4"/>
  <c r="G309" i="4" s="1" a="1"/>
  <c r="F308" i="4"/>
  <c r="Z308" i="4" s="1"/>
  <c r="E308" i="4"/>
  <c r="G308" i="4" s="1" a="1"/>
  <c r="F307" i="4"/>
  <c r="Z307" i="4" s="1"/>
  <c r="E307" i="4"/>
  <c r="G307" i="4" s="1" a="1"/>
  <c r="F306" i="4"/>
  <c r="Z306" i="4" s="1"/>
  <c r="E306" i="4"/>
  <c r="G306" i="4" s="1" a="1"/>
  <c r="F305" i="4"/>
  <c r="Z305" i="4" s="1"/>
  <c r="E305" i="4"/>
  <c r="G305" i="4" s="1" a="1"/>
  <c r="F304" i="4"/>
  <c r="Z304" i="4" s="1"/>
  <c r="E304" i="4"/>
  <c r="G304" i="4" s="1" a="1"/>
  <c r="F303" i="4"/>
  <c r="Z303" i="4" s="1"/>
  <c r="E303" i="4"/>
  <c r="G303" i="4" s="1" a="1"/>
  <c r="F302" i="4"/>
  <c r="Z302" i="4" s="1"/>
  <c r="E302" i="4"/>
  <c r="G302" i="4" s="1" a="1"/>
  <c r="F301" i="4"/>
  <c r="Z301" i="4" s="1"/>
  <c r="E301" i="4"/>
  <c r="G301" i="4" s="1" a="1"/>
  <c r="F300" i="4"/>
  <c r="Z300" i="4" s="1"/>
  <c r="E300" i="4"/>
  <c r="G300" i="4" s="1" a="1"/>
  <c r="F299" i="4"/>
  <c r="Z299" i="4" s="1"/>
  <c r="E299" i="4"/>
  <c r="G299" i="4" s="1" a="1"/>
  <c r="F298" i="4"/>
  <c r="Z298" i="4" s="1"/>
  <c r="E298" i="4"/>
  <c r="G298" i="4" s="1" a="1"/>
  <c r="F297" i="4"/>
  <c r="Z297" i="4" s="1"/>
  <c r="E297" i="4"/>
  <c r="G297" i="4" s="1" a="1"/>
  <c r="F296" i="4"/>
  <c r="Z296" i="4" s="1"/>
  <c r="E296" i="4"/>
  <c r="G296" i="4" s="1" a="1"/>
  <c r="F295" i="4"/>
  <c r="Z295" i="4" s="1"/>
  <c r="E295" i="4"/>
  <c r="G295" i="4" s="1" a="1"/>
  <c r="F294" i="4"/>
  <c r="Z294" i="4" s="1"/>
  <c r="E294" i="4"/>
  <c r="G294" i="4" s="1" a="1"/>
  <c r="F293" i="4"/>
  <c r="Z293" i="4" s="1"/>
  <c r="E293" i="4"/>
  <c r="G293" i="4" s="1" a="1"/>
  <c r="F292" i="4"/>
  <c r="Z292" i="4" s="1"/>
  <c r="E292" i="4"/>
  <c r="G292" i="4" s="1" a="1"/>
  <c r="F291" i="4"/>
  <c r="Z291" i="4" s="1"/>
  <c r="E291" i="4"/>
  <c r="G291" i="4" s="1" a="1"/>
  <c r="F290" i="4"/>
  <c r="Z290" i="4" s="1"/>
  <c r="E290" i="4"/>
  <c r="G290" i="4" s="1" a="1"/>
  <c r="F289" i="4"/>
  <c r="Z289" i="4" s="1"/>
  <c r="E289" i="4"/>
  <c r="G289" i="4" s="1" a="1"/>
  <c r="F288" i="4"/>
  <c r="Z288" i="4" s="1"/>
  <c r="E288" i="4"/>
  <c r="G288" i="4" s="1" a="1"/>
  <c r="F287" i="4"/>
  <c r="Z287" i="4" s="1"/>
  <c r="E287" i="4"/>
  <c r="G287" i="4" s="1" a="1"/>
  <c r="F286" i="4"/>
  <c r="Z286" i="4" s="1"/>
  <c r="E286" i="4"/>
  <c r="G286" i="4" s="1" a="1"/>
  <c r="F285" i="4"/>
  <c r="Z285" i="4" s="1"/>
  <c r="E285" i="4"/>
  <c r="G285" i="4" s="1" a="1"/>
  <c r="F284" i="4"/>
  <c r="Z284" i="4" s="1"/>
  <c r="E284" i="4"/>
  <c r="G284" i="4" s="1" a="1"/>
  <c r="F283" i="4"/>
  <c r="Z283" i="4" s="1"/>
  <c r="E283" i="4"/>
  <c r="G283" i="4" s="1" a="1"/>
  <c r="F282" i="4"/>
  <c r="Z282" i="4" s="1"/>
  <c r="E282" i="4"/>
  <c r="G282" i="4" s="1" a="1"/>
  <c r="F281" i="4"/>
  <c r="Z281" i="4" s="1"/>
  <c r="E281" i="4"/>
  <c r="G281" i="4" s="1" a="1"/>
  <c r="F280" i="4"/>
  <c r="Z280" i="4" s="1"/>
  <c r="E280" i="4"/>
  <c r="G280" i="4" s="1" a="1"/>
  <c r="F279" i="4"/>
  <c r="Z279" i="4" s="1"/>
  <c r="E279" i="4"/>
  <c r="G279" i="4" s="1" a="1"/>
  <c r="F278" i="4"/>
  <c r="Z278" i="4" s="1"/>
  <c r="E278" i="4"/>
  <c r="G278" i="4" s="1" a="1"/>
  <c r="F277" i="4"/>
  <c r="Z277" i="4" s="1"/>
  <c r="E277" i="4"/>
  <c r="G277" i="4" s="1" a="1"/>
  <c r="F276" i="4"/>
  <c r="Z276" i="4" s="1"/>
  <c r="E276" i="4"/>
  <c r="G276" i="4" s="1" a="1"/>
  <c r="F275" i="4"/>
  <c r="Z275" i="4" s="1"/>
  <c r="E275" i="4"/>
  <c r="G275" i="4" s="1" a="1"/>
  <c r="F274" i="4"/>
  <c r="Z274" i="4" s="1"/>
  <c r="E274" i="4"/>
  <c r="G274" i="4" s="1" a="1"/>
  <c r="F273" i="4"/>
  <c r="Z273" i="4" s="1"/>
  <c r="E273" i="4"/>
  <c r="G273" i="4" s="1" a="1"/>
  <c r="F272" i="4"/>
  <c r="Z272" i="4" s="1"/>
  <c r="E272" i="4"/>
  <c r="G272" i="4" s="1" a="1"/>
  <c r="F271" i="4"/>
  <c r="Z271" i="4" s="1"/>
  <c r="E271" i="4"/>
  <c r="G271" i="4" s="1" a="1"/>
  <c r="F270" i="4"/>
  <c r="Z270" i="4" s="1"/>
  <c r="E270" i="4"/>
  <c r="G270" i="4" s="1" a="1"/>
  <c r="F269" i="4"/>
  <c r="Z269" i="4" s="1"/>
  <c r="E269" i="4"/>
  <c r="G269" i="4" s="1" a="1"/>
  <c r="F268" i="4"/>
  <c r="Z268" i="4" s="1"/>
  <c r="E268" i="4"/>
  <c r="G268" i="4" s="1" a="1"/>
  <c r="F267" i="4"/>
  <c r="Z267" i="4" s="1"/>
  <c r="E267" i="4"/>
  <c r="G267" i="4" s="1" a="1"/>
  <c r="F266" i="4"/>
  <c r="Z266" i="4" s="1"/>
  <c r="E266" i="4"/>
  <c r="G266" i="4" s="1" a="1"/>
  <c r="F265" i="4"/>
  <c r="Z265" i="4" s="1"/>
  <c r="E265" i="4"/>
  <c r="G265" i="4" s="1" a="1"/>
  <c r="F264" i="4"/>
  <c r="Z264" i="4" s="1"/>
  <c r="E264" i="4"/>
  <c r="G264" i="4" s="1" a="1"/>
  <c r="F263" i="4"/>
  <c r="Z263" i="4" s="1"/>
  <c r="E263" i="4"/>
  <c r="G263" i="4" s="1" a="1"/>
  <c r="F262" i="4"/>
  <c r="Z262" i="4" s="1"/>
  <c r="E262" i="4"/>
  <c r="G262" i="4" s="1" a="1"/>
  <c r="F261" i="4"/>
  <c r="Z261" i="4" s="1"/>
  <c r="E261" i="4"/>
  <c r="G261" i="4" s="1" a="1"/>
  <c r="F260" i="4"/>
  <c r="Z260" i="4" s="1"/>
  <c r="E260" i="4"/>
  <c r="G260" i="4" s="1" a="1"/>
  <c r="F259" i="4"/>
  <c r="Z259" i="4" s="1"/>
  <c r="E259" i="4"/>
  <c r="G259" i="4" s="1" a="1"/>
  <c r="F258" i="4"/>
  <c r="Z258" i="4" s="1"/>
  <c r="E258" i="4"/>
  <c r="G258" i="4" s="1" a="1"/>
  <c r="F257" i="4"/>
  <c r="Z257" i="4" s="1"/>
  <c r="E257" i="4"/>
  <c r="G257" i="4" s="1" a="1"/>
  <c r="F256" i="4"/>
  <c r="Z256" i="4" s="1"/>
  <c r="E256" i="4"/>
  <c r="G256" i="4" s="1" a="1"/>
  <c r="F255" i="4"/>
  <c r="Z255" i="4" s="1"/>
  <c r="E255" i="4"/>
  <c r="G255" i="4" s="1" a="1"/>
  <c r="F254" i="4"/>
  <c r="Z254" i="4" s="1"/>
  <c r="E254" i="4"/>
  <c r="G254" i="4" s="1" a="1"/>
  <c r="F253" i="4"/>
  <c r="Z253" i="4" s="1"/>
  <c r="E253" i="4"/>
  <c r="G253" i="4" s="1" a="1"/>
  <c r="F252" i="4"/>
  <c r="Z252" i="4" s="1"/>
  <c r="E252" i="4"/>
  <c r="G252" i="4" s="1" a="1"/>
  <c r="F251" i="4"/>
  <c r="Z251" i="4" s="1"/>
  <c r="E251" i="4"/>
  <c r="G251" i="4" s="1" a="1"/>
  <c r="F250" i="4"/>
  <c r="Z250" i="4" s="1"/>
  <c r="E250" i="4"/>
  <c r="G250" i="4" s="1" a="1"/>
  <c r="F249" i="4"/>
  <c r="Z249" i="4" s="1"/>
  <c r="E249" i="4"/>
  <c r="G249" i="4" s="1" a="1"/>
  <c r="F248" i="4"/>
  <c r="Z248" i="4" s="1"/>
  <c r="E248" i="4"/>
  <c r="G248" i="4" s="1" a="1"/>
  <c r="F247" i="4"/>
  <c r="Z247" i="4" s="1"/>
  <c r="E247" i="4"/>
  <c r="G247" i="4" s="1" a="1"/>
  <c r="F246" i="4"/>
  <c r="Z246" i="4" s="1"/>
  <c r="E246" i="4"/>
  <c r="G246" i="4" s="1" a="1"/>
  <c r="F245" i="4"/>
  <c r="Z245" i="4" s="1"/>
  <c r="E245" i="4"/>
  <c r="G245" i="4" s="1" a="1"/>
  <c r="F244" i="4"/>
  <c r="Z244" i="4" s="1"/>
  <c r="E244" i="4"/>
  <c r="G244" i="4" s="1" a="1"/>
  <c r="F243" i="4"/>
  <c r="Z243" i="4" s="1"/>
  <c r="E243" i="4"/>
  <c r="G243" i="4" s="1" a="1"/>
  <c r="F242" i="4"/>
  <c r="Z242" i="4" s="1"/>
  <c r="E242" i="4"/>
  <c r="G242" i="4" s="1" a="1"/>
  <c r="F241" i="4"/>
  <c r="Z241" i="4" s="1"/>
  <c r="E241" i="4"/>
  <c r="G241" i="4" s="1" a="1"/>
  <c r="F240" i="4"/>
  <c r="Z240" i="4" s="1"/>
  <c r="E240" i="4"/>
  <c r="G240" i="4" s="1" a="1"/>
  <c r="F239" i="4"/>
  <c r="Z239" i="4" s="1"/>
  <c r="E239" i="4"/>
  <c r="G239" i="4" s="1" a="1"/>
  <c r="F238" i="4"/>
  <c r="Z238" i="4" s="1"/>
  <c r="E238" i="4"/>
  <c r="G238" i="4" s="1" a="1"/>
  <c r="F237" i="4"/>
  <c r="Z237" i="4" s="1"/>
  <c r="E237" i="4"/>
  <c r="G237" i="4" s="1" a="1"/>
  <c r="F236" i="4"/>
  <c r="Z236" i="4" s="1"/>
  <c r="E236" i="4"/>
  <c r="G236" i="4" s="1" a="1"/>
  <c r="F235" i="4"/>
  <c r="Z235" i="4" s="1"/>
  <c r="E235" i="4"/>
  <c r="G235" i="4" s="1" a="1"/>
  <c r="F234" i="4"/>
  <c r="Z234" i="4" s="1"/>
  <c r="E234" i="4"/>
  <c r="G234" i="4" s="1" a="1"/>
  <c r="F233" i="4"/>
  <c r="Z233" i="4" s="1"/>
  <c r="E233" i="4"/>
  <c r="G233" i="4" s="1" a="1"/>
  <c r="F232" i="4"/>
  <c r="Z232" i="4" s="1"/>
  <c r="E232" i="4"/>
  <c r="G232" i="4" s="1" a="1"/>
  <c r="F231" i="4"/>
  <c r="Z231" i="4" s="1"/>
  <c r="E231" i="4"/>
  <c r="G231" i="4" s="1" a="1"/>
  <c r="F230" i="4"/>
  <c r="Z230" i="4" s="1"/>
  <c r="E230" i="4"/>
  <c r="G230" i="4" s="1" a="1"/>
  <c r="F229" i="4"/>
  <c r="Z229" i="4" s="1"/>
  <c r="E229" i="4"/>
  <c r="G229" i="4" s="1" a="1"/>
  <c r="F228" i="4"/>
  <c r="Z228" i="4" s="1"/>
  <c r="E228" i="4"/>
  <c r="G228" i="4" s="1" a="1"/>
  <c r="F227" i="4"/>
  <c r="Z227" i="4" s="1"/>
  <c r="E227" i="4"/>
  <c r="G227" i="4" s="1" a="1"/>
  <c r="F226" i="4"/>
  <c r="Z226" i="4" s="1"/>
  <c r="E226" i="4"/>
  <c r="G226" i="4" s="1" a="1"/>
  <c r="F225" i="4"/>
  <c r="Z225" i="4" s="1"/>
  <c r="E225" i="4"/>
  <c r="G225" i="4" s="1" a="1"/>
  <c r="F224" i="4"/>
  <c r="Z224" i="4" s="1"/>
  <c r="E224" i="4"/>
  <c r="G224" i="4" s="1" a="1"/>
  <c r="F223" i="4"/>
  <c r="Z223" i="4" s="1"/>
  <c r="E223" i="4"/>
  <c r="G223" i="4" s="1" a="1"/>
  <c r="F222" i="4"/>
  <c r="Z222" i="4" s="1"/>
  <c r="E222" i="4"/>
  <c r="G222" i="4" s="1" a="1"/>
  <c r="F221" i="4"/>
  <c r="Z221" i="4" s="1"/>
  <c r="E221" i="4"/>
  <c r="G221" i="4" s="1" a="1"/>
  <c r="F220" i="4"/>
  <c r="Z220" i="4" s="1"/>
  <c r="E220" i="4"/>
  <c r="G220" i="4" s="1" a="1"/>
  <c r="F219" i="4"/>
  <c r="Z219" i="4" s="1"/>
  <c r="E219" i="4"/>
  <c r="G219" i="4" s="1" a="1"/>
  <c r="F218" i="4"/>
  <c r="Z218" i="4" s="1"/>
  <c r="E218" i="4"/>
  <c r="G218" i="4" s="1" a="1"/>
  <c r="F217" i="4"/>
  <c r="Z217" i="4" s="1"/>
  <c r="E217" i="4"/>
  <c r="G217" i="4" s="1" a="1"/>
  <c r="F216" i="4"/>
  <c r="Z216" i="4" s="1"/>
  <c r="E216" i="4"/>
  <c r="G216" i="4" s="1" a="1"/>
  <c r="F215" i="4"/>
  <c r="Z215" i="4" s="1"/>
  <c r="E215" i="4"/>
  <c r="G215" i="4" s="1" a="1"/>
  <c r="F214" i="4"/>
  <c r="Z214" i="4" s="1"/>
  <c r="E214" i="4"/>
  <c r="G214" i="4" s="1" a="1"/>
  <c r="F213" i="4"/>
  <c r="Z213" i="4" s="1"/>
  <c r="E213" i="4"/>
  <c r="G213" i="4" s="1" a="1"/>
  <c r="F212" i="4"/>
  <c r="Z212" i="4" s="1"/>
  <c r="E212" i="4"/>
  <c r="G212" i="4" s="1" a="1"/>
  <c r="F211" i="4"/>
  <c r="Z211" i="4" s="1"/>
  <c r="E211" i="4"/>
  <c r="G211" i="4" s="1" a="1"/>
  <c r="F210" i="4"/>
  <c r="Z210" i="4" s="1"/>
  <c r="E210" i="4"/>
  <c r="G210" i="4" s="1" a="1"/>
  <c r="F209" i="4"/>
  <c r="Z209" i="4" s="1"/>
  <c r="E209" i="4"/>
  <c r="G209" i="4" s="1" a="1"/>
  <c r="F208" i="4"/>
  <c r="Z208" i="4" s="1"/>
  <c r="E208" i="4"/>
  <c r="G208" i="4" s="1" a="1"/>
  <c r="F207" i="4"/>
  <c r="Z207" i="4" s="1"/>
  <c r="E207" i="4"/>
  <c r="G207" i="4" s="1" a="1"/>
  <c r="F206" i="4"/>
  <c r="Z206" i="4" s="1"/>
  <c r="E206" i="4"/>
  <c r="G206" i="4" s="1" a="1"/>
  <c r="F205" i="4"/>
  <c r="Z205" i="4" s="1"/>
  <c r="E205" i="4"/>
  <c r="G205" i="4" s="1" a="1"/>
  <c r="F204" i="4"/>
  <c r="Z204" i="4" s="1"/>
  <c r="E204" i="4"/>
  <c r="G204" i="4" s="1" a="1"/>
  <c r="F203" i="4"/>
  <c r="Z203" i="4" s="1"/>
  <c r="E203" i="4"/>
  <c r="G203" i="4" s="1" a="1"/>
  <c r="F202" i="4"/>
  <c r="Z202" i="4" s="1"/>
  <c r="E202" i="4"/>
  <c r="G202" i="4" s="1" a="1"/>
  <c r="F201" i="4"/>
  <c r="Z201" i="4" s="1"/>
  <c r="E201" i="4"/>
  <c r="G201" i="4" s="1" a="1"/>
  <c r="F200" i="4"/>
  <c r="Z200" i="4" s="1"/>
  <c r="E200" i="4"/>
  <c r="G200" i="4" s="1" a="1"/>
  <c r="F199" i="4"/>
  <c r="Z199" i="4" s="1"/>
  <c r="E199" i="4"/>
  <c r="G199" i="4" s="1" a="1"/>
  <c r="F198" i="4"/>
  <c r="Z198" i="4" s="1"/>
  <c r="E198" i="4"/>
  <c r="G198" i="4" s="1" a="1"/>
  <c r="F197" i="4"/>
  <c r="Z197" i="4" s="1"/>
  <c r="E197" i="4"/>
  <c r="G197" i="4" s="1" a="1"/>
  <c r="F196" i="4"/>
  <c r="Z196" i="4" s="1"/>
  <c r="E196" i="4"/>
  <c r="G196" i="4" s="1" a="1"/>
  <c r="F195" i="4"/>
  <c r="Z195" i="4" s="1"/>
  <c r="E195" i="4"/>
  <c r="G195" i="4" s="1" a="1"/>
  <c r="F194" i="4"/>
  <c r="Z194" i="4" s="1"/>
  <c r="E194" i="4"/>
  <c r="G194" i="4" s="1" a="1"/>
  <c r="F193" i="4"/>
  <c r="Z193" i="4" s="1"/>
  <c r="E193" i="4"/>
  <c r="G193" i="4" s="1" a="1"/>
  <c r="F192" i="4"/>
  <c r="Z192" i="4" s="1"/>
  <c r="E192" i="4"/>
  <c r="G192" i="4" s="1" a="1"/>
  <c r="F191" i="4"/>
  <c r="Z191" i="4" s="1"/>
  <c r="E191" i="4"/>
  <c r="G191" i="4" s="1" a="1"/>
  <c r="F190" i="4"/>
  <c r="Z190" i="4" s="1"/>
  <c r="E190" i="4"/>
  <c r="G190" i="4" s="1" a="1"/>
  <c r="F189" i="4"/>
  <c r="Z189" i="4" s="1"/>
  <c r="E189" i="4"/>
  <c r="G189" i="4" s="1" a="1"/>
  <c r="F188" i="4"/>
  <c r="Z188" i="4" s="1"/>
  <c r="E188" i="4"/>
  <c r="G188" i="4" s="1" a="1"/>
  <c r="F187" i="4"/>
  <c r="Z187" i="4" s="1"/>
  <c r="E187" i="4"/>
  <c r="G187" i="4" s="1" a="1"/>
  <c r="F186" i="4"/>
  <c r="Z186" i="4" s="1"/>
  <c r="E186" i="4"/>
  <c r="G186" i="4" s="1" a="1"/>
  <c r="F185" i="4"/>
  <c r="Z185" i="4" s="1"/>
  <c r="E185" i="4"/>
  <c r="G185" i="4" s="1" a="1"/>
  <c r="F184" i="4"/>
  <c r="Z184" i="4" s="1"/>
  <c r="E184" i="4"/>
  <c r="G184" i="4" s="1" a="1"/>
  <c r="F183" i="4"/>
  <c r="Z183" i="4" s="1"/>
  <c r="E183" i="4"/>
  <c r="G183" i="4" s="1" a="1"/>
  <c r="F182" i="4"/>
  <c r="Z182" i="4" s="1"/>
  <c r="E182" i="4"/>
  <c r="G182" i="4" s="1" a="1"/>
  <c r="F181" i="4"/>
  <c r="Z181" i="4" s="1"/>
  <c r="E181" i="4"/>
  <c r="G181" i="4" s="1" a="1"/>
  <c r="F180" i="4"/>
  <c r="Z180" i="4" s="1"/>
  <c r="E180" i="4"/>
  <c r="G180" i="4" s="1" a="1"/>
  <c r="F179" i="4"/>
  <c r="Z179" i="4" s="1"/>
  <c r="E179" i="4"/>
  <c r="G179" i="4" s="1" a="1"/>
  <c r="F178" i="4"/>
  <c r="Z178" i="4" s="1"/>
  <c r="E178" i="4"/>
  <c r="G178" i="4" s="1" a="1"/>
  <c r="F177" i="4"/>
  <c r="Z177" i="4" s="1"/>
  <c r="E177" i="4"/>
  <c r="G177" i="4" s="1" a="1"/>
  <c r="F176" i="4"/>
  <c r="Z176" i="4" s="1"/>
  <c r="E176" i="4"/>
  <c r="G176" i="4" s="1" a="1"/>
  <c r="F175" i="4"/>
  <c r="Z175" i="4" s="1"/>
  <c r="E175" i="4"/>
  <c r="G175" i="4" s="1" a="1"/>
  <c r="F174" i="4"/>
  <c r="Z174" i="4" s="1"/>
  <c r="E174" i="4"/>
  <c r="G174" i="4" s="1" a="1"/>
  <c r="F173" i="4"/>
  <c r="Z173" i="4" s="1"/>
  <c r="E173" i="4"/>
  <c r="G173" i="4" s="1" a="1"/>
  <c r="F172" i="4"/>
  <c r="Z172" i="4" s="1"/>
  <c r="E172" i="4"/>
  <c r="G172" i="4" s="1" a="1"/>
  <c r="F171" i="4"/>
  <c r="Z171" i="4" s="1"/>
  <c r="E171" i="4"/>
  <c r="G171" i="4" s="1" a="1"/>
  <c r="F170" i="4"/>
  <c r="Z170" i="4" s="1"/>
  <c r="E170" i="4"/>
  <c r="G170" i="4" s="1" a="1"/>
  <c r="F169" i="4"/>
  <c r="Z169" i="4" s="1"/>
  <c r="E169" i="4"/>
  <c r="G169" i="4" s="1" a="1"/>
  <c r="F168" i="4"/>
  <c r="Z168" i="4" s="1"/>
  <c r="E168" i="4"/>
  <c r="G168" i="4" s="1" a="1"/>
  <c r="F167" i="4"/>
  <c r="Z167" i="4" s="1"/>
  <c r="E167" i="4"/>
  <c r="G167" i="4" s="1" a="1"/>
  <c r="F166" i="4"/>
  <c r="Z166" i="4" s="1"/>
  <c r="E166" i="4"/>
  <c r="G166" i="4" s="1" a="1"/>
  <c r="F165" i="4"/>
  <c r="Z165" i="4" s="1"/>
  <c r="E165" i="4"/>
  <c r="G165" i="4" s="1" a="1"/>
  <c r="F164" i="4"/>
  <c r="Z164" i="4" s="1"/>
  <c r="E164" i="4"/>
  <c r="G164" i="4" s="1" a="1"/>
  <c r="F163" i="4"/>
  <c r="Z163" i="4" s="1"/>
  <c r="E163" i="4"/>
  <c r="G163" i="4" s="1" a="1"/>
  <c r="F162" i="4"/>
  <c r="Z162" i="4" s="1"/>
  <c r="E162" i="4"/>
  <c r="G162" i="4" s="1" a="1"/>
  <c r="F161" i="4"/>
  <c r="Z161" i="4" s="1"/>
  <c r="E161" i="4"/>
  <c r="G161" i="4" s="1" a="1"/>
  <c r="F160" i="4"/>
  <c r="Z160" i="4" s="1"/>
  <c r="E160" i="4"/>
  <c r="G160" i="4" s="1" a="1"/>
  <c r="F159" i="4"/>
  <c r="Z159" i="4" s="1"/>
  <c r="E159" i="4"/>
  <c r="G159" i="4" s="1" a="1"/>
  <c r="F158" i="4"/>
  <c r="Z158" i="4" s="1"/>
  <c r="E158" i="4"/>
  <c r="G158" i="4" s="1" a="1"/>
  <c r="F157" i="4"/>
  <c r="Z157" i="4" s="1"/>
  <c r="E157" i="4"/>
  <c r="G157" i="4" s="1" a="1"/>
  <c r="F156" i="4"/>
  <c r="Z156" i="4" s="1"/>
  <c r="E156" i="4"/>
  <c r="G156" i="4" s="1" a="1"/>
  <c r="F155" i="4"/>
  <c r="Z155" i="4" s="1"/>
  <c r="E155" i="4"/>
  <c r="G155" i="4" s="1" a="1"/>
  <c r="F154" i="4"/>
  <c r="Z154" i="4" s="1"/>
  <c r="E154" i="4"/>
  <c r="G154" i="4" s="1" a="1"/>
  <c r="F153" i="4"/>
  <c r="Z153" i="4" s="1"/>
  <c r="E153" i="4"/>
  <c r="G153" i="4" s="1" a="1"/>
  <c r="F152" i="4"/>
  <c r="Z152" i="4" s="1"/>
  <c r="E152" i="4"/>
  <c r="G152" i="4" s="1" a="1"/>
  <c r="F151" i="4"/>
  <c r="Z151" i="4" s="1"/>
  <c r="E151" i="4"/>
  <c r="G151" i="4" s="1" a="1"/>
  <c r="F150" i="4"/>
  <c r="Z150" i="4" s="1"/>
  <c r="E150" i="4"/>
  <c r="G150" i="4" s="1" a="1"/>
  <c r="F149" i="4"/>
  <c r="Z149" i="4" s="1"/>
  <c r="E149" i="4"/>
  <c r="G149" i="4" s="1" a="1"/>
  <c r="F148" i="4"/>
  <c r="Z148" i="4" s="1"/>
  <c r="E148" i="4"/>
  <c r="G148" i="4" s="1" a="1"/>
  <c r="F147" i="4"/>
  <c r="Z147" i="4" s="1"/>
  <c r="E147" i="4"/>
  <c r="G147" i="4" s="1" a="1"/>
  <c r="F146" i="4"/>
  <c r="Z146" i="4" s="1"/>
  <c r="E146" i="4"/>
  <c r="G146" i="4" s="1" a="1"/>
  <c r="F145" i="4"/>
  <c r="Z145" i="4" s="1"/>
  <c r="E145" i="4"/>
  <c r="G145" i="4" s="1" a="1"/>
  <c r="F144" i="4"/>
  <c r="Z144" i="4" s="1"/>
  <c r="E144" i="4"/>
  <c r="G144" i="4" s="1" a="1"/>
  <c r="F143" i="4"/>
  <c r="Z143" i="4" s="1"/>
  <c r="E143" i="4"/>
  <c r="G143" i="4" s="1" a="1"/>
  <c r="F142" i="4"/>
  <c r="Z142" i="4" s="1"/>
  <c r="E142" i="4"/>
  <c r="G142" i="4" s="1" a="1"/>
  <c r="F141" i="4"/>
  <c r="Z141" i="4" s="1"/>
  <c r="E141" i="4"/>
  <c r="G141" i="4" s="1" a="1"/>
  <c r="F140" i="4"/>
  <c r="Z140" i="4" s="1"/>
  <c r="E140" i="4"/>
  <c r="G140" i="4" s="1" a="1"/>
  <c r="F139" i="4"/>
  <c r="Z139" i="4" s="1"/>
  <c r="E139" i="4"/>
  <c r="G139" i="4" s="1" a="1"/>
  <c r="F138" i="4"/>
  <c r="Z138" i="4" s="1"/>
  <c r="E138" i="4"/>
  <c r="G138" i="4" s="1" a="1"/>
  <c r="F137" i="4"/>
  <c r="Z137" i="4" s="1"/>
  <c r="E137" i="4"/>
  <c r="G137" i="4" s="1" a="1"/>
  <c r="F136" i="4"/>
  <c r="Z136" i="4" s="1"/>
  <c r="E136" i="4"/>
  <c r="G136" i="4" s="1" a="1"/>
  <c r="F135" i="4"/>
  <c r="Z135" i="4" s="1"/>
  <c r="E135" i="4"/>
  <c r="G135" i="4" s="1" a="1"/>
  <c r="F134" i="4"/>
  <c r="Z134" i="4" s="1"/>
  <c r="E134" i="4"/>
  <c r="G134" i="4" s="1" a="1"/>
  <c r="F133" i="4"/>
  <c r="Z133" i="4" s="1"/>
  <c r="E133" i="4"/>
  <c r="G133" i="4" s="1" a="1"/>
  <c r="F132" i="4"/>
  <c r="Z132" i="4" s="1"/>
  <c r="E132" i="4"/>
  <c r="G132" i="4" s="1" a="1"/>
  <c r="F131" i="4"/>
  <c r="Z131" i="4" s="1"/>
  <c r="E131" i="4"/>
  <c r="G131" i="4" s="1" a="1"/>
  <c r="F130" i="4"/>
  <c r="Z130" i="4" s="1"/>
  <c r="E130" i="4"/>
  <c r="G130" i="4" s="1" a="1"/>
  <c r="F129" i="4"/>
  <c r="Z129" i="4" s="1"/>
  <c r="E129" i="4"/>
  <c r="G129" i="4" s="1" a="1"/>
  <c r="F128" i="4"/>
  <c r="Z128" i="4" s="1"/>
  <c r="E128" i="4"/>
  <c r="G128" i="4" s="1" a="1"/>
  <c r="F127" i="4"/>
  <c r="Z127" i="4" s="1"/>
  <c r="E127" i="4"/>
  <c r="G127" i="4" s="1" a="1"/>
  <c r="F126" i="4"/>
  <c r="Z126" i="4" s="1"/>
  <c r="E126" i="4"/>
  <c r="G126" i="4" s="1" a="1"/>
  <c r="F125" i="4"/>
  <c r="Z125" i="4" s="1"/>
  <c r="E125" i="4"/>
  <c r="G125" i="4" s="1" a="1"/>
  <c r="F124" i="4"/>
  <c r="Z124" i="4" s="1"/>
  <c r="E124" i="4"/>
  <c r="G124" i="4" s="1" a="1"/>
  <c r="F123" i="4"/>
  <c r="Z123" i="4" s="1"/>
  <c r="E123" i="4"/>
  <c r="G123" i="4" s="1" a="1"/>
  <c r="F122" i="4"/>
  <c r="Z122" i="4" s="1"/>
  <c r="E122" i="4"/>
  <c r="G122" i="4" s="1" a="1"/>
  <c r="F121" i="4"/>
  <c r="Z121" i="4" s="1"/>
  <c r="E121" i="4"/>
  <c r="G121" i="4" s="1" a="1"/>
  <c r="F120" i="4"/>
  <c r="Z120" i="4" s="1"/>
  <c r="E120" i="4"/>
  <c r="G120" i="4" s="1" a="1"/>
  <c r="F119" i="4"/>
  <c r="Z119" i="4" s="1"/>
  <c r="E119" i="4"/>
  <c r="G119" i="4" s="1" a="1"/>
  <c r="F118" i="4"/>
  <c r="Z118" i="4" s="1"/>
  <c r="E118" i="4"/>
  <c r="G118" i="4" s="1" a="1"/>
  <c r="F117" i="4"/>
  <c r="Z117" i="4" s="1"/>
  <c r="E117" i="4"/>
  <c r="G117" i="4" s="1" a="1"/>
  <c r="F116" i="4"/>
  <c r="Z116" i="4" s="1"/>
  <c r="E116" i="4"/>
  <c r="G116" i="4" s="1" a="1"/>
  <c r="F115" i="4"/>
  <c r="Z115" i="4" s="1"/>
  <c r="E115" i="4"/>
  <c r="G115" i="4" s="1" a="1"/>
  <c r="F114" i="4"/>
  <c r="Z114" i="4" s="1"/>
  <c r="E114" i="4"/>
  <c r="G114" i="4" s="1" a="1"/>
  <c r="F113" i="4"/>
  <c r="Z113" i="4" s="1"/>
  <c r="E113" i="4"/>
  <c r="G113" i="4" s="1" a="1"/>
  <c r="F112" i="4"/>
  <c r="Z112" i="4" s="1"/>
  <c r="E112" i="4"/>
  <c r="G112" i="4" s="1" a="1"/>
  <c r="F111" i="4"/>
  <c r="Z111" i="4" s="1"/>
  <c r="E111" i="4"/>
  <c r="G111" i="4" s="1" a="1"/>
  <c r="F110" i="4"/>
  <c r="Z110" i="4" s="1"/>
  <c r="E110" i="4"/>
  <c r="G110" i="4" s="1" a="1"/>
  <c r="F109" i="4"/>
  <c r="Z109" i="4" s="1"/>
  <c r="E109" i="4"/>
  <c r="G109" i="4" s="1" a="1"/>
  <c r="F108" i="4"/>
  <c r="Z108" i="4" s="1"/>
  <c r="E108" i="4"/>
  <c r="G108" i="4" s="1" a="1"/>
  <c r="F107" i="4"/>
  <c r="Z107" i="4" s="1"/>
  <c r="E107" i="4"/>
  <c r="G107" i="4" s="1" a="1"/>
  <c r="F106" i="4"/>
  <c r="Z106" i="4" s="1"/>
  <c r="E106" i="4"/>
  <c r="G106" i="4" s="1" a="1"/>
  <c r="F105" i="4"/>
  <c r="Z105" i="4" s="1"/>
  <c r="E105" i="4"/>
  <c r="G105" i="4" s="1" a="1"/>
  <c r="F104" i="4"/>
  <c r="Z104" i="4" s="1"/>
  <c r="E104" i="4"/>
  <c r="G104" i="4" s="1" a="1"/>
  <c r="F103" i="4"/>
  <c r="Z103" i="4" s="1"/>
  <c r="E103" i="4"/>
  <c r="G103" i="4" s="1" a="1"/>
  <c r="F102" i="4"/>
  <c r="Z102" i="4" s="1"/>
  <c r="E102" i="4"/>
  <c r="G102" i="4" s="1" a="1"/>
  <c r="F101" i="4"/>
  <c r="Z101" i="4" s="1"/>
  <c r="E101" i="4"/>
  <c r="G101" i="4" s="1" a="1"/>
  <c r="F100" i="4"/>
  <c r="Z100" i="4" s="1"/>
  <c r="E100" i="4"/>
  <c r="G100" i="4" s="1" a="1"/>
  <c r="F99" i="4"/>
  <c r="Z99" i="4" s="1"/>
  <c r="E99" i="4"/>
  <c r="G99" i="4" s="1" a="1"/>
  <c r="F98" i="4"/>
  <c r="Z98" i="4" s="1"/>
  <c r="E98" i="4"/>
  <c r="G98" i="4" s="1" a="1"/>
  <c r="F97" i="4"/>
  <c r="Z97" i="4" s="1"/>
  <c r="E97" i="4"/>
  <c r="G97" i="4" s="1" a="1"/>
  <c r="F96" i="4"/>
  <c r="Z96" i="4" s="1"/>
  <c r="E96" i="4"/>
  <c r="G96" i="4" s="1" a="1"/>
  <c r="F95" i="4"/>
  <c r="Z95" i="4" s="1"/>
  <c r="E95" i="4"/>
  <c r="G95" i="4" s="1" a="1"/>
  <c r="F94" i="4"/>
  <c r="Z94" i="4" s="1"/>
  <c r="E94" i="4"/>
  <c r="G94" i="4" s="1" a="1"/>
  <c r="F93" i="4"/>
  <c r="Z93" i="4" s="1"/>
  <c r="E93" i="4"/>
  <c r="G93" i="4" s="1" a="1"/>
  <c r="F92" i="4"/>
  <c r="Z92" i="4" s="1"/>
  <c r="E92" i="4"/>
  <c r="G92" i="4" s="1" a="1"/>
  <c r="F91" i="4"/>
  <c r="Z91" i="4" s="1"/>
  <c r="E91" i="4"/>
  <c r="G91" i="4" s="1" a="1"/>
  <c r="F90" i="4"/>
  <c r="Z90" i="4" s="1"/>
  <c r="E90" i="4"/>
  <c r="G90" i="4" s="1" a="1"/>
  <c r="F89" i="4"/>
  <c r="Z89" i="4" s="1"/>
  <c r="E89" i="4"/>
  <c r="G89" i="4" s="1" a="1"/>
  <c r="F88" i="4"/>
  <c r="Z88" i="4" s="1"/>
  <c r="E88" i="4"/>
  <c r="G88" i="4" s="1" a="1"/>
  <c r="F87" i="4"/>
  <c r="Z87" i="4" s="1"/>
  <c r="E87" i="4"/>
  <c r="G87" i="4" s="1" a="1"/>
  <c r="F86" i="4"/>
  <c r="Z86" i="4" s="1"/>
  <c r="E86" i="4"/>
  <c r="G86" i="4" s="1" a="1"/>
  <c r="F85" i="4"/>
  <c r="Z85" i="4" s="1"/>
  <c r="E85" i="4"/>
  <c r="G85" i="4" s="1" a="1"/>
  <c r="F84" i="4"/>
  <c r="Z84" i="4" s="1"/>
  <c r="E84" i="4"/>
  <c r="G84" i="4" s="1" a="1"/>
  <c r="F83" i="4"/>
  <c r="Z83" i="4" s="1"/>
  <c r="E83" i="4"/>
  <c r="G83" i="4" s="1" a="1"/>
  <c r="F82" i="4"/>
  <c r="Z82" i="4" s="1"/>
  <c r="E82" i="4"/>
  <c r="G82" i="4" s="1" a="1"/>
  <c r="F81" i="4"/>
  <c r="Z81" i="4" s="1"/>
  <c r="E81" i="4"/>
  <c r="G81" i="4" s="1" a="1"/>
  <c r="F80" i="4"/>
  <c r="Z80" i="4" s="1"/>
  <c r="E80" i="4"/>
  <c r="G80" i="4" s="1" a="1"/>
  <c r="F79" i="4"/>
  <c r="Z79" i="4" s="1"/>
  <c r="E79" i="4"/>
  <c r="G79" i="4" s="1" a="1"/>
  <c r="F78" i="4"/>
  <c r="Z78" i="4" s="1"/>
  <c r="E78" i="4"/>
  <c r="G78" i="4" s="1" a="1"/>
  <c r="F77" i="4"/>
  <c r="Z77" i="4" s="1"/>
  <c r="E77" i="4"/>
  <c r="G77" i="4" s="1" a="1"/>
  <c r="F76" i="4"/>
  <c r="Z76" i="4" s="1"/>
  <c r="E76" i="4"/>
  <c r="G76" i="4" s="1" a="1"/>
  <c r="F75" i="4"/>
  <c r="Z75" i="4" s="1"/>
  <c r="E75" i="4"/>
  <c r="G75" i="4" s="1" a="1"/>
  <c r="F74" i="4"/>
  <c r="Z74" i="4" s="1"/>
  <c r="E74" i="4"/>
  <c r="G74" i="4" s="1" a="1"/>
  <c r="F73" i="4"/>
  <c r="Z73" i="4" s="1"/>
  <c r="E73" i="4"/>
  <c r="G73" i="4" s="1" a="1"/>
  <c r="F72" i="4"/>
  <c r="Z72" i="4" s="1"/>
  <c r="E72" i="4"/>
  <c r="G72" i="4" s="1" a="1"/>
  <c r="F71" i="4"/>
  <c r="Z71" i="4" s="1"/>
  <c r="E71" i="4"/>
  <c r="G71" i="4" s="1" a="1"/>
  <c r="F70" i="4"/>
  <c r="Z70" i="4" s="1"/>
  <c r="E70" i="4"/>
  <c r="G70" i="4" s="1" a="1"/>
  <c r="F69" i="4"/>
  <c r="Z69" i="4" s="1"/>
  <c r="E69" i="4"/>
  <c r="G69" i="4" s="1" a="1"/>
  <c r="F68" i="4"/>
  <c r="Z68" i="4" s="1"/>
  <c r="E68" i="4"/>
  <c r="G68" i="4" s="1" a="1"/>
  <c r="F67" i="4"/>
  <c r="Z67" i="4" s="1"/>
  <c r="E67" i="4"/>
  <c r="G67" i="4" s="1" a="1"/>
  <c r="F66" i="4"/>
  <c r="Z66" i="4" s="1"/>
  <c r="E66" i="4"/>
  <c r="G66" i="4" s="1" a="1"/>
  <c r="F65" i="4"/>
  <c r="Z65" i="4" s="1"/>
  <c r="E65" i="4"/>
  <c r="G65" i="4" s="1" a="1"/>
  <c r="F64" i="4"/>
  <c r="Z64" i="4" s="1"/>
  <c r="E64" i="4"/>
  <c r="G64" i="4" s="1" a="1"/>
  <c r="F63" i="4"/>
  <c r="Z63" i="4" s="1"/>
  <c r="E63" i="4"/>
  <c r="G63" i="4" s="1" a="1"/>
  <c r="F62" i="4"/>
  <c r="Z62" i="4" s="1"/>
  <c r="E62" i="4"/>
  <c r="G62" i="4" s="1" a="1"/>
  <c r="F61" i="4"/>
  <c r="Z61" i="4" s="1"/>
  <c r="E61" i="4"/>
  <c r="G61" i="4" s="1" a="1"/>
  <c r="F60" i="4"/>
  <c r="Z60" i="4" s="1"/>
  <c r="E60" i="4"/>
  <c r="G60" i="4" s="1" a="1"/>
  <c r="F59" i="4"/>
  <c r="Z59" i="4" s="1"/>
  <c r="E59" i="4"/>
  <c r="G59" i="4" s="1" a="1"/>
  <c r="F58" i="4"/>
  <c r="Z58" i="4" s="1"/>
  <c r="E58" i="4"/>
  <c r="G58" i="4" s="1" a="1"/>
  <c r="F57" i="4"/>
  <c r="Z57" i="4" s="1"/>
  <c r="E57" i="4"/>
  <c r="G57" i="4" s="1" a="1"/>
  <c r="F56" i="4"/>
  <c r="Z56" i="4" s="1"/>
  <c r="E56" i="4"/>
  <c r="G56" i="4" s="1" a="1"/>
  <c r="F55" i="4"/>
  <c r="Z55" i="4" s="1"/>
  <c r="E55" i="4"/>
  <c r="G55" i="4" s="1" a="1"/>
  <c r="F54" i="4"/>
  <c r="Z54" i="4" s="1"/>
  <c r="E54" i="4"/>
  <c r="G54" i="4" s="1" a="1"/>
  <c r="F53" i="4"/>
  <c r="Z53" i="4" s="1"/>
  <c r="E53" i="4"/>
  <c r="G53" i="4" s="1" a="1"/>
  <c r="F52" i="4"/>
  <c r="Z52" i="4" s="1"/>
  <c r="E52" i="4"/>
  <c r="G52" i="4" s="1" a="1"/>
  <c r="F51" i="4"/>
  <c r="Z51" i="4" s="1"/>
  <c r="E51" i="4"/>
  <c r="G51" i="4" s="1" a="1"/>
  <c r="F50" i="4"/>
  <c r="Z50" i="4" s="1"/>
  <c r="E50" i="4"/>
  <c r="G50" i="4" s="1" a="1"/>
  <c r="F49" i="4"/>
  <c r="Z49" i="4" s="1"/>
  <c r="E49" i="4"/>
  <c r="G49" i="4" s="1" a="1"/>
  <c r="F48" i="4"/>
  <c r="Z48" i="4" s="1"/>
  <c r="E48" i="4"/>
  <c r="G48" i="4" s="1" a="1"/>
  <c r="F47" i="4"/>
  <c r="Z47" i="4" s="1"/>
  <c r="E47" i="4"/>
  <c r="G47" i="4" s="1" a="1"/>
  <c r="F46" i="4"/>
  <c r="Z46" i="4" s="1"/>
  <c r="E46" i="4"/>
  <c r="G46" i="4" s="1" a="1"/>
  <c r="F45" i="4"/>
  <c r="Z45" i="4" s="1"/>
  <c r="E45" i="4"/>
  <c r="G45" i="4" s="1" a="1"/>
  <c r="F44" i="4"/>
  <c r="Z44" i="4" s="1"/>
  <c r="E44" i="4"/>
  <c r="G44" i="4" s="1" a="1"/>
  <c r="F43" i="4"/>
  <c r="Z43" i="4" s="1"/>
  <c r="E43" i="4"/>
  <c r="G43" i="4" s="1" a="1"/>
  <c r="F42" i="4"/>
  <c r="Z42" i="4" s="1"/>
  <c r="E42" i="4"/>
  <c r="G42" i="4" s="1" a="1"/>
  <c r="F41" i="4"/>
  <c r="Z41" i="4" s="1"/>
  <c r="E41" i="4"/>
  <c r="G41" i="4" s="1" a="1"/>
  <c r="F40" i="4"/>
  <c r="Z40" i="4" s="1"/>
  <c r="E40" i="4"/>
  <c r="G40" i="4" s="1" a="1"/>
  <c r="F39" i="4"/>
  <c r="Z39" i="4" s="1"/>
  <c r="E39" i="4"/>
  <c r="G39" i="4" s="1" a="1"/>
  <c r="F38" i="4"/>
  <c r="Z38" i="4" s="1"/>
  <c r="E38" i="4"/>
  <c r="G38" i="4" s="1" a="1"/>
  <c r="F37" i="4"/>
  <c r="Z37" i="4" s="1"/>
  <c r="E37" i="4"/>
  <c r="G37" i="4" s="1" a="1"/>
  <c r="F36" i="4"/>
  <c r="Z36" i="4" s="1"/>
  <c r="E36" i="4"/>
  <c r="G36" i="4" s="1" a="1"/>
  <c r="F35" i="4"/>
  <c r="Z35" i="4" s="1"/>
  <c r="E35" i="4"/>
  <c r="G35" i="4" s="1" a="1"/>
  <c r="F34" i="4"/>
  <c r="Z34" i="4" s="1"/>
  <c r="E34" i="4"/>
  <c r="G34" i="4" s="1" a="1"/>
  <c r="F33" i="4"/>
  <c r="Z33" i="4" s="1"/>
  <c r="E33" i="4"/>
  <c r="G33" i="4" s="1" a="1"/>
  <c r="F32" i="4"/>
  <c r="Z32" i="4" s="1"/>
  <c r="E32" i="4"/>
  <c r="G32" i="4" s="1" a="1"/>
  <c r="F31" i="4"/>
  <c r="Z31" i="4" s="1"/>
  <c r="E31" i="4"/>
  <c r="G31" i="4" s="1" a="1"/>
  <c r="F30" i="4"/>
  <c r="Z30" i="4" s="1"/>
  <c r="E30" i="4"/>
  <c r="G30" i="4" s="1" a="1"/>
  <c r="F29" i="4"/>
  <c r="Z29" i="4" s="1"/>
  <c r="E29" i="4"/>
  <c r="G29" i="4" s="1" a="1"/>
  <c r="F28" i="4"/>
  <c r="Z28" i="4" s="1"/>
  <c r="E28" i="4"/>
  <c r="G28" i="4" s="1" a="1"/>
  <c r="F27" i="4"/>
  <c r="Z27" i="4" s="1"/>
  <c r="E27" i="4"/>
  <c r="G27" i="4" s="1" a="1"/>
  <c r="F26" i="4"/>
  <c r="Z26" i="4" s="1"/>
  <c r="E26" i="4"/>
  <c r="G26" i="4" s="1" a="1"/>
  <c r="F25" i="4"/>
  <c r="Z25" i="4" s="1"/>
  <c r="E25" i="4"/>
  <c r="G25" i="4" s="1" a="1"/>
  <c r="F24" i="4"/>
  <c r="Z24" i="4" s="1"/>
  <c r="E24" i="4"/>
  <c r="G24" i="4" s="1" a="1"/>
  <c r="F23" i="4"/>
  <c r="Z23" i="4" s="1"/>
  <c r="E23" i="4"/>
  <c r="G23" i="4" s="1" a="1"/>
  <c r="F22" i="4"/>
  <c r="Z22" i="4" s="1"/>
  <c r="E22" i="4"/>
  <c r="G22" i="4" s="1" a="1"/>
  <c r="F21" i="4"/>
  <c r="Z21" i="4" s="1"/>
  <c r="E21" i="4"/>
  <c r="G21" i="4" s="1" a="1"/>
  <c r="F20" i="4"/>
  <c r="Z20" i="4" s="1"/>
  <c r="E20" i="4"/>
  <c r="G20" i="4" s="1" a="1"/>
  <c r="F19" i="4"/>
  <c r="Z19" i="4" s="1"/>
  <c r="E19" i="4"/>
  <c r="G19" i="4" s="1" a="1"/>
  <c r="F18" i="4"/>
  <c r="Z18" i="4" s="1"/>
  <c r="E18" i="4"/>
  <c r="G18" i="4" s="1" a="1"/>
  <c r="F17" i="4"/>
  <c r="Z17" i="4" s="1"/>
  <c r="E17" i="4"/>
  <c r="G17" i="4" s="1" a="1"/>
  <c r="F16" i="4"/>
  <c r="Z16" i="4" s="1"/>
  <c r="E16" i="4"/>
  <c r="G16" i="4" s="1" a="1"/>
  <c r="F15" i="4"/>
  <c r="Z15" i="4" s="1"/>
  <c r="E15" i="4"/>
  <c r="G15" i="4" s="1" a="1"/>
  <c r="F14" i="4"/>
  <c r="Z14" i="4" s="1"/>
  <c r="E14" i="4"/>
  <c r="G14" i="4" s="1" a="1"/>
  <c r="F13" i="4"/>
  <c r="Z13" i="4" s="1"/>
  <c r="E13" i="4"/>
  <c r="G13" i="4" s="1" a="1"/>
  <c r="F12" i="4"/>
  <c r="Z12" i="4" s="1"/>
  <c r="E12" i="4"/>
  <c r="G12" i="4" s="1" a="1"/>
  <c r="F11" i="4"/>
  <c r="Z11" i="4" s="1"/>
  <c r="E11" i="4"/>
  <c r="G11" i="4" s="1" a="1"/>
  <c r="F10" i="4"/>
  <c r="Z10" i="4" s="1"/>
  <c r="E10" i="4"/>
  <c r="G10" i="4" s="1" a="1"/>
  <c r="F9" i="4"/>
  <c r="Z9" i="4" s="1"/>
  <c r="E9" i="4"/>
  <c r="G9" i="4" s="1" a="1"/>
  <c r="F8" i="4"/>
  <c r="Z8" i="4" s="1"/>
  <c r="E8" i="4"/>
  <c r="G8" i="4" s="1" a="1"/>
  <c r="F7" i="4"/>
  <c r="Z7" i="4" s="1"/>
  <c r="E7" i="4"/>
  <c r="G7" i="4" s="1" a="1"/>
  <c r="F6" i="4"/>
  <c r="Z6" i="4" s="1"/>
  <c r="E6" i="4"/>
  <c r="G6" i="4" s="1" a="1"/>
  <c r="F5" i="4"/>
  <c r="Z5" i="4" s="1"/>
  <c r="E5" i="4"/>
  <c r="G5" i="4" s="1" a="1"/>
  <c r="F4" i="4"/>
  <c r="Z4" i="4" s="1"/>
  <c r="E4" i="4"/>
  <c r="G4" i="4" s="1" a="1"/>
  <c r="F3" i="4"/>
  <c r="Z3" i="4" s="1"/>
  <c r="E3" i="4"/>
  <c r="G3" i="4" s="1" a="1"/>
  <c r="M2" i="6" a="1"/>
  <c r="O2" i="6" s="1"/>
  <c r="Y2" i="6" s="1"/>
  <c r="M235" i="6" a="1"/>
  <c r="O235" i="6" s="1"/>
  <c r="Y235" i="6" s="1"/>
  <c r="M234" i="6" a="1"/>
  <c r="O234" i="6" s="1"/>
  <c r="Y234" i="6" s="1"/>
  <c r="M233" i="6" a="1"/>
  <c r="O233" i="6" s="1"/>
  <c r="Y233" i="6" s="1"/>
  <c r="M232" i="6" a="1"/>
  <c r="O232" i="6" s="1"/>
  <c r="Y232" i="6" s="1"/>
  <c r="M231" i="6" a="1"/>
  <c r="O231" i="6" s="1"/>
  <c r="Y231" i="6" s="1"/>
  <c r="M230" i="6" a="1"/>
  <c r="O230" i="6" s="1"/>
  <c r="Y230" i="6" s="1"/>
  <c r="M229" i="6" a="1"/>
  <c r="O229" i="6" s="1"/>
  <c r="Y229" i="6" s="1"/>
  <c r="M227" i="6" a="1"/>
  <c r="O227" i="6" s="1"/>
  <c r="Y227" i="6" s="1"/>
  <c r="M226" i="6" a="1"/>
  <c r="O226" i="6" s="1"/>
  <c r="Y226" i="6" s="1"/>
  <c r="M225" i="6" a="1"/>
  <c r="O225" i="6" s="1"/>
  <c r="Y225" i="6" s="1"/>
  <c r="M224" i="6" a="1"/>
  <c r="O224" i="6" s="1"/>
  <c r="Y224" i="6" s="1"/>
  <c r="M223" i="6" a="1"/>
  <c r="O223" i="6" s="1"/>
  <c r="Y223" i="6" s="1"/>
  <c r="M222" i="6" a="1"/>
  <c r="O222" i="6" s="1"/>
  <c r="Y222" i="6" s="1"/>
  <c r="M220" i="6" a="1"/>
  <c r="O220" i="6" s="1"/>
  <c r="Y220" i="6" s="1"/>
  <c r="M219" i="6" a="1"/>
  <c r="O219" i="6" s="1"/>
  <c r="Y219" i="6" s="1"/>
  <c r="M218" i="6" a="1"/>
  <c r="O218" i="6" s="1"/>
  <c r="Y218" i="6" s="1"/>
  <c r="M217" i="6" a="1"/>
  <c r="O217" i="6" s="1"/>
  <c r="Y217" i="6" s="1"/>
  <c r="M216" i="6" a="1"/>
  <c r="O216" i="6" s="1"/>
  <c r="Y216" i="6" s="1"/>
  <c r="M215" i="6" a="1"/>
  <c r="O215" i="6" s="1"/>
  <c r="Y215" i="6" s="1"/>
  <c r="M213" i="6" a="1"/>
  <c r="O213" i="6" s="1"/>
  <c r="Y213" i="6" s="1"/>
  <c r="M212" i="6" a="1"/>
  <c r="O212" i="6" s="1"/>
  <c r="Y212" i="6" s="1"/>
  <c r="M211" i="6" a="1"/>
  <c r="O211" i="6" s="1"/>
  <c r="Y211" i="6" s="1"/>
  <c r="M210" i="6" a="1"/>
  <c r="O210" i="6" s="1"/>
  <c r="Y210" i="6" s="1"/>
  <c r="M209" i="6" a="1"/>
  <c r="O209" i="6" s="1"/>
  <c r="Y209" i="6" s="1"/>
  <c r="M208" i="6" a="1"/>
  <c r="O208" i="6" s="1"/>
  <c r="Y208" i="6" s="1"/>
  <c r="M207" i="6" a="1"/>
  <c r="O207" i="6" s="1"/>
  <c r="Y207" i="6" s="1"/>
  <c r="M206" i="6" a="1"/>
  <c r="O206" i="6" s="1"/>
  <c r="Y206" i="6" s="1"/>
  <c r="M205" i="6" a="1"/>
  <c r="O205" i="6" s="1"/>
  <c r="Y205" i="6" s="1"/>
  <c r="M204" i="6" a="1"/>
  <c r="O204" i="6" s="1"/>
  <c r="Y204" i="6" s="1"/>
  <c r="M203" i="6" a="1"/>
  <c r="O203" i="6" s="1"/>
  <c r="Y203" i="6" s="1"/>
  <c r="M202" i="6" a="1"/>
  <c r="O202" i="6" s="1"/>
  <c r="Y202" i="6" s="1"/>
  <c r="M200" i="6" a="1"/>
  <c r="O200" i="6" s="1"/>
  <c r="Y200" i="6" s="1"/>
  <c r="M199" i="6" a="1"/>
  <c r="O199" i="6" s="1"/>
  <c r="Y199" i="6" s="1"/>
  <c r="M198" i="6" a="1"/>
  <c r="O198" i="6" s="1"/>
  <c r="Y198" i="6" s="1"/>
  <c r="M197" i="6" a="1"/>
  <c r="O197" i="6" s="1"/>
  <c r="Y197" i="6" s="1"/>
  <c r="M195" i="6" a="1"/>
  <c r="O195" i="6" s="1"/>
  <c r="Y195" i="6" s="1"/>
  <c r="M194" i="6" a="1"/>
  <c r="O194" i="6" s="1"/>
  <c r="Y194" i="6" s="1"/>
  <c r="M192" i="6" a="1"/>
  <c r="O192" i="6" s="1"/>
  <c r="Y192" i="6" s="1"/>
  <c r="M191" i="6" a="1"/>
  <c r="O191" i="6" s="1"/>
  <c r="Y191" i="6" s="1"/>
  <c r="M190" i="6" a="1"/>
  <c r="O190" i="6" s="1"/>
  <c r="Y190" i="6" s="1"/>
  <c r="M189" i="6" a="1"/>
  <c r="O189" i="6" s="1"/>
  <c r="Y189" i="6" s="1"/>
  <c r="M188" i="6" a="1"/>
  <c r="O188" i="6" s="1"/>
  <c r="Y188" i="6" s="1"/>
  <c r="M186" i="6" a="1"/>
  <c r="O186" i="6" s="1"/>
  <c r="Y186" i="6" s="1"/>
  <c r="M185" i="6" a="1"/>
  <c r="O185" i="6" s="1"/>
  <c r="Y185" i="6" s="1"/>
  <c r="M184" i="6" a="1"/>
  <c r="O184" i="6" s="1"/>
  <c r="Y184" i="6" s="1"/>
  <c r="M183" i="6" a="1"/>
  <c r="O183" i="6" s="1"/>
  <c r="Y183" i="6" s="1"/>
  <c r="M182" i="6" a="1"/>
  <c r="O182" i="6" s="1"/>
  <c r="Y182" i="6" s="1"/>
  <c r="M180" i="6" a="1"/>
  <c r="O180" i="6" s="1"/>
  <c r="Y180" i="6" s="1"/>
  <c r="M179" i="6" a="1"/>
  <c r="O179" i="6" s="1"/>
  <c r="Y179" i="6" s="1"/>
  <c r="M178" i="6" a="1"/>
  <c r="O178" i="6" s="1"/>
  <c r="Y178" i="6" s="1"/>
  <c r="M177" i="6" a="1"/>
  <c r="O177" i="6" s="1"/>
  <c r="Y177" i="6" s="1"/>
  <c r="M176" i="6" a="1"/>
  <c r="O176" i="6" s="1"/>
  <c r="Y176" i="6" s="1"/>
  <c r="M175" i="6" a="1"/>
  <c r="O175" i="6" s="1"/>
  <c r="Y175" i="6" s="1"/>
  <c r="M173" i="6" a="1"/>
  <c r="O173" i="6" s="1"/>
  <c r="Y173" i="6" s="1"/>
  <c r="M172" i="6" a="1"/>
  <c r="O172" i="6" s="1"/>
  <c r="Y172" i="6" s="1"/>
  <c r="M171" i="6" a="1"/>
  <c r="O171" i="6" s="1"/>
  <c r="Y171" i="6" s="1"/>
  <c r="M170" i="6" a="1"/>
  <c r="O170" i="6" s="1"/>
  <c r="Y170" i="6" s="1"/>
  <c r="M169" i="6" a="1"/>
  <c r="O169" i="6" s="1"/>
  <c r="Y169" i="6" s="1"/>
  <c r="M168" i="6" a="1"/>
  <c r="O168" i="6" s="1"/>
  <c r="Y168" i="6" s="1"/>
  <c r="M167" i="6" a="1"/>
  <c r="O167" i="6" s="1"/>
  <c r="Y167" i="6" s="1"/>
  <c r="M166" i="6" a="1"/>
  <c r="O166" i="6" s="1"/>
  <c r="Y166" i="6" s="1"/>
  <c r="M164" i="6" a="1"/>
  <c r="O164" i="6" s="1"/>
  <c r="Y164" i="6" s="1"/>
  <c r="M163" i="6" a="1"/>
  <c r="O163" i="6" s="1"/>
  <c r="Y163" i="6" s="1"/>
  <c r="M162" i="6" a="1"/>
  <c r="O162" i="6" s="1"/>
  <c r="Y162" i="6" s="1"/>
  <c r="M161" i="6" a="1"/>
  <c r="O161" i="6" s="1"/>
  <c r="Y161" i="6" s="1"/>
  <c r="M158" i="6" a="1"/>
  <c r="O158" i="6" s="1"/>
  <c r="Y158" i="6" s="1"/>
  <c r="M157" i="6" a="1"/>
  <c r="O157" i="6" s="1"/>
  <c r="Y157" i="6" s="1"/>
  <c r="M156" i="6" a="1"/>
  <c r="O156" i="6" s="1"/>
  <c r="Y156" i="6" s="1"/>
  <c r="M155" i="6" a="1"/>
  <c r="O155" i="6" s="1"/>
  <c r="Y155" i="6" s="1"/>
  <c r="M154" i="6" a="1"/>
  <c r="O154" i="6" s="1"/>
  <c r="Y154" i="6" s="1"/>
  <c r="M153" i="6" a="1"/>
  <c r="O153" i="6" s="1"/>
  <c r="Y153" i="6" s="1"/>
  <c r="M152" i="6" a="1"/>
  <c r="O152" i="6" s="1"/>
  <c r="Y152" i="6" s="1"/>
  <c r="M151" i="6" a="1"/>
  <c r="O151" i="6" s="1"/>
  <c r="Y151" i="6" s="1"/>
  <c r="M150" i="6" a="1"/>
  <c r="O150" i="6" s="1"/>
  <c r="Y150" i="6" s="1"/>
  <c r="M149" i="6" a="1"/>
  <c r="O149" i="6" s="1"/>
  <c r="Y149" i="6" s="1"/>
  <c r="M148" i="6" a="1"/>
  <c r="O148" i="6" s="1"/>
  <c r="Y148" i="6" s="1"/>
  <c r="M147" i="6" a="1"/>
  <c r="O147" i="6" s="1"/>
  <c r="Y147" i="6" s="1"/>
  <c r="M146" i="6" a="1"/>
  <c r="O146" i="6" s="1"/>
  <c r="Y146" i="6" s="1"/>
  <c r="M145" i="6" a="1"/>
  <c r="O145" i="6" s="1"/>
  <c r="Y145" i="6" s="1"/>
  <c r="M144" i="6" a="1"/>
  <c r="O144" i="6" s="1"/>
  <c r="Y144" i="6" s="1"/>
  <c r="M142" i="6" a="1"/>
  <c r="O142" i="6" s="1"/>
  <c r="Y142" i="6" s="1"/>
  <c r="M140" i="6" a="1"/>
  <c r="O140" i="6" s="1"/>
  <c r="Y140" i="6" s="1"/>
  <c r="M139" i="6" a="1"/>
  <c r="O139" i="6" s="1"/>
  <c r="Y139" i="6" s="1"/>
  <c r="M138" i="6" a="1"/>
  <c r="O138" i="6" s="1"/>
  <c r="Y138" i="6" s="1"/>
  <c r="M137" i="6" a="1"/>
  <c r="O137" i="6" s="1"/>
  <c r="Y137" i="6" s="1"/>
  <c r="M136" i="6" a="1"/>
  <c r="O136" i="6" s="1"/>
  <c r="Y136" i="6" s="1"/>
  <c r="M135" i="6" a="1"/>
  <c r="O135" i="6" s="1"/>
  <c r="Y135" i="6" s="1"/>
  <c r="M134" i="6" a="1"/>
  <c r="O134" i="6" s="1"/>
  <c r="Y134" i="6" s="1"/>
  <c r="M133" i="6" a="1"/>
  <c r="O133" i="6" s="1"/>
  <c r="Y133" i="6" s="1"/>
  <c r="M131" i="6" a="1"/>
  <c r="O131" i="6" s="1"/>
  <c r="Y131" i="6" s="1"/>
  <c r="M130" i="6" a="1"/>
  <c r="O130" i="6" s="1"/>
  <c r="Y130" i="6" s="1"/>
  <c r="M129" i="6" a="1"/>
  <c r="O129" i="6" s="1"/>
  <c r="Y129" i="6" s="1"/>
  <c r="M128" i="6" a="1"/>
  <c r="O128" i="6" s="1"/>
  <c r="Y128" i="6" s="1"/>
  <c r="M127" i="6" a="1"/>
  <c r="O127" i="6" s="1"/>
  <c r="Y127" i="6" s="1"/>
  <c r="M125" i="6" a="1"/>
  <c r="O125" i="6" s="1"/>
  <c r="Y125" i="6" s="1"/>
  <c r="M123" i="6" a="1"/>
  <c r="O123" i="6" s="1"/>
  <c r="Y123" i="6" s="1"/>
  <c r="M122" i="6" a="1"/>
  <c r="O122" i="6" s="1"/>
  <c r="Y122" i="6" s="1"/>
  <c r="M121" i="6" a="1"/>
  <c r="O121" i="6" s="1"/>
  <c r="Y121" i="6" s="1"/>
  <c r="M120" i="6" a="1"/>
  <c r="O120" i="6" s="1"/>
  <c r="Y120" i="6" s="1"/>
  <c r="M119" i="6" a="1"/>
  <c r="O119" i="6" s="1"/>
  <c r="Y119" i="6" s="1"/>
  <c r="M118" i="6" a="1"/>
  <c r="O118" i="6" s="1"/>
  <c r="Y118" i="6" s="1"/>
  <c r="M117" i="6" a="1"/>
  <c r="O117" i="6" s="1"/>
  <c r="Y117" i="6" s="1"/>
  <c r="M116" i="6" a="1"/>
  <c r="O116" i="6" s="1"/>
  <c r="Y116" i="6" s="1"/>
  <c r="M114" i="6" a="1"/>
  <c r="O114" i="6" s="1"/>
  <c r="Y114" i="6" s="1"/>
  <c r="M113" i="6" a="1"/>
  <c r="O113" i="6" s="1"/>
  <c r="Y113" i="6" s="1"/>
  <c r="M112" i="6" a="1"/>
  <c r="O112" i="6" s="1"/>
  <c r="Y112" i="6" s="1"/>
  <c r="M110" i="6" a="1"/>
  <c r="O110" i="6" s="1"/>
  <c r="Y110" i="6" s="1"/>
  <c r="M108" i="6" a="1"/>
  <c r="O108" i="6" s="1"/>
  <c r="Y108" i="6" s="1"/>
  <c r="M107" i="6" a="1"/>
  <c r="O107" i="6" s="1"/>
  <c r="Y107" i="6" s="1"/>
  <c r="M105" i="6" a="1"/>
  <c r="O105" i="6" s="1"/>
  <c r="Y105" i="6" s="1"/>
  <c r="M104" i="6" a="1"/>
  <c r="O104" i="6" s="1"/>
  <c r="Y104" i="6" s="1"/>
  <c r="M103" i="6" a="1"/>
  <c r="O103" i="6" s="1"/>
  <c r="Y103" i="6" s="1"/>
  <c r="M102" i="6" a="1"/>
  <c r="O102" i="6" s="1"/>
  <c r="Y102" i="6" s="1"/>
  <c r="M101" i="6" a="1"/>
  <c r="O101" i="6" s="1"/>
  <c r="Y101" i="6" s="1"/>
  <c r="M100" i="6" a="1"/>
  <c r="O100" i="6" s="1"/>
  <c r="Y100" i="6" s="1"/>
  <c r="M99" i="6" a="1"/>
  <c r="O99" i="6" s="1"/>
  <c r="Y99" i="6" s="1"/>
  <c r="M98" i="6" a="1"/>
  <c r="O98" i="6" s="1"/>
  <c r="Y98" i="6" s="1"/>
  <c r="M97" i="6" a="1"/>
  <c r="O97" i="6" s="1"/>
  <c r="Y97" i="6" s="1"/>
  <c r="M96" i="6" a="1"/>
  <c r="O96" i="6" s="1"/>
  <c r="Y96" i="6" s="1"/>
  <c r="M94" i="6" a="1"/>
  <c r="O94" i="6" s="1"/>
  <c r="Y94" i="6" s="1"/>
  <c r="M93" i="6" a="1"/>
  <c r="O93" i="6" s="1"/>
  <c r="Y93" i="6" s="1"/>
  <c r="M92" i="6" a="1"/>
  <c r="O92" i="6" s="1"/>
  <c r="Y92" i="6" s="1"/>
  <c r="M90" i="6" a="1"/>
  <c r="O90" i="6" s="1"/>
  <c r="Y90" i="6" s="1"/>
  <c r="M89" i="6" a="1"/>
  <c r="O89" i="6" s="1"/>
  <c r="Y89" i="6" s="1"/>
  <c r="M88" i="6" a="1"/>
  <c r="O88" i="6" s="1"/>
  <c r="Y88" i="6" s="1"/>
  <c r="M87" i="6" a="1"/>
  <c r="O87" i="6" s="1"/>
  <c r="Y87" i="6" s="1"/>
  <c r="M86" i="6" a="1"/>
  <c r="O86" i="6" s="1"/>
  <c r="Y86" i="6" s="1"/>
  <c r="M85" i="6" a="1"/>
  <c r="O85" i="6" s="1"/>
  <c r="Y85" i="6" s="1"/>
  <c r="M83" i="6" a="1"/>
  <c r="O83" i="6" s="1"/>
  <c r="Y83" i="6" s="1"/>
  <c r="M82" i="6" a="1"/>
  <c r="O82" i="6" s="1"/>
  <c r="Y82" i="6" s="1"/>
  <c r="M80" i="6" a="1"/>
  <c r="O80" i="6" s="1"/>
  <c r="Y80" i="6" s="1"/>
  <c r="M79" i="6" a="1"/>
  <c r="O79" i="6" s="1"/>
  <c r="Y79" i="6" s="1"/>
  <c r="M77" i="6" a="1"/>
  <c r="O77" i="6" s="1"/>
  <c r="Y77" i="6" s="1"/>
  <c r="M76" i="6" a="1"/>
  <c r="O76" i="6" s="1"/>
  <c r="Y76" i="6" s="1"/>
  <c r="M75" i="6" a="1"/>
  <c r="O75" i="6" s="1"/>
  <c r="Y75" i="6" s="1"/>
  <c r="M74" i="6" a="1"/>
  <c r="O74" i="6" s="1"/>
  <c r="Y74" i="6" s="1"/>
  <c r="M72" i="6" a="1"/>
  <c r="O72" i="6" s="1"/>
  <c r="Y72" i="6" s="1"/>
  <c r="M71" i="6" a="1"/>
  <c r="O71" i="6" s="1"/>
  <c r="Y71" i="6" s="1"/>
  <c r="M70" i="6" a="1"/>
  <c r="O70" i="6" s="1"/>
  <c r="Y70" i="6" s="1"/>
  <c r="M69" i="6" a="1"/>
  <c r="O69" i="6" s="1"/>
  <c r="Y69" i="6" s="1"/>
  <c r="M68" i="6" a="1"/>
  <c r="O68" i="6" s="1"/>
  <c r="Y68" i="6" s="1"/>
  <c r="M67" i="6" a="1"/>
  <c r="O67" i="6" s="1"/>
  <c r="Y67" i="6" s="1"/>
  <c r="M66" i="6" a="1"/>
  <c r="O66" i="6" s="1"/>
  <c r="Y66" i="6" s="1"/>
  <c r="M65" i="6" a="1"/>
  <c r="O65" i="6" s="1"/>
  <c r="Y65" i="6" s="1"/>
  <c r="M64" i="6" a="1"/>
  <c r="O64" i="6" s="1"/>
  <c r="Y64" i="6" s="1"/>
  <c r="M63" i="6" a="1"/>
  <c r="O63" i="6" s="1"/>
  <c r="Y63" i="6" s="1"/>
  <c r="M62" i="6" a="1"/>
  <c r="O62" i="6" s="1"/>
  <c r="Y62" i="6" s="1"/>
  <c r="M60" i="6" a="1"/>
  <c r="O60" i="6" s="1"/>
  <c r="Y60" i="6" s="1"/>
  <c r="M58" i="6" a="1"/>
  <c r="O58" i="6" s="1"/>
  <c r="Y58" i="6" s="1"/>
  <c r="M56" i="6" a="1"/>
  <c r="O56" i="6" s="1"/>
  <c r="Y56" i="6" s="1"/>
  <c r="M55" i="6" a="1"/>
  <c r="O55" i="6" s="1"/>
  <c r="Y55" i="6" s="1"/>
  <c r="M54" i="6" a="1"/>
  <c r="O54" i="6" s="1"/>
  <c r="Y54" i="6" s="1"/>
  <c r="M53" i="6" a="1"/>
  <c r="O53" i="6" s="1"/>
  <c r="Y53" i="6" s="1"/>
  <c r="M52" i="6" a="1"/>
  <c r="O52" i="6" s="1"/>
  <c r="Y52" i="6" s="1"/>
  <c r="M51" i="6" a="1"/>
  <c r="O51" i="6" s="1"/>
  <c r="Y51" i="6" s="1"/>
  <c r="M50" i="6" a="1"/>
  <c r="O50" i="6" s="1"/>
  <c r="Y50" i="6" s="1"/>
  <c r="M48" i="6" a="1"/>
  <c r="O48" i="6" s="1"/>
  <c r="Y48" i="6" s="1"/>
  <c r="M47" i="6" a="1"/>
  <c r="O47" i="6" s="1"/>
  <c r="Y47" i="6" s="1"/>
  <c r="M46" i="6" a="1"/>
  <c r="O46" i="6" s="1"/>
  <c r="Y46" i="6" s="1"/>
  <c r="M44" i="6" a="1"/>
  <c r="O44" i="6" s="1"/>
  <c r="Y44" i="6" s="1"/>
  <c r="M43" i="6" a="1"/>
  <c r="O43" i="6" s="1"/>
  <c r="Y43" i="6" s="1"/>
  <c r="M42" i="6" a="1"/>
  <c r="O42" i="6" s="1"/>
  <c r="Y42" i="6" s="1"/>
  <c r="M40" i="6" a="1"/>
  <c r="O40" i="6" s="1"/>
  <c r="Y40" i="6" s="1"/>
  <c r="M38" i="6" a="1"/>
  <c r="O38" i="6" s="1"/>
  <c r="Y38" i="6" s="1"/>
  <c r="M37" i="6" a="1"/>
  <c r="O37" i="6" s="1"/>
  <c r="Y37" i="6" s="1"/>
  <c r="M36" i="6" a="1"/>
  <c r="O36" i="6" s="1"/>
  <c r="Y36" i="6" s="1"/>
  <c r="M35" i="6" a="1"/>
  <c r="O35" i="6" s="1"/>
  <c r="Y35" i="6" s="1"/>
  <c r="M34" i="6" a="1"/>
  <c r="O34" i="6" s="1"/>
  <c r="Y34" i="6" s="1"/>
  <c r="M32" i="6" a="1"/>
  <c r="O32" i="6" s="1"/>
  <c r="Y32" i="6" s="1"/>
  <c r="M31" i="6" a="1"/>
  <c r="O31" i="6" s="1"/>
  <c r="Y31" i="6" s="1"/>
  <c r="M29" i="6" a="1"/>
  <c r="O29" i="6" s="1"/>
  <c r="Y29" i="6" s="1"/>
  <c r="M28" i="6" a="1"/>
  <c r="O28" i="6" s="1"/>
  <c r="Y28" i="6" s="1"/>
  <c r="M27" i="6" a="1"/>
  <c r="O27" i="6" s="1"/>
  <c r="Y27" i="6" s="1"/>
  <c r="M26" i="6" a="1"/>
  <c r="O26" i="6" s="1"/>
  <c r="Y26" i="6" s="1"/>
  <c r="M25" i="6" a="1"/>
  <c r="O25" i="6" s="1"/>
  <c r="Y25" i="6" s="1"/>
  <c r="M24" i="6" a="1"/>
  <c r="O24" i="6" s="1"/>
  <c r="Y24" i="6" s="1"/>
  <c r="M23" i="6" a="1"/>
  <c r="O23" i="6" s="1"/>
  <c r="Y23" i="6" s="1"/>
  <c r="M22" i="6" a="1"/>
  <c r="O22" i="6" s="1"/>
  <c r="Y22" i="6" s="1"/>
  <c r="M20" i="6" a="1"/>
  <c r="O20" i="6" s="1"/>
  <c r="Y20" i="6" s="1"/>
  <c r="M19" i="6" a="1"/>
  <c r="O19" i="6" s="1"/>
  <c r="Y19" i="6" s="1"/>
  <c r="M18" i="6" a="1"/>
  <c r="O18" i="6" s="1"/>
  <c r="Y18" i="6" s="1"/>
  <c r="M17" i="6" a="1"/>
  <c r="O17" i="6" s="1"/>
  <c r="Y17" i="6" s="1"/>
  <c r="M16" i="6" a="1"/>
  <c r="O16" i="6" s="1"/>
  <c r="Y16" i="6" s="1"/>
  <c r="M14" i="6" a="1"/>
  <c r="O14" i="6" s="1"/>
  <c r="Y14" i="6" s="1"/>
  <c r="M13" i="6" a="1"/>
  <c r="O13" i="6" s="1"/>
  <c r="Y13" i="6" s="1"/>
  <c r="M12" i="6" a="1"/>
  <c r="O12" i="6" s="1"/>
  <c r="Y12" i="6" s="1"/>
  <c r="M11" i="6" a="1"/>
  <c r="O11" i="6" s="1"/>
  <c r="Y11" i="6" s="1"/>
  <c r="M10" i="6" a="1"/>
  <c r="O10" i="6" s="1"/>
  <c r="Y10" i="6" s="1"/>
  <c r="M9" i="6" a="1"/>
  <c r="O9" i="6" s="1"/>
  <c r="Y9" i="6" s="1"/>
  <c r="M8" i="6" a="1"/>
  <c r="O8" i="6" s="1"/>
  <c r="Y8" i="6" s="1"/>
  <c r="M7" i="6" a="1"/>
  <c r="O7" i="6" s="1"/>
  <c r="Y7" i="6" s="1"/>
  <c r="M6" i="6" a="1"/>
  <c r="O6" i="6" s="1"/>
  <c r="Y6" i="6" s="1"/>
  <c r="M4" i="6" a="1"/>
  <c r="O4" i="6" s="1"/>
  <c r="Y4" i="6" s="1"/>
  <c r="M3" i="6" a="1"/>
  <c r="O3" i="6" s="1"/>
  <c r="Y3" i="6" s="1"/>
  <c r="V2" i="3"/>
  <c r="E2" i="3"/>
  <c r="J2" i="3" s="1"/>
  <c r="V1000" i="3"/>
  <c r="W1000" i="3" s="1"/>
  <c r="AA1000" i="3" a="1"/>
  <c r="AA1000" i="3" s="1"/>
  <c r="E1000" i="3"/>
  <c r="J1000" i="3" s="1"/>
  <c r="K1000" i="3" s="1" a="1"/>
  <c r="V999" i="3"/>
  <c r="W999" i="3" s="1"/>
  <c r="AA999" i="3" a="1"/>
  <c r="AA999" i="3" s="1"/>
  <c r="E999" i="3"/>
  <c r="J999" i="3" s="1"/>
  <c r="K999" i="3" s="1" a="1"/>
  <c r="V998" i="3"/>
  <c r="W998" i="3" s="1"/>
  <c r="AA998" i="3" a="1"/>
  <c r="AA998" i="3" s="1"/>
  <c r="E998" i="3"/>
  <c r="J998" i="3" s="1"/>
  <c r="K998" i="3" s="1" a="1"/>
  <c r="V997" i="3"/>
  <c r="W997" i="3" s="1"/>
  <c r="AA997" i="3" a="1"/>
  <c r="AA997" i="3" s="1"/>
  <c r="E997" i="3"/>
  <c r="J997" i="3" s="1"/>
  <c r="K997" i="3" s="1" a="1"/>
  <c r="V996" i="3"/>
  <c r="W996" i="3" s="1"/>
  <c r="AA996" i="3" a="1"/>
  <c r="AA996" i="3" s="1"/>
  <c r="E996" i="3"/>
  <c r="J996" i="3" s="1"/>
  <c r="K996" i="3" s="1" a="1"/>
  <c r="V995" i="3"/>
  <c r="W995" i="3" s="1"/>
  <c r="AA995" i="3" a="1"/>
  <c r="AA995" i="3" s="1"/>
  <c r="E995" i="3"/>
  <c r="J995" i="3" s="1"/>
  <c r="K995" i="3" s="1" a="1"/>
  <c r="V994" i="3"/>
  <c r="W994" i="3" s="1"/>
  <c r="AA994" i="3" a="1"/>
  <c r="AA994" i="3" s="1"/>
  <c r="E994" i="3"/>
  <c r="J994" i="3" s="1"/>
  <c r="K994" i="3" s="1" a="1"/>
  <c r="V993" i="3"/>
  <c r="W993" i="3" s="1"/>
  <c r="AA993" i="3" a="1"/>
  <c r="AA993" i="3" s="1"/>
  <c r="E993" i="3"/>
  <c r="J993" i="3" s="1"/>
  <c r="K993" i="3" s="1" a="1"/>
  <c r="V992" i="3"/>
  <c r="W992" i="3" s="1"/>
  <c r="AA992" i="3" a="1"/>
  <c r="AA992" i="3" s="1"/>
  <c r="E992" i="3"/>
  <c r="J992" i="3" s="1"/>
  <c r="K992" i="3" s="1" a="1"/>
  <c r="V991" i="3"/>
  <c r="W991" i="3" s="1"/>
  <c r="AA991" i="3" a="1"/>
  <c r="AA991" i="3" s="1"/>
  <c r="E991" i="3"/>
  <c r="J991" i="3" s="1"/>
  <c r="K991" i="3" s="1" a="1"/>
  <c r="V990" i="3"/>
  <c r="W990" i="3" s="1"/>
  <c r="AA990" i="3" a="1"/>
  <c r="AA990" i="3" s="1"/>
  <c r="E990" i="3"/>
  <c r="J990" i="3" s="1"/>
  <c r="K990" i="3" s="1" a="1"/>
  <c r="V989" i="3"/>
  <c r="W989" i="3" s="1"/>
  <c r="AA989" i="3" a="1"/>
  <c r="AA989" i="3" s="1"/>
  <c r="E989" i="3"/>
  <c r="J989" i="3" s="1"/>
  <c r="K989" i="3" s="1" a="1"/>
  <c r="V988" i="3"/>
  <c r="W988" i="3" s="1"/>
  <c r="AA988" i="3" a="1"/>
  <c r="AA988" i="3" s="1"/>
  <c r="E988" i="3"/>
  <c r="J988" i="3" s="1"/>
  <c r="K988" i="3" s="1" a="1"/>
  <c r="V987" i="3"/>
  <c r="W987" i="3" s="1"/>
  <c r="AA987" i="3" a="1"/>
  <c r="AA987" i="3" s="1"/>
  <c r="E987" i="3"/>
  <c r="J987" i="3" s="1"/>
  <c r="K987" i="3" s="1" a="1"/>
  <c r="V986" i="3"/>
  <c r="W986" i="3" s="1"/>
  <c r="AA986" i="3" a="1"/>
  <c r="AA986" i="3" s="1"/>
  <c r="E986" i="3"/>
  <c r="J986" i="3" s="1"/>
  <c r="K986" i="3" s="1" a="1"/>
  <c r="V985" i="3"/>
  <c r="W985" i="3" s="1"/>
  <c r="AA985" i="3" a="1"/>
  <c r="AA985" i="3" s="1"/>
  <c r="E985" i="3"/>
  <c r="J985" i="3" s="1"/>
  <c r="K985" i="3" s="1" a="1"/>
  <c r="V984" i="3"/>
  <c r="W984" i="3" s="1"/>
  <c r="AA984" i="3" a="1"/>
  <c r="AA984" i="3" s="1"/>
  <c r="E984" i="3"/>
  <c r="J984" i="3" s="1"/>
  <c r="K984" i="3" s="1" a="1"/>
  <c r="V983" i="3"/>
  <c r="W983" i="3" s="1"/>
  <c r="AA983" i="3" a="1"/>
  <c r="AA983" i="3" s="1"/>
  <c r="E983" i="3"/>
  <c r="J983" i="3" s="1"/>
  <c r="K983" i="3" s="1" a="1"/>
  <c r="V982" i="3"/>
  <c r="W982" i="3" s="1"/>
  <c r="AA982" i="3" a="1"/>
  <c r="AA982" i="3" s="1"/>
  <c r="E982" i="3"/>
  <c r="J982" i="3" s="1"/>
  <c r="K982" i="3" s="1" a="1"/>
  <c r="V981" i="3"/>
  <c r="W981" i="3" s="1"/>
  <c r="AA981" i="3" a="1"/>
  <c r="AA981" i="3" s="1"/>
  <c r="E981" i="3"/>
  <c r="J981" i="3" s="1"/>
  <c r="K981" i="3" s="1" a="1"/>
  <c r="V980" i="3"/>
  <c r="W980" i="3" s="1"/>
  <c r="AA980" i="3" a="1"/>
  <c r="AA980" i="3" s="1"/>
  <c r="E980" i="3"/>
  <c r="J980" i="3" s="1"/>
  <c r="K980" i="3" s="1" a="1"/>
  <c r="V979" i="3"/>
  <c r="W979" i="3" s="1"/>
  <c r="AA979" i="3" a="1"/>
  <c r="AA979" i="3" s="1"/>
  <c r="E979" i="3"/>
  <c r="J979" i="3" s="1"/>
  <c r="K979" i="3" s="1" a="1"/>
  <c r="V978" i="3"/>
  <c r="W978" i="3" s="1"/>
  <c r="AA978" i="3" a="1"/>
  <c r="AA978" i="3" s="1"/>
  <c r="E978" i="3"/>
  <c r="J978" i="3" s="1"/>
  <c r="K978" i="3" s="1" a="1"/>
  <c r="V977" i="3"/>
  <c r="W977" i="3" s="1"/>
  <c r="AA977" i="3" a="1"/>
  <c r="AA977" i="3" s="1"/>
  <c r="E977" i="3"/>
  <c r="J977" i="3" s="1"/>
  <c r="K977" i="3" s="1" a="1"/>
  <c r="V976" i="3"/>
  <c r="W976" i="3" s="1"/>
  <c r="AA976" i="3" a="1"/>
  <c r="AA976" i="3" s="1"/>
  <c r="E976" i="3"/>
  <c r="J976" i="3" s="1"/>
  <c r="K976" i="3" s="1" a="1"/>
  <c r="V975" i="3"/>
  <c r="W975" i="3" s="1"/>
  <c r="AA975" i="3" a="1"/>
  <c r="AA975" i="3" s="1"/>
  <c r="E975" i="3"/>
  <c r="J975" i="3" s="1"/>
  <c r="K975" i="3" s="1" a="1"/>
  <c r="V974" i="3"/>
  <c r="W974" i="3" s="1"/>
  <c r="AA974" i="3" a="1"/>
  <c r="AA974" i="3" s="1"/>
  <c r="E974" i="3"/>
  <c r="J974" i="3" s="1"/>
  <c r="K974" i="3" s="1" a="1"/>
  <c r="V973" i="3"/>
  <c r="W973" i="3" s="1"/>
  <c r="AA973" i="3" a="1"/>
  <c r="AA973" i="3" s="1"/>
  <c r="E973" i="3"/>
  <c r="J973" i="3" s="1"/>
  <c r="K973" i="3" s="1" a="1"/>
  <c r="V972" i="3"/>
  <c r="W972" i="3" s="1"/>
  <c r="AA972" i="3" a="1"/>
  <c r="AA972" i="3" s="1"/>
  <c r="E972" i="3"/>
  <c r="J972" i="3" s="1"/>
  <c r="K972" i="3" s="1" a="1"/>
  <c r="V971" i="3"/>
  <c r="W971" i="3" s="1"/>
  <c r="AA971" i="3" a="1"/>
  <c r="AA971" i="3" s="1"/>
  <c r="E971" i="3"/>
  <c r="J971" i="3" s="1"/>
  <c r="K971" i="3" s="1" a="1"/>
  <c r="V970" i="3"/>
  <c r="W970" i="3" s="1"/>
  <c r="AA970" i="3" a="1"/>
  <c r="AA970" i="3" s="1"/>
  <c r="E970" i="3"/>
  <c r="J970" i="3" s="1"/>
  <c r="K970" i="3" s="1" a="1"/>
  <c r="V969" i="3"/>
  <c r="W969" i="3" s="1"/>
  <c r="AA969" i="3" a="1"/>
  <c r="AA969" i="3" s="1"/>
  <c r="E969" i="3"/>
  <c r="J969" i="3" s="1"/>
  <c r="K969" i="3" s="1" a="1"/>
  <c r="V968" i="3"/>
  <c r="W968" i="3" s="1"/>
  <c r="AA968" i="3" a="1"/>
  <c r="AA968" i="3" s="1"/>
  <c r="E968" i="3"/>
  <c r="J968" i="3" s="1"/>
  <c r="K968" i="3" s="1" a="1"/>
  <c r="V967" i="3"/>
  <c r="W967" i="3" s="1"/>
  <c r="AA967" i="3" a="1"/>
  <c r="AA967" i="3" s="1"/>
  <c r="E967" i="3"/>
  <c r="J967" i="3" s="1"/>
  <c r="K967" i="3" s="1" a="1"/>
  <c r="V966" i="3"/>
  <c r="W966" i="3" s="1"/>
  <c r="AA966" i="3" a="1"/>
  <c r="AA966" i="3" s="1"/>
  <c r="E966" i="3"/>
  <c r="J966" i="3" s="1"/>
  <c r="K966" i="3" s="1" a="1"/>
  <c r="V965" i="3"/>
  <c r="W965" i="3" s="1"/>
  <c r="AA965" i="3" a="1"/>
  <c r="AA965" i="3" s="1"/>
  <c r="E965" i="3"/>
  <c r="J965" i="3" s="1"/>
  <c r="K965" i="3" s="1" a="1"/>
  <c r="V964" i="3"/>
  <c r="W964" i="3" s="1"/>
  <c r="AA964" i="3" a="1"/>
  <c r="AA964" i="3" s="1"/>
  <c r="E964" i="3"/>
  <c r="J964" i="3" s="1"/>
  <c r="K964" i="3" s="1" a="1"/>
  <c r="V963" i="3"/>
  <c r="W963" i="3" s="1"/>
  <c r="AA963" i="3" a="1"/>
  <c r="AA963" i="3" s="1"/>
  <c r="E963" i="3"/>
  <c r="J963" i="3" s="1"/>
  <c r="K963" i="3" s="1" a="1"/>
  <c r="V962" i="3"/>
  <c r="W962" i="3" s="1"/>
  <c r="AA962" i="3" a="1"/>
  <c r="AA962" i="3" s="1"/>
  <c r="E962" i="3"/>
  <c r="J962" i="3" s="1"/>
  <c r="K962" i="3" s="1" a="1"/>
  <c r="V961" i="3"/>
  <c r="W961" i="3" s="1"/>
  <c r="AA961" i="3" a="1"/>
  <c r="AA961" i="3" s="1"/>
  <c r="E961" i="3"/>
  <c r="J961" i="3" s="1"/>
  <c r="K961" i="3" s="1" a="1"/>
  <c r="V960" i="3"/>
  <c r="W960" i="3" s="1"/>
  <c r="AA960" i="3" a="1"/>
  <c r="AA960" i="3" s="1"/>
  <c r="E960" i="3"/>
  <c r="J960" i="3" s="1"/>
  <c r="K960" i="3" s="1" a="1"/>
  <c r="V959" i="3"/>
  <c r="W959" i="3" s="1"/>
  <c r="AA959" i="3" a="1"/>
  <c r="AA959" i="3" s="1"/>
  <c r="E959" i="3"/>
  <c r="J959" i="3" s="1"/>
  <c r="K959" i="3" s="1" a="1"/>
  <c r="V958" i="3"/>
  <c r="W958" i="3" s="1"/>
  <c r="AA958" i="3" a="1"/>
  <c r="AA958" i="3" s="1"/>
  <c r="E958" i="3"/>
  <c r="J958" i="3" s="1"/>
  <c r="K958" i="3" s="1" a="1"/>
  <c r="V957" i="3"/>
  <c r="W957" i="3" s="1"/>
  <c r="AA957" i="3" a="1"/>
  <c r="AA957" i="3" s="1"/>
  <c r="E957" i="3"/>
  <c r="J957" i="3" s="1"/>
  <c r="K957" i="3" s="1" a="1"/>
  <c r="V956" i="3"/>
  <c r="W956" i="3" s="1"/>
  <c r="AA956" i="3" a="1"/>
  <c r="AA956" i="3" s="1"/>
  <c r="E956" i="3"/>
  <c r="J956" i="3" s="1"/>
  <c r="K956" i="3" s="1" a="1"/>
  <c r="V955" i="3"/>
  <c r="W955" i="3" s="1"/>
  <c r="AA955" i="3" a="1"/>
  <c r="AA955" i="3" s="1"/>
  <c r="E955" i="3"/>
  <c r="J955" i="3" s="1"/>
  <c r="K955" i="3" s="1" a="1"/>
  <c r="V954" i="3"/>
  <c r="W954" i="3" s="1"/>
  <c r="AA954" i="3" a="1"/>
  <c r="AA954" i="3" s="1"/>
  <c r="E954" i="3"/>
  <c r="J954" i="3" s="1"/>
  <c r="K954" i="3" s="1" a="1"/>
  <c r="V953" i="3"/>
  <c r="W953" i="3" s="1"/>
  <c r="AA953" i="3" a="1"/>
  <c r="AA953" i="3" s="1"/>
  <c r="E953" i="3"/>
  <c r="J953" i="3" s="1"/>
  <c r="K953" i="3" s="1" a="1"/>
  <c r="V952" i="3"/>
  <c r="W952" i="3" s="1"/>
  <c r="AA952" i="3" a="1"/>
  <c r="AA952" i="3" s="1"/>
  <c r="E952" i="3"/>
  <c r="J952" i="3" s="1"/>
  <c r="K952" i="3" s="1" a="1"/>
  <c r="V951" i="3"/>
  <c r="W951" i="3" s="1"/>
  <c r="AA951" i="3" a="1"/>
  <c r="AA951" i="3" s="1"/>
  <c r="E951" i="3"/>
  <c r="J951" i="3" s="1"/>
  <c r="K951" i="3" s="1" a="1"/>
  <c r="V950" i="3"/>
  <c r="W950" i="3" s="1"/>
  <c r="AA950" i="3" a="1"/>
  <c r="AA950" i="3" s="1"/>
  <c r="E950" i="3"/>
  <c r="J950" i="3" s="1"/>
  <c r="K950" i="3" s="1" a="1"/>
  <c r="V949" i="3"/>
  <c r="W949" i="3" s="1"/>
  <c r="AA949" i="3" a="1"/>
  <c r="AA949" i="3" s="1"/>
  <c r="E949" i="3"/>
  <c r="J949" i="3" s="1"/>
  <c r="K949" i="3" s="1" a="1"/>
  <c r="V948" i="3"/>
  <c r="W948" i="3" s="1"/>
  <c r="AA948" i="3" a="1"/>
  <c r="AA948" i="3" s="1"/>
  <c r="E948" i="3"/>
  <c r="J948" i="3" s="1"/>
  <c r="K948" i="3" s="1" a="1"/>
  <c r="V947" i="3"/>
  <c r="W947" i="3" s="1"/>
  <c r="AA947" i="3" a="1"/>
  <c r="AA947" i="3" s="1"/>
  <c r="E947" i="3"/>
  <c r="J947" i="3" s="1"/>
  <c r="K947" i="3" s="1" a="1"/>
  <c r="V946" i="3"/>
  <c r="W946" i="3" s="1"/>
  <c r="AA946" i="3" a="1"/>
  <c r="AA946" i="3" s="1"/>
  <c r="E946" i="3"/>
  <c r="J946" i="3" s="1"/>
  <c r="K946" i="3" s="1" a="1"/>
  <c r="V945" i="3"/>
  <c r="W945" i="3" s="1"/>
  <c r="AA945" i="3" a="1"/>
  <c r="AA945" i="3" s="1"/>
  <c r="E945" i="3"/>
  <c r="J945" i="3" s="1"/>
  <c r="K945" i="3" s="1" a="1"/>
  <c r="V944" i="3"/>
  <c r="W944" i="3" s="1"/>
  <c r="AA944" i="3" a="1"/>
  <c r="AA944" i="3" s="1"/>
  <c r="E944" i="3"/>
  <c r="J944" i="3" s="1"/>
  <c r="K944" i="3" s="1" a="1"/>
  <c r="V943" i="3"/>
  <c r="W943" i="3" s="1"/>
  <c r="AA943" i="3" a="1"/>
  <c r="AA943" i="3" s="1"/>
  <c r="E943" i="3"/>
  <c r="J943" i="3" s="1"/>
  <c r="K943" i="3" s="1" a="1"/>
  <c r="V942" i="3"/>
  <c r="W942" i="3" s="1"/>
  <c r="AA942" i="3" a="1"/>
  <c r="AA942" i="3" s="1"/>
  <c r="E942" i="3"/>
  <c r="J942" i="3" s="1"/>
  <c r="K942" i="3" s="1" a="1"/>
  <c r="V941" i="3"/>
  <c r="W941" i="3" s="1"/>
  <c r="AA941" i="3" a="1"/>
  <c r="AA941" i="3" s="1"/>
  <c r="E941" i="3"/>
  <c r="J941" i="3" s="1"/>
  <c r="K941" i="3" s="1" a="1"/>
  <c r="V940" i="3"/>
  <c r="W940" i="3" s="1"/>
  <c r="AA940" i="3" a="1"/>
  <c r="AA940" i="3" s="1"/>
  <c r="E940" i="3"/>
  <c r="J940" i="3" s="1"/>
  <c r="K940" i="3" s="1" a="1"/>
  <c r="V939" i="3"/>
  <c r="W939" i="3" s="1"/>
  <c r="AA939" i="3" a="1"/>
  <c r="AA939" i="3" s="1"/>
  <c r="E939" i="3"/>
  <c r="J939" i="3" s="1"/>
  <c r="K939" i="3" s="1" a="1"/>
  <c r="V938" i="3"/>
  <c r="W938" i="3" s="1"/>
  <c r="AA938" i="3" a="1"/>
  <c r="AA938" i="3" s="1"/>
  <c r="E938" i="3"/>
  <c r="J938" i="3" s="1"/>
  <c r="K938" i="3" s="1" a="1"/>
  <c r="V937" i="3"/>
  <c r="W937" i="3" s="1"/>
  <c r="AA937" i="3" a="1"/>
  <c r="AA937" i="3" s="1"/>
  <c r="E937" i="3"/>
  <c r="J937" i="3" s="1"/>
  <c r="K937" i="3" s="1" a="1"/>
  <c r="V936" i="3"/>
  <c r="W936" i="3" s="1"/>
  <c r="AA936" i="3" a="1"/>
  <c r="AA936" i="3" s="1"/>
  <c r="E936" i="3"/>
  <c r="J936" i="3" s="1"/>
  <c r="K936" i="3" s="1" a="1"/>
  <c r="V935" i="3"/>
  <c r="W935" i="3" s="1"/>
  <c r="AA935" i="3" a="1"/>
  <c r="AA935" i="3" s="1"/>
  <c r="E935" i="3"/>
  <c r="J935" i="3" s="1"/>
  <c r="K935" i="3" s="1" a="1"/>
  <c r="V934" i="3"/>
  <c r="W934" i="3" s="1"/>
  <c r="AA934" i="3" a="1"/>
  <c r="AA934" i="3" s="1"/>
  <c r="E934" i="3"/>
  <c r="J934" i="3" s="1"/>
  <c r="K934" i="3" s="1" a="1"/>
  <c r="V933" i="3"/>
  <c r="W933" i="3" s="1"/>
  <c r="AA933" i="3" a="1"/>
  <c r="AA933" i="3" s="1"/>
  <c r="E933" i="3"/>
  <c r="J933" i="3" s="1"/>
  <c r="K933" i="3" s="1" a="1"/>
  <c r="V932" i="3"/>
  <c r="W932" i="3" s="1"/>
  <c r="AA932" i="3" a="1"/>
  <c r="AA932" i="3" s="1"/>
  <c r="E932" i="3"/>
  <c r="J932" i="3" s="1"/>
  <c r="K932" i="3" s="1" a="1"/>
  <c r="V931" i="3"/>
  <c r="W931" i="3" s="1"/>
  <c r="AA931" i="3" a="1"/>
  <c r="AA931" i="3" s="1"/>
  <c r="E931" i="3"/>
  <c r="J931" i="3" s="1"/>
  <c r="K931" i="3" s="1" a="1"/>
  <c r="V930" i="3"/>
  <c r="W930" i="3" s="1"/>
  <c r="AA930" i="3" a="1"/>
  <c r="AA930" i="3" s="1"/>
  <c r="E930" i="3"/>
  <c r="J930" i="3" s="1"/>
  <c r="K930" i="3" s="1" a="1"/>
  <c r="V929" i="3"/>
  <c r="W929" i="3" s="1"/>
  <c r="AA929" i="3" a="1"/>
  <c r="AA929" i="3" s="1"/>
  <c r="E929" i="3"/>
  <c r="J929" i="3" s="1"/>
  <c r="K929" i="3" s="1" a="1"/>
  <c r="V928" i="3"/>
  <c r="W928" i="3" s="1"/>
  <c r="AA928" i="3" a="1"/>
  <c r="AA928" i="3" s="1"/>
  <c r="E928" i="3"/>
  <c r="J928" i="3" s="1"/>
  <c r="K928" i="3" s="1" a="1"/>
  <c r="V927" i="3"/>
  <c r="W927" i="3" s="1"/>
  <c r="AA927" i="3" a="1"/>
  <c r="AA927" i="3" s="1"/>
  <c r="E927" i="3"/>
  <c r="J927" i="3" s="1"/>
  <c r="K927" i="3" s="1" a="1"/>
  <c r="V926" i="3"/>
  <c r="W926" i="3" s="1"/>
  <c r="AA926" i="3" a="1"/>
  <c r="AA926" i="3" s="1"/>
  <c r="E926" i="3"/>
  <c r="J926" i="3" s="1"/>
  <c r="K926" i="3" s="1" a="1"/>
  <c r="V925" i="3"/>
  <c r="W925" i="3" s="1"/>
  <c r="AA925" i="3" a="1"/>
  <c r="AA925" i="3" s="1"/>
  <c r="E925" i="3"/>
  <c r="J925" i="3" s="1"/>
  <c r="K925" i="3" s="1" a="1"/>
  <c r="V924" i="3"/>
  <c r="W924" i="3" s="1"/>
  <c r="AA924" i="3" a="1"/>
  <c r="AA924" i="3" s="1"/>
  <c r="E924" i="3"/>
  <c r="J924" i="3" s="1"/>
  <c r="K924" i="3" s="1" a="1"/>
  <c r="V923" i="3"/>
  <c r="W923" i="3" s="1"/>
  <c r="AA923" i="3" a="1"/>
  <c r="AA923" i="3" s="1"/>
  <c r="E923" i="3"/>
  <c r="J923" i="3" s="1"/>
  <c r="K923" i="3" s="1" a="1"/>
  <c r="V922" i="3"/>
  <c r="W922" i="3" s="1"/>
  <c r="AA922" i="3" a="1"/>
  <c r="AA922" i="3" s="1"/>
  <c r="E922" i="3"/>
  <c r="J922" i="3" s="1"/>
  <c r="K922" i="3" s="1" a="1"/>
  <c r="V921" i="3"/>
  <c r="W921" i="3" s="1"/>
  <c r="AA921" i="3" a="1"/>
  <c r="AA921" i="3" s="1"/>
  <c r="E921" i="3"/>
  <c r="J921" i="3" s="1"/>
  <c r="K921" i="3" s="1" a="1"/>
  <c r="V920" i="3"/>
  <c r="W920" i="3" s="1"/>
  <c r="AA920" i="3" a="1"/>
  <c r="AA920" i="3" s="1"/>
  <c r="E920" i="3"/>
  <c r="J920" i="3" s="1"/>
  <c r="K920" i="3" s="1" a="1"/>
  <c r="V919" i="3"/>
  <c r="W919" i="3" s="1"/>
  <c r="AA919" i="3" a="1"/>
  <c r="AA919" i="3" s="1"/>
  <c r="E919" i="3"/>
  <c r="J919" i="3" s="1"/>
  <c r="K919" i="3" s="1" a="1"/>
  <c r="V918" i="3"/>
  <c r="W918" i="3" s="1"/>
  <c r="AA918" i="3" a="1"/>
  <c r="AA918" i="3" s="1"/>
  <c r="E918" i="3"/>
  <c r="J918" i="3" s="1"/>
  <c r="K918" i="3" s="1" a="1"/>
  <c r="V917" i="3"/>
  <c r="W917" i="3" s="1"/>
  <c r="AA917" i="3" a="1"/>
  <c r="AA917" i="3" s="1"/>
  <c r="E917" i="3"/>
  <c r="J917" i="3" s="1"/>
  <c r="K917" i="3" s="1" a="1"/>
  <c r="V916" i="3"/>
  <c r="W916" i="3" s="1"/>
  <c r="AA916" i="3" a="1"/>
  <c r="AA916" i="3" s="1"/>
  <c r="E916" i="3"/>
  <c r="J916" i="3" s="1"/>
  <c r="K916" i="3" s="1" a="1"/>
  <c r="V915" i="3"/>
  <c r="W915" i="3" s="1"/>
  <c r="AA915" i="3" a="1"/>
  <c r="AA915" i="3" s="1"/>
  <c r="E915" i="3"/>
  <c r="J915" i="3" s="1"/>
  <c r="K915" i="3" s="1" a="1"/>
  <c r="V914" i="3"/>
  <c r="W914" i="3" s="1"/>
  <c r="AA914" i="3" a="1"/>
  <c r="AA914" i="3" s="1"/>
  <c r="E914" i="3"/>
  <c r="J914" i="3" s="1"/>
  <c r="K914" i="3" s="1" a="1"/>
  <c r="V913" i="3"/>
  <c r="W913" i="3" s="1"/>
  <c r="AA913" i="3" a="1"/>
  <c r="AA913" i="3" s="1"/>
  <c r="E913" i="3"/>
  <c r="J913" i="3" s="1"/>
  <c r="K913" i="3" s="1" a="1"/>
  <c r="V912" i="3"/>
  <c r="W912" i="3" s="1"/>
  <c r="AA912" i="3" a="1"/>
  <c r="AA912" i="3" s="1"/>
  <c r="E912" i="3"/>
  <c r="J912" i="3" s="1"/>
  <c r="K912" i="3" s="1" a="1"/>
  <c r="V911" i="3"/>
  <c r="W911" i="3" s="1"/>
  <c r="AA911" i="3" a="1"/>
  <c r="AA911" i="3" s="1"/>
  <c r="E911" i="3"/>
  <c r="J911" i="3" s="1"/>
  <c r="K911" i="3" s="1" a="1"/>
  <c r="V910" i="3"/>
  <c r="W910" i="3" s="1"/>
  <c r="AA910" i="3" a="1"/>
  <c r="AA910" i="3" s="1"/>
  <c r="E910" i="3"/>
  <c r="J910" i="3" s="1"/>
  <c r="K910" i="3" s="1" a="1"/>
  <c r="V909" i="3"/>
  <c r="W909" i="3" s="1"/>
  <c r="AA909" i="3" a="1"/>
  <c r="AA909" i="3" s="1"/>
  <c r="E909" i="3"/>
  <c r="J909" i="3" s="1"/>
  <c r="K909" i="3" s="1" a="1"/>
  <c r="V908" i="3"/>
  <c r="W908" i="3" s="1"/>
  <c r="AA908" i="3" a="1"/>
  <c r="AA908" i="3" s="1"/>
  <c r="E908" i="3"/>
  <c r="J908" i="3" s="1"/>
  <c r="K908" i="3" s="1" a="1"/>
  <c r="V907" i="3"/>
  <c r="W907" i="3" s="1"/>
  <c r="AA907" i="3" a="1"/>
  <c r="AA907" i="3" s="1"/>
  <c r="E907" i="3"/>
  <c r="J907" i="3" s="1"/>
  <c r="K907" i="3" s="1" a="1"/>
  <c r="V906" i="3"/>
  <c r="W906" i="3" s="1"/>
  <c r="AA906" i="3" a="1"/>
  <c r="AA906" i="3" s="1"/>
  <c r="E906" i="3"/>
  <c r="J906" i="3" s="1"/>
  <c r="K906" i="3" s="1" a="1"/>
  <c r="V905" i="3"/>
  <c r="W905" i="3" s="1"/>
  <c r="AA905" i="3" a="1"/>
  <c r="AA905" i="3" s="1"/>
  <c r="E905" i="3"/>
  <c r="J905" i="3" s="1"/>
  <c r="K905" i="3" s="1" a="1"/>
  <c r="V904" i="3"/>
  <c r="W904" i="3" s="1"/>
  <c r="AA904" i="3" a="1"/>
  <c r="AA904" i="3" s="1"/>
  <c r="E904" i="3"/>
  <c r="J904" i="3" s="1"/>
  <c r="K904" i="3" s="1" a="1"/>
  <c r="V903" i="3"/>
  <c r="W903" i="3" s="1"/>
  <c r="AA903" i="3" a="1"/>
  <c r="AA903" i="3" s="1"/>
  <c r="E903" i="3"/>
  <c r="J903" i="3" s="1"/>
  <c r="K903" i="3" s="1" a="1"/>
  <c r="V902" i="3"/>
  <c r="W902" i="3" s="1"/>
  <c r="AA902" i="3" a="1"/>
  <c r="AA902" i="3" s="1"/>
  <c r="E902" i="3"/>
  <c r="J902" i="3" s="1"/>
  <c r="K902" i="3" s="1" a="1"/>
  <c r="V901" i="3"/>
  <c r="W901" i="3" s="1"/>
  <c r="AA901" i="3" a="1"/>
  <c r="AA901" i="3" s="1"/>
  <c r="E901" i="3"/>
  <c r="J901" i="3" s="1"/>
  <c r="K901" i="3" s="1" a="1"/>
  <c r="V900" i="3"/>
  <c r="W900" i="3" s="1"/>
  <c r="AA900" i="3" a="1"/>
  <c r="AA900" i="3" s="1"/>
  <c r="E900" i="3"/>
  <c r="J900" i="3" s="1"/>
  <c r="K900" i="3" s="1" a="1"/>
  <c r="V899" i="3"/>
  <c r="W899" i="3" s="1"/>
  <c r="AA899" i="3" a="1"/>
  <c r="AA899" i="3" s="1"/>
  <c r="E899" i="3"/>
  <c r="J899" i="3" s="1"/>
  <c r="K899" i="3" s="1" a="1"/>
  <c r="V898" i="3"/>
  <c r="W898" i="3" s="1"/>
  <c r="AA898" i="3" a="1"/>
  <c r="AA898" i="3" s="1"/>
  <c r="E898" i="3"/>
  <c r="J898" i="3" s="1"/>
  <c r="K898" i="3" s="1" a="1"/>
  <c r="V897" i="3"/>
  <c r="W897" i="3" s="1"/>
  <c r="AA897" i="3" a="1"/>
  <c r="AA897" i="3" s="1"/>
  <c r="E897" i="3"/>
  <c r="J897" i="3" s="1"/>
  <c r="K897" i="3" s="1" a="1"/>
  <c r="V896" i="3"/>
  <c r="W896" i="3" s="1"/>
  <c r="AA896" i="3" a="1"/>
  <c r="AA896" i="3" s="1"/>
  <c r="E896" i="3"/>
  <c r="J896" i="3" s="1"/>
  <c r="K896" i="3" s="1" a="1"/>
  <c r="V895" i="3"/>
  <c r="W895" i="3" s="1"/>
  <c r="AA895" i="3" a="1"/>
  <c r="AA895" i="3" s="1"/>
  <c r="E895" i="3"/>
  <c r="J895" i="3" s="1"/>
  <c r="K895" i="3" s="1" a="1"/>
  <c r="V894" i="3"/>
  <c r="W894" i="3" s="1"/>
  <c r="AA894" i="3" a="1"/>
  <c r="AA894" i="3" s="1"/>
  <c r="E894" i="3"/>
  <c r="J894" i="3" s="1"/>
  <c r="K894" i="3" s="1" a="1"/>
  <c r="V893" i="3"/>
  <c r="W893" i="3" s="1"/>
  <c r="AA893" i="3" a="1"/>
  <c r="AA893" i="3" s="1"/>
  <c r="E893" i="3"/>
  <c r="J893" i="3" s="1"/>
  <c r="K893" i="3" s="1" a="1"/>
  <c r="V892" i="3"/>
  <c r="W892" i="3" s="1"/>
  <c r="AA892" i="3" a="1"/>
  <c r="AA892" i="3" s="1"/>
  <c r="E892" i="3"/>
  <c r="J892" i="3" s="1"/>
  <c r="K892" i="3" s="1" a="1"/>
  <c r="V891" i="3"/>
  <c r="W891" i="3" s="1"/>
  <c r="AA891" i="3" a="1"/>
  <c r="AA891" i="3" s="1"/>
  <c r="E891" i="3"/>
  <c r="J891" i="3" s="1"/>
  <c r="K891" i="3" s="1" a="1"/>
  <c r="V890" i="3"/>
  <c r="W890" i="3" s="1"/>
  <c r="AA890" i="3" a="1"/>
  <c r="AA890" i="3" s="1"/>
  <c r="E890" i="3"/>
  <c r="J890" i="3" s="1"/>
  <c r="K890" i="3" s="1" a="1"/>
  <c r="V889" i="3"/>
  <c r="W889" i="3" s="1"/>
  <c r="AA889" i="3" a="1"/>
  <c r="AA889" i="3" s="1"/>
  <c r="E889" i="3"/>
  <c r="J889" i="3" s="1"/>
  <c r="K889" i="3" s="1" a="1"/>
  <c r="V888" i="3"/>
  <c r="W888" i="3" s="1"/>
  <c r="AA888" i="3" a="1"/>
  <c r="AA888" i="3" s="1"/>
  <c r="E888" i="3"/>
  <c r="J888" i="3" s="1"/>
  <c r="K888" i="3" s="1" a="1"/>
  <c r="V887" i="3"/>
  <c r="W887" i="3" s="1"/>
  <c r="AA887" i="3" a="1"/>
  <c r="AA887" i="3" s="1"/>
  <c r="E887" i="3"/>
  <c r="J887" i="3" s="1"/>
  <c r="K887" i="3" s="1" a="1"/>
  <c r="V886" i="3"/>
  <c r="W886" i="3" s="1"/>
  <c r="AA886" i="3" a="1"/>
  <c r="AA886" i="3" s="1"/>
  <c r="E886" i="3"/>
  <c r="J886" i="3" s="1"/>
  <c r="K886" i="3" s="1" a="1"/>
  <c r="V885" i="3"/>
  <c r="W885" i="3" s="1"/>
  <c r="AA885" i="3" a="1"/>
  <c r="AA885" i="3" s="1"/>
  <c r="E885" i="3"/>
  <c r="J885" i="3" s="1"/>
  <c r="K885" i="3" s="1" a="1"/>
  <c r="V884" i="3"/>
  <c r="W884" i="3" s="1"/>
  <c r="AA884" i="3" a="1"/>
  <c r="AA884" i="3" s="1"/>
  <c r="E884" i="3"/>
  <c r="J884" i="3" s="1"/>
  <c r="K884" i="3" s="1" a="1"/>
  <c r="V883" i="3"/>
  <c r="W883" i="3" s="1"/>
  <c r="AA883" i="3" a="1"/>
  <c r="AA883" i="3" s="1"/>
  <c r="E883" i="3"/>
  <c r="J883" i="3" s="1"/>
  <c r="K883" i="3" s="1" a="1"/>
  <c r="V882" i="3"/>
  <c r="W882" i="3" s="1"/>
  <c r="AA882" i="3" a="1"/>
  <c r="AA882" i="3" s="1"/>
  <c r="E882" i="3"/>
  <c r="J882" i="3" s="1"/>
  <c r="K882" i="3" s="1" a="1"/>
  <c r="V881" i="3"/>
  <c r="W881" i="3" s="1"/>
  <c r="AA881" i="3" a="1"/>
  <c r="AA881" i="3" s="1"/>
  <c r="E881" i="3"/>
  <c r="J881" i="3" s="1"/>
  <c r="K881" i="3" s="1" a="1"/>
  <c r="V880" i="3"/>
  <c r="W880" i="3" s="1"/>
  <c r="AA880" i="3" a="1"/>
  <c r="AA880" i="3" s="1"/>
  <c r="E880" i="3"/>
  <c r="J880" i="3" s="1"/>
  <c r="K880" i="3" s="1" a="1"/>
  <c r="V879" i="3"/>
  <c r="W879" i="3" s="1"/>
  <c r="AA879" i="3" a="1"/>
  <c r="AA879" i="3" s="1"/>
  <c r="E879" i="3"/>
  <c r="J879" i="3" s="1"/>
  <c r="K879" i="3" s="1" a="1"/>
  <c r="V878" i="3"/>
  <c r="W878" i="3" s="1"/>
  <c r="AA878" i="3" a="1"/>
  <c r="AA878" i="3" s="1"/>
  <c r="E878" i="3"/>
  <c r="J878" i="3" s="1"/>
  <c r="K878" i="3" s="1" a="1"/>
  <c r="V877" i="3"/>
  <c r="W877" i="3" s="1"/>
  <c r="AA877" i="3" a="1"/>
  <c r="AA877" i="3" s="1"/>
  <c r="E877" i="3"/>
  <c r="J877" i="3" s="1"/>
  <c r="K877" i="3" s="1" a="1"/>
  <c r="V876" i="3"/>
  <c r="W876" i="3" s="1"/>
  <c r="AA876" i="3" a="1"/>
  <c r="AA876" i="3" s="1"/>
  <c r="E876" i="3"/>
  <c r="J876" i="3" s="1"/>
  <c r="K876" i="3" s="1" a="1"/>
  <c r="V875" i="3"/>
  <c r="W875" i="3" s="1"/>
  <c r="AA875" i="3" a="1"/>
  <c r="AA875" i="3" s="1"/>
  <c r="E875" i="3"/>
  <c r="J875" i="3" s="1"/>
  <c r="K875" i="3" s="1" a="1"/>
  <c r="V874" i="3"/>
  <c r="W874" i="3" s="1"/>
  <c r="AA874" i="3" a="1"/>
  <c r="AA874" i="3" s="1"/>
  <c r="E874" i="3"/>
  <c r="J874" i="3" s="1"/>
  <c r="K874" i="3" s="1" a="1"/>
  <c r="V873" i="3"/>
  <c r="W873" i="3" s="1"/>
  <c r="AA873" i="3" a="1"/>
  <c r="AA873" i="3" s="1"/>
  <c r="E873" i="3"/>
  <c r="J873" i="3" s="1"/>
  <c r="K873" i="3" s="1" a="1"/>
  <c r="V872" i="3"/>
  <c r="W872" i="3" s="1"/>
  <c r="AA872" i="3" a="1"/>
  <c r="AA872" i="3" s="1"/>
  <c r="E872" i="3"/>
  <c r="J872" i="3" s="1"/>
  <c r="K872" i="3" s="1" a="1"/>
  <c r="V871" i="3"/>
  <c r="W871" i="3" s="1"/>
  <c r="AA871" i="3" a="1"/>
  <c r="AA871" i="3" s="1"/>
  <c r="E871" i="3"/>
  <c r="J871" i="3" s="1"/>
  <c r="K871" i="3" s="1" a="1"/>
  <c r="V870" i="3"/>
  <c r="W870" i="3" s="1"/>
  <c r="AA870" i="3" a="1"/>
  <c r="AA870" i="3" s="1"/>
  <c r="E870" i="3"/>
  <c r="J870" i="3" s="1"/>
  <c r="K870" i="3" s="1" a="1"/>
  <c r="V869" i="3"/>
  <c r="W869" i="3" s="1"/>
  <c r="AA869" i="3" a="1"/>
  <c r="AA869" i="3" s="1"/>
  <c r="E869" i="3"/>
  <c r="J869" i="3" s="1"/>
  <c r="K869" i="3" s="1" a="1"/>
  <c r="V868" i="3"/>
  <c r="W868" i="3" s="1"/>
  <c r="AA868" i="3" a="1"/>
  <c r="AA868" i="3" s="1"/>
  <c r="E868" i="3"/>
  <c r="J868" i="3" s="1"/>
  <c r="K868" i="3" s="1" a="1"/>
  <c r="V867" i="3"/>
  <c r="W867" i="3" s="1"/>
  <c r="AA867" i="3" a="1"/>
  <c r="AA867" i="3" s="1"/>
  <c r="E867" i="3"/>
  <c r="J867" i="3" s="1"/>
  <c r="K867" i="3" s="1" a="1"/>
  <c r="V866" i="3"/>
  <c r="W866" i="3" s="1"/>
  <c r="AA866" i="3" a="1"/>
  <c r="AA866" i="3" s="1"/>
  <c r="E866" i="3"/>
  <c r="J866" i="3" s="1"/>
  <c r="K866" i="3" s="1" a="1"/>
  <c r="V865" i="3"/>
  <c r="W865" i="3" s="1"/>
  <c r="AA865" i="3" a="1"/>
  <c r="AA865" i="3" s="1"/>
  <c r="E865" i="3"/>
  <c r="J865" i="3" s="1"/>
  <c r="K865" i="3" s="1" a="1"/>
  <c r="V864" i="3"/>
  <c r="W864" i="3" s="1"/>
  <c r="AA864" i="3" a="1"/>
  <c r="AA864" i="3" s="1"/>
  <c r="E864" i="3"/>
  <c r="J864" i="3" s="1"/>
  <c r="K864" i="3" s="1" a="1"/>
  <c r="V863" i="3"/>
  <c r="W863" i="3" s="1"/>
  <c r="AA863" i="3" a="1"/>
  <c r="AA863" i="3" s="1"/>
  <c r="E863" i="3"/>
  <c r="J863" i="3" s="1"/>
  <c r="K863" i="3" s="1" a="1"/>
  <c r="V862" i="3"/>
  <c r="W862" i="3" s="1"/>
  <c r="AA862" i="3" a="1"/>
  <c r="AA862" i="3" s="1"/>
  <c r="E862" i="3"/>
  <c r="J862" i="3" s="1"/>
  <c r="K862" i="3" s="1" a="1"/>
  <c r="V861" i="3"/>
  <c r="W861" i="3" s="1"/>
  <c r="AA861" i="3" a="1"/>
  <c r="AA861" i="3" s="1"/>
  <c r="E861" i="3"/>
  <c r="J861" i="3" s="1"/>
  <c r="K861" i="3" s="1" a="1"/>
  <c r="V860" i="3"/>
  <c r="W860" i="3" s="1"/>
  <c r="AA860" i="3" a="1"/>
  <c r="AA860" i="3" s="1"/>
  <c r="E860" i="3"/>
  <c r="J860" i="3" s="1"/>
  <c r="K860" i="3" s="1" a="1"/>
  <c r="V859" i="3"/>
  <c r="W859" i="3" s="1"/>
  <c r="AA859" i="3" a="1"/>
  <c r="AA859" i="3" s="1"/>
  <c r="E859" i="3"/>
  <c r="J859" i="3" s="1"/>
  <c r="K859" i="3" s="1" a="1"/>
  <c r="V858" i="3"/>
  <c r="W858" i="3" s="1"/>
  <c r="AA858" i="3" a="1"/>
  <c r="AA858" i="3" s="1"/>
  <c r="E858" i="3"/>
  <c r="J858" i="3" s="1"/>
  <c r="K858" i="3" s="1" a="1"/>
  <c r="V857" i="3"/>
  <c r="W857" i="3" s="1"/>
  <c r="AA857" i="3" a="1"/>
  <c r="AA857" i="3" s="1"/>
  <c r="E857" i="3"/>
  <c r="J857" i="3" s="1"/>
  <c r="K857" i="3" s="1" a="1"/>
  <c r="V856" i="3"/>
  <c r="W856" i="3" s="1"/>
  <c r="AA856" i="3" a="1"/>
  <c r="AA856" i="3" s="1"/>
  <c r="E856" i="3"/>
  <c r="J856" i="3" s="1"/>
  <c r="K856" i="3" s="1" a="1"/>
  <c r="V855" i="3"/>
  <c r="W855" i="3" s="1"/>
  <c r="AA855" i="3" a="1"/>
  <c r="AA855" i="3" s="1"/>
  <c r="E855" i="3"/>
  <c r="J855" i="3" s="1"/>
  <c r="K855" i="3" s="1" a="1"/>
  <c r="V854" i="3"/>
  <c r="W854" i="3" s="1"/>
  <c r="AA854" i="3" a="1"/>
  <c r="AA854" i="3" s="1"/>
  <c r="E854" i="3"/>
  <c r="J854" i="3" s="1"/>
  <c r="K854" i="3" s="1" a="1"/>
  <c r="V853" i="3"/>
  <c r="W853" i="3" s="1"/>
  <c r="AA853" i="3" a="1"/>
  <c r="AA853" i="3" s="1"/>
  <c r="E853" i="3"/>
  <c r="J853" i="3" s="1"/>
  <c r="K853" i="3" s="1" a="1"/>
  <c r="V852" i="3"/>
  <c r="W852" i="3" s="1"/>
  <c r="AA852" i="3" a="1"/>
  <c r="AA852" i="3" s="1"/>
  <c r="E852" i="3"/>
  <c r="J852" i="3" s="1"/>
  <c r="K852" i="3" s="1" a="1"/>
  <c r="V851" i="3"/>
  <c r="W851" i="3" s="1"/>
  <c r="AA851" i="3" a="1"/>
  <c r="AA851" i="3" s="1"/>
  <c r="E851" i="3"/>
  <c r="J851" i="3" s="1"/>
  <c r="K851" i="3" s="1" a="1"/>
  <c r="V850" i="3"/>
  <c r="W850" i="3" s="1"/>
  <c r="AA850" i="3" a="1"/>
  <c r="AA850" i="3" s="1"/>
  <c r="E850" i="3"/>
  <c r="J850" i="3" s="1"/>
  <c r="K850" i="3" s="1" a="1"/>
  <c r="V849" i="3"/>
  <c r="W849" i="3" s="1"/>
  <c r="AA849" i="3" a="1"/>
  <c r="AA849" i="3" s="1"/>
  <c r="E849" i="3"/>
  <c r="J849" i="3" s="1"/>
  <c r="K849" i="3" s="1" a="1"/>
  <c r="V848" i="3"/>
  <c r="W848" i="3" s="1"/>
  <c r="AA848" i="3" a="1"/>
  <c r="AA848" i="3" s="1"/>
  <c r="E848" i="3"/>
  <c r="J848" i="3" s="1"/>
  <c r="K848" i="3" s="1" a="1"/>
  <c r="V847" i="3"/>
  <c r="W847" i="3" s="1"/>
  <c r="AA847" i="3" a="1"/>
  <c r="AA847" i="3" s="1"/>
  <c r="E847" i="3"/>
  <c r="J847" i="3" s="1"/>
  <c r="K847" i="3" s="1" a="1"/>
  <c r="V846" i="3"/>
  <c r="W846" i="3" s="1"/>
  <c r="AA846" i="3" a="1"/>
  <c r="AA846" i="3" s="1"/>
  <c r="E846" i="3"/>
  <c r="J846" i="3" s="1"/>
  <c r="K846" i="3" s="1" a="1"/>
  <c r="V845" i="3"/>
  <c r="W845" i="3" s="1"/>
  <c r="AA845" i="3" a="1"/>
  <c r="AA845" i="3" s="1"/>
  <c r="E845" i="3"/>
  <c r="J845" i="3" s="1"/>
  <c r="K845" i="3" s="1" a="1"/>
  <c r="V844" i="3"/>
  <c r="W844" i="3" s="1"/>
  <c r="AA844" i="3" a="1"/>
  <c r="AA844" i="3" s="1"/>
  <c r="E844" i="3"/>
  <c r="J844" i="3" s="1"/>
  <c r="K844" i="3" s="1" a="1"/>
  <c r="V843" i="3"/>
  <c r="W843" i="3" s="1"/>
  <c r="AA843" i="3" a="1"/>
  <c r="AA843" i="3" s="1"/>
  <c r="E843" i="3"/>
  <c r="J843" i="3" s="1"/>
  <c r="K843" i="3" s="1" a="1"/>
  <c r="V842" i="3"/>
  <c r="W842" i="3" s="1"/>
  <c r="AA842" i="3" a="1"/>
  <c r="AA842" i="3" s="1"/>
  <c r="E842" i="3"/>
  <c r="J842" i="3" s="1"/>
  <c r="K842" i="3" s="1" a="1"/>
  <c r="V841" i="3"/>
  <c r="W841" i="3" s="1"/>
  <c r="AA841" i="3" a="1"/>
  <c r="AA841" i="3" s="1"/>
  <c r="E841" i="3"/>
  <c r="J841" i="3" s="1"/>
  <c r="K841" i="3" s="1" a="1"/>
  <c r="V840" i="3"/>
  <c r="W840" i="3" s="1"/>
  <c r="AA840" i="3" a="1"/>
  <c r="AA840" i="3" s="1"/>
  <c r="E840" i="3"/>
  <c r="J840" i="3" s="1"/>
  <c r="K840" i="3" s="1" a="1"/>
  <c r="V839" i="3"/>
  <c r="W839" i="3" s="1"/>
  <c r="AA839" i="3" a="1"/>
  <c r="AA839" i="3" s="1"/>
  <c r="E839" i="3"/>
  <c r="J839" i="3" s="1"/>
  <c r="K839" i="3" s="1" a="1"/>
  <c r="V838" i="3"/>
  <c r="W838" i="3" s="1"/>
  <c r="AA838" i="3" a="1"/>
  <c r="AA838" i="3" s="1"/>
  <c r="E838" i="3"/>
  <c r="J838" i="3" s="1"/>
  <c r="K838" i="3" s="1" a="1"/>
  <c r="V837" i="3"/>
  <c r="W837" i="3" s="1"/>
  <c r="AA837" i="3" a="1"/>
  <c r="AA837" i="3" s="1"/>
  <c r="E837" i="3"/>
  <c r="J837" i="3" s="1"/>
  <c r="K837" i="3" s="1" a="1"/>
  <c r="V836" i="3"/>
  <c r="W836" i="3" s="1"/>
  <c r="AA836" i="3" a="1"/>
  <c r="AA836" i="3" s="1"/>
  <c r="E836" i="3"/>
  <c r="J836" i="3" s="1"/>
  <c r="K836" i="3" s="1" a="1"/>
  <c r="V835" i="3"/>
  <c r="W835" i="3" s="1"/>
  <c r="AA835" i="3" a="1"/>
  <c r="AA835" i="3" s="1"/>
  <c r="E835" i="3"/>
  <c r="J835" i="3" s="1"/>
  <c r="K835" i="3" s="1" a="1"/>
  <c r="V834" i="3"/>
  <c r="W834" i="3" s="1"/>
  <c r="AA834" i="3" a="1"/>
  <c r="AA834" i="3" s="1"/>
  <c r="E834" i="3"/>
  <c r="J834" i="3" s="1"/>
  <c r="K834" i="3" s="1" a="1"/>
  <c r="V833" i="3"/>
  <c r="W833" i="3" s="1"/>
  <c r="AA833" i="3" a="1"/>
  <c r="AA833" i="3" s="1"/>
  <c r="E833" i="3"/>
  <c r="J833" i="3" s="1"/>
  <c r="K833" i="3" s="1" a="1"/>
  <c r="V832" i="3"/>
  <c r="W832" i="3" s="1"/>
  <c r="AA832" i="3" a="1"/>
  <c r="AA832" i="3" s="1"/>
  <c r="E832" i="3"/>
  <c r="J832" i="3" s="1"/>
  <c r="K832" i="3" s="1" a="1"/>
  <c r="V831" i="3"/>
  <c r="W831" i="3" s="1"/>
  <c r="AA831" i="3" a="1"/>
  <c r="AA831" i="3" s="1"/>
  <c r="E831" i="3"/>
  <c r="J831" i="3" s="1"/>
  <c r="K831" i="3" s="1" a="1"/>
  <c r="V830" i="3"/>
  <c r="W830" i="3" s="1"/>
  <c r="AA830" i="3" a="1"/>
  <c r="AA830" i="3" s="1"/>
  <c r="E830" i="3"/>
  <c r="J830" i="3" s="1"/>
  <c r="K830" i="3" s="1" a="1"/>
  <c r="V829" i="3"/>
  <c r="W829" i="3" s="1"/>
  <c r="AA829" i="3" a="1"/>
  <c r="AA829" i="3" s="1"/>
  <c r="E829" i="3"/>
  <c r="J829" i="3" s="1"/>
  <c r="K829" i="3" s="1" a="1"/>
  <c r="V828" i="3"/>
  <c r="W828" i="3" s="1"/>
  <c r="AA828" i="3" a="1"/>
  <c r="AA828" i="3" s="1"/>
  <c r="E828" i="3"/>
  <c r="J828" i="3" s="1"/>
  <c r="K828" i="3" s="1" a="1"/>
  <c r="V827" i="3"/>
  <c r="W827" i="3" s="1"/>
  <c r="AA827" i="3" a="1"/>
  <c r="AA827" i="3" s="1"/>
  <c r="E827" i="3"/>
  <c r="J827" i="3" s="1"/>
  <c r="K827" i="3" s="1" a="1"/>
  <c r="V826" i="3"/>
  <c r="W826" i="3" s="1"/>
  <c r="AA826" i="3" a="1"/>
  <c r="AA826" i="3" s="1"/>
  <c r="E826" i="3"/>
  <c r="J826" i="3" s="1"/>
  <c r="K826" i="3" s="1" a="1"/>
  <c r="V825" i="3"/>
  <c r="W825" i="3" s="1"/>
  <c r="AA825" i="3" a="1"/>
  <c r="AA825" i="3" s="1"/>
  <c r="E825" i="3"/>
  <c r="J825" i="3" s="1"/>
  <c r="K825" i="3" s="1" a="1"/>
  <c r="V824" i="3"/>
  <c r="W824" i="3" s="1"/>
  <c r="AA824" i="3" a="1"/>
  <c r="AA824" i="3" s="1"/>
  <c r="E824" i="3"/>
  <c r="J824" i="3" s="1"/>
  <c r="K824" i="3" s="1" a="1"/>
  <c r="V823" i="3"/>
  <c r="W823" i="3" s="1"/>
  <c r="AA823" i="3" a="1"/>
  <c r="AA823" i="3" s="1"/>
  <c r="E823" i="3"/>
  <c r="J823" i="3" s="1"/>
  <c r="K823" i="3" s="1" a="1"/>
  <c r="V822" i="3"/>
  <c r="W822" i="3" s="1"/>
  <c r="AA822" i="3" a="1"/>
  <c r="AA822" i="3" s="1"/>
  <c r="E822" i="3"/>
  <c r="J822" i="3" s="1"/>
  <c r="K822" i="3" s="1" a="1"/>
  <c r="V821" i="3"/>
  <c r="W821" i="3" s="1"/>
  <c r="AA821" i="3" a="1"/>
  <c r="AA821" i="3" s="1"/>
  <c r="E821" i="3"/>
  <c r="J821" i="3" s="1"/>
  <c r="K821" i="3" s="1" a="1"/>
  <c r="V820" i="3"/>
  <c r="W820" i="3" s="1"/>
  <c r="AA820" i="3" a="1"/>
  <c r="AA820" i="3" s="1"/>
  <c r="E820" i="3"/>
  <c r="J820" i="3" s="1"/>
  <c r="K820" i="3" s="1" a="1"/>
  <c r="V819" i="3"/>
  <c r="W819" i="3" s="1"/>
  <c r="AA819" i="3" a="1"/>
  <c r="AA819" i="3" s="1"/>
  <c r="E819" i="3"/>
  <c r="J819" i="3" s="1"/>
  <c r="K819" i="3" s="1" a="1"/>
  <c r="V818" i="3"/>
  <c r="W818" i="3" s="1"/>
  <c r="AA818" i="3" a="1"/>
  <c r="AA818" i="3" s="1"/>
  <c r="E818" i="3"/>
  <c r="J818" i="3" s="1"/>
  <c r="K818" i="3" s="1" a="1"/>
  <c r="V817" i="3"/>
  <c r="W817" i="3" s="1"/>
  <c r="AA817" i="3" a="1"/>
  <c r="AA817" i="3" s="1"/>
  <c r="E817" i="3"/>
  <c r="J817" i="3" s="1"/>
  <c r="K817" i="3" s="1" a="1"/>
  <c r="V816" i="3"/>
  <c r="W816" i="3" s="1"/>
  <c r="AA816" i="3" a="1"/>
  <c r="AA816" i="3" s="1"/>
  <c r="E816" i="3"/>
  <c r="J816" i="3" s="1"/>
  <c r="K816" i="3" s="1" a="1"/>
  <c r="V815" i="3"/>
  <c r="W815" i="3" s="1"/>
  <c r="AA815" i="3" a="1"/>
  <c r="AA815" i="3" s="1"/>
  <c r="E815" i="3"/>
  <c r="J815" i="3" s="1"/>
  <c r="K815" i="3" s="1" a="1"/>
  <c r="V814" i="3"/>
  <c r="W814" i="3" s="1"/>
  <c r="AA814" i="3" a="1"/>
  <c r="AA814" i="3" s="1"/>
  <c r="E814" i="3"/>
  <c r="J814" i="3" s="1"/>
  <c r="K814" i="3" s="1" a="1"/>
  <c r="V813" i="3"/>
  <c r="W813" i="3" s="1"/>
  <c r="AA813" i="3" a="1"/>
  <c r="AA813" i="3" s="1"/>
  <c r="E813" i="3"/>
  <c r="J813" i="3" s="1"/>
  <c r="K813" i="3" s="1" a="1"/>
  <c r="V812" i="3"/>
  <c r="W812" i="3" s="1"/>
  <c r="AA812" i="3" a="1"/>
  <c r="AA812" i="3" s="1"/>
  <c r="E812" i="3"/>
  <c r="J812" i="3" s="1"/>
  <c r="K812" i="3" s="1" a="1"/>
  <c r="V811" i="3"/>
  <c r="W811" i="3" s="1"/>
  <c r="AA811" i="3" a="1"/>
  <c r="AA811" i="3" s="1"/>
  <c r="E811" i="3"/>
  <c r="J811" i="3" s="1"/>
  <c r="K811" i="3" s="1" a="1"/>
  <c r="V810" i="3"/>
  <c r="W810" i="3" s="1"/>
  <c r="AA810" i="3" a="1"/>
  <c r="AA810" i="3" s="1"/>
  <c r="E810" i="3"/>
  <c r="J810" i="3" s="1"/>
  <c r="K810" i="3" s="1" a="1"/>
  <c r="V809" i="3"/>
  <c r="W809" i="3" s="1"/>
  <c r="AA809" i="3" a="1"/>
  <c r="AA809" i="3" s="1"/>
  <c r="E809" i="3"/>
  <c r="J809" i="3" s="1"/>
  <c r="K809" i="3" s="1" a="1"/>
  <c r="V808" i="3"/>
  <c r="W808" i="3" s="1"/>
  <c r="AA808" i="3" a="1"/>
  <c r="AA808" i="3" s="1"/>
  <c r="E808" i="3"/>
  <c r="J808" i="3" s="1"/>
  <c r="K808" i="3" s="1" a="1"/>
  <c r="V807" i="3"/>
  <c r="W807" i="3" s="1"/>
  <c r="AA807" i="3" a="1"/>
  <c r="AA807" i="3" s="1"/>
  <c r="E807" i="3"/>
  <c r="J807" i="3" s="1"/>
  <c r="K807" i="3" s="1" a="1"/>
  <c r="V806" i="3"/>
  <c r="W806" i="3" s="1"/>
  <c r="AA806" i="3" a="1"/>
  <c r="AA806" i="3" s="1"/>
  <c r="E806" i="3"/>
  <c r="J806" i="3" s="1"/>
  <c r="K806" i="3" s="1" a="1"/>
  <c r="V805" i="3"/>
  <c r="W805" i="3" s="1"/>
  <c r="AA805" i="3" a="1"/>
  <c r="AA805" i="3" s="1"/>
  <c r="E805" i="3"/>
  <c r="J805" i="3" s="1"/>
  <c r="K805" i="3" s="1" a="1"/>
  <c r="V804" i="3"/>
  <c r="W804" i="3" s="1"/>
  <c r="AA804" i="3" a="1"/>
  <c r="AA804" i="3" s="1"/>
  <c r="E804" i="3"/>
  <c r="J804" i="3" s="1"/>
  <c r="K804" i="3" s="1" a="1"/>
  <c r="V803" i="3"/>
  <c r="W803" i="3" s="1"/>
  <c r="AA803" i="3" a="1"/>
  <c r="AA803" i="3" s="1"/>
  <c r="E803" i="3"/>
  <c r="J803" i="3" s="1"/>
  <c r="K803" i="3" s="1" a="1"/>
  <c r="V802" i="3"/>
  <c r="W802" i="3" s="1"/>
  <c r="AA802" i="3" a="1"/>
  <c r="AA802" i="3" s="1"/>
  <c r="E802" i="3"/>
  <c r="J802" i="3" s="1"/>
  <c r="K802" i="3" s="1" a="1"/>
  <c r="V801" i="3"/>
  <c r="W801" i="3" s="1"/>
  <c r="AA801" i="3" a="1"/>
  <c r="AA801" i="3" s="1"/>
  <c r="E801" i="3"/>
  <c r="J801" i="3" s="1"/>
  <c r="K801" i="3" s="1" a="1"/>
  <c r="V800" i="3"/>
  <c r="W800" i="3" s="1"/>
  <c r="AA800" i="3" a="1"/>
  <c r="AA800" i="3" s="1"/>
  <c r="E800" i="3"/>
  <c r="J800" i="3" s="1"/>
  <c r="K800" i="3" s="1" a="1"/>
  <c r="V799" i="3"/>
  <c r="W799" i="3" s="1"/>
  <c r="AA799" i="3" a="1"/>
  <c r="AA799" i="3" s="1"/>
  <c r="E799" i="3"/>
  <c r="J799" i="3" s="1"/>
  <c r="K799" i="3" s="1" a="1"/>
  <c r="V798" i="3"/>
  <c r="W798" i="3" s="1"/>
  <c r="AA798" i="3" a="1"/>
  <c r="AA798" i="3" s="1"/>
  <c r="E798" i="3"/>
  <c r="J798" i="3" s="1"/>
  <c r="K798" i="3" s="1" a="1"/>
  <c r="V797" i="3"/>
  <c r="W797" i="3" s="1"/>
  <c r="AA797" i="3" a="1"/>
  <c r="AA797" i="3" s="1"/>
  <c r="E797" i="3"/>
  <c r="J797" i="3" s="1"/>
  <c r="K797" i="3" s="1" a="1"/>
  <c r="V796" i="3"/>
  <c r="W796" i="3" s="1"/>
  <c r="AA796" i="3" a="1"/>
  <c r="AA796" i="3" s="1"/>
  <c r="E796" i="3"/>
  <c r="J796" i="3" s="1"/>
  <c r="K796" i="3" s="1" a="1"/>
  <c r="V795" i="3"/>
  <c r="W795" i="3" s="1"/>
  <c r="AA795" i="3" a="1"/>
  <c r="AA795" i="3" s="1"/>
  <c r="E795" i="3"/>
  <c r="J795" i="3" s="1"/>
  <c r="K795" i="3" s="1" a="1"/>
  <c r="V794" i="3"/>
  <c r="W794" i="3" s="1"/>
  <c r="AA794" i="3" a="1"/>
  <c r="AA794" i="3" s="1"/>
  <c r="E794" i="3"/>
  <c r="J794" i="3" s="1"/>
  <c r="K794" i="3" s="1" a="1"/>
  <c r="V793" i="3"/>
  <c r="W793" i="3" s="1"/>
  <c r="AA793" i="3" a="1"/>
  <c r="AA793" i="3" s="1"/>
  <c r="E793" i="3"/>
  <c r="J793" i="3" s="1"/>
  <c r="K793" i="3" s="1" a="1"/>
  <c r="V792" i="3"/>
  <c r="W792" i="3" s="1"/>
  <c r="AA792" i="3" a="1"/>
  <c r="AA792" i="3" s="1"/>
  <c r="E792" i="3"/>
  <c r="J792" i="3" s="1"/>
  <c r="K792" i="3" s="1" a="1"/>
  <c r="V791" i="3"/>
  <c r="W791" i="3" s="1"/>
  <c r="AA791" i="3" a="1"/>
  <c r="AA791" i="3" s="1"/>
  <c r="E791" i="3"/>
  <c r="J791" i="3" s="1"/>
  <c r="K791" i="3" s="1" a="1"/>
  <c r="V790" i="3"/>
  <c r="W790" i="3" s="1"/>
  <c r="AA790" i="3" a="1"/>
  <c r="AA790" i="3" s="1"/>
  <c r="E790" i="3"/>
  <c r="J790" i="3" s="1"/>
  <c r="K790" i="3" s="1" a="1"/>
  <c r="V789" i="3"/>
  <c r="W789" i="3" s="1"/>
  <c r="AA789" i="3" a="1"/>
  <c r="AA789" i="3" s="1"/>
  <c r="E789" i="3"/>
  <c r="J789" i="3" s="1"/>
  <c r="K789" i="3" s="1" a="1"/>
  <c r="V788" i="3"/>
  <c r="W788" i="3" s="1"/>
  <c r="AA788" i="3" a="1"/>
  <c r="AA788" i="3" s="1"/>
  <c r="E788" i="3"/>
  <c r="J788" i="3" s="1"/>
  <c r="K788" i="3" s="1" a="1"/>
  <c r="V787" i="3"/>
  <c r="W787" i="3" s="1"/>
  <c r="AA787" i="3" a="1"/>
  <c r="AA787" i="3" s="1"/>
  <c r="E787" i="3"/>
  <c r="J787" i="3" s="1"/>
  <c r="K787" i="3" s="1" a="1"/>
  <c r="V786" i="3"/>
  <c r="W786" i="3" s="1"/>
  <c r="AA786" i="3" a="1"/>
  <c r="AA786" i="3" s="1"/>
  <c r="E786" i="3"/>
  <c r="J786" i="3" s="1"/>
  <c r="K786" i="3" s="1" a="1"/>
  <c r="V785" i="3"/>
  <c r="W785" i="3" s="1"/>
  <c r="AA785" i="3" a="1"/>
  <c r="AA785" i="3" s="1"/>
  <c r="E785" i="3"/>
  <c r="J785" i="3" s="1"/>
  <c r="K785" i="3" s="1" a="1"/>
  <c r="V784" i="3"/>
  <c r="W784" i="3" s="1"/>
  <c r="AA784" i="3" a="1"/>
  <c r="AA784" i="3" s="1"/>
  <c r="E784" i="3"/>
  <c r="J784" i="3" s="1"/>
  <c r="K784" i="3" s="1" a="1"/>
  <c r="V783" i="3"/>
  <c r="W783" i="3" s="1"/>
  <c r="AA783" i="3" a="1"/>
  <c r="AA783" i="3" s="1"/>
  <c r="E783" i="3"/>
  <c r="J783" i="3" s="1"/>
  <c r="K783" i="3" s="1" a="1"/>
  <c r="V782" i="3"/>
  <c r="W782" i="3" s="1"/>
  <c r="AA782" i="3" a="1"/>
  <c r="AA782" i="3" s="1"/>
  <c r="E782" i="3"/>
  <c r="J782" i="3" s="1"/>
  <c r="K782" i="3" s="1" a="1"/>
  <c r="V781" i="3"/>
  <c r="W781" i="3" s="1"/>
  <c r="AA781" i="3" a="1"/>
  <c r="AA781" i="3" s="1"/>
  <c r="E781" i="3"/>
  <c r="J781" i="3" s="1"/>
  <c r="K781" i="3" s="1" a="1"/>
  <c r="V780" i="3"/>
  <c r="W780" i="3" s="1"/>
  <c r="AA780" i="3" a="1"/>
  <c r="AA780" i="3" s="1"/>
  <c r="E780" i="3"/>
  <c r="J780" i="3" s="1"/>
  <c r="K780" i="3" s="1" a="1"/>
  <c r="V779" i="3"/>
  <c r="W779" i="3" s="1"/>
  <c r="AA779" i="3" a="1"/>
  <c r="AA779" i="3" s="1"/>
  <c r="E779" i="3"/>
  <c r="J779" i="3" s="1"/>
  <c r="K779" i="3" s="1" a="1"/>
  <c r="V778" i="3"/>
  <c r="W778" i="3" s="1"/>
  <c r="AA778" i="3" a="1"/>
  <c r="AA778" i="3" s="1"/>
  <c r="E778" i="3"/>
  <c r="J778" i="3" s="1"/>
  <c r="K778" i="3" s="1" a="1"/>
  <c r="V777" i="3"/>
  <c r="W777" i="3" s="1"/>
  <c r="AA777" i="3" a="1"/>
  <c r="AA777" i="3" s="1"/>
  <c r="E777" i="3"/>
  <c r="J777" i="3" s="1"/>
  <c r="K777" i="3" s="1" a="1"/>
  <c r="V776" i="3"/>
  <c r="W776" i="3" s="1"/>
  <c r="AA776" i="3" a="1"/>
  <c r="AA776" i="3" s="1"/>
  <c r="E776" i="3"/>
  <c r="J776" i="3" s="1"/>
  <c r="K776" i="3" s="1" a="1"/>
  <c r="V775" i="3"/>
  <c r="W775" i="3" s="1"/>
  <c r="AA775" i="3" a="1"/>
  <c r="AA775" i="3" s="1"/>
  <c r="E775" i="3"/>
  <c r="J775" i="3" s="1"/>
  <c r="K775" i="3" s="1" a="1"/>
  <c r="V774" i="3"/>
  <c r="W774" i="3" s="1"/>
  <c r="AA774" i="3" a="1"/>
  <c r="AA774" i="3" s="1"/>
  <c r="E774" i="3"/>
  <c r="J774" i="3" s="1"/>
  <c r="K774" i="3" s="1" a="1"/>
  <c r="V773" i="3"/>
  <c r="W773" i="3" s="1"/>
  <c r="AA773" i="3" a="1"/>
  <c r="AA773" i="3" s="1"/>
  <c r="E773" i="3"/>
  <c r="J773" i="3" s="1"/>
  <c r="K773" i="3" s="1" a="1"/>
  <c r="V772" i="3"/>
  <c r="W772" i="3" s="1"/>
  <c r="AA772" i="3" a="1"/>
  <c r="AA772" i="3" s="1"/>
  <c r="E772" i="3"/>
  <c r="J772" i="3" s="1"/>
  <c r="K772" i="3" s="1" a="1"/>
  <c r="V771" i="3"/>
  <c r="W771" i="3" s="1"/>
  <c r="AA771" i="3" a="1"/>
  <c r="AA771" i="3" s="1"/>
  <c r="E771" i="3"/>
  <c r="J771" i="3" s="1"/>
  <c r="K771" i="3" s="1" a="1"/>
  <c r="V770" i="3"/>
  <c r="W770" i="3" s="1"/>
  <c r="AA770" i="3" a="1"/>
  <c r="AA770" i="3" s="1"/>
  <c r="E770" i="3"/>
  <c r="J770" i="3" s="1"/>
  <c r="K770" i="3" s="1" a="1"/>
  <c r="V769" i="3"/>
  <c r="W769" i="3" s="1"/>
  <c r="AA769" i="3" a="1"/>
  <c r="AA769" i="3" s="1"/>
  <c r="E769" i="3"/>
  <c r="J769" i="3" s="1"/>
  <c r="K769" i="3" s="1" a="1"/>
  <c r="V768" i="3"/>
  <c r="W768" i="3" s="1"/>
  <c r="AA768" i="3" a="1"/>
  <c r="AA768" i="3" s="1"/>
  <c r="E768" i="3"/>
  <c r="J768" i="3" s="1"/>
  <c r="K768" i="3" s="1" a="1"/>
  <c r="V767" i="3"/>
  <c r="W767" i="3" s="1"/>
  <c r="AA767" i="3" a="1"/>
  <c r="AA767" i="3" s="1"/>
  <c r="E767" i="3"/>
  <c r="J767" i="3" s="1"/>
  <c r="K767" i="3" s="1" a="1"/>
  <c r="V766" i="3"/>
  <c r="W766" i="3" s="1"/>
  <c r="AA766" i="3" a="1"/>
  <c r="AA766" i="3" s="1"/>
  <c r="E766" i="3"/>
  <c r="J766" i="3" s="1"/>
  <c r="K766" i="3" s="1" a="1"/>
  <c r="V765" i="3"/>
  <c r="W765" i="3" s="1"/>
  <c r="AA765" i="3" a="1"/>
  <c r="AA765" i="3" s="1"/>
  <c r="E765" i="3"/>
  <c r="J765" i="3" s="1"/>
  <c r="K765" i="3" s="1" a="1"/>
  <c r="V764" i="3"/>
  <c r="W764" i="3" s="1"/>
  <c r="AA764" i="3" a="1"/>
  <c r="AA764" i="3" s="1"/>
  <c r="E764" i="3"/>
  <c r="J764" i="3" s="1"/>
  <c r="K764" i="3" s="1" a="1"/>
  <c r="V763" i="3"/>
  <c r="W763" i="3" s="1"/>
  <c r="AA763" i="3" a="1"/>
  <c r="AA763" i="3" s="1"/>
  <c r="E763" i="3"/>
  <c r="J763" i="3" s="1"/>
  <c r="K763" i="3" s="1" a="1"/>
  <c r="V762" i="3"/>
  <c r="W762" i="3" s="1"/>
  <c r="AA762" i="3" a="1"/>
  <c r="AA762" i="3" s="1"/>
  <c r="E762" i="3"/>
  <c r="J762" i="3" s="1"/>
  <c r="K762" i="3" s="1" a="1"/>
  <c r="V761" i="3"/>
  <c r="W761" i="3" s="1"/>
  <c r="AA761" i="3" a="1"/>
  <c r="AA761" i="3" s="1"/>
  <c r="E761" i="3"/>
  <c r="J761" i="3" s="1"/>
  <c r="K761" i="3" s="1" a="1"/>
  <c r="V760" i="3"/>
  <c r="W760" i="3" s="1"/>
  <c r="AA760" i="3" a="1"/>
  <c r="AA760" i="3" s="1"/>
  <c r="E760" i="3"/>
  <c r="J760" i="3" s="1"/>
  <c r="K760" i="3" s="1" a="1"/>
  <c r="V759" i="3"/>
  <c r="W759" i="3" s="1"/>
  <c r="AA759" i="3" a="1"/>
  <c r="AA759" i="3" s="1"/>
  <c r="E759" i="3"/>
  <c r="J759" i="3" s="1"/>
  <c r="K759" i="3" s="1" a="1"/>
  <c r="V758" i="3"/>
  <c r="W758" i="3" s="1"/>
  <c r="AA758" i="3" a="1"/>
  <c r="AA758" i="3" s="1"/>
  <c r="E758" i="3"/>
  <c r="J758" i="3" s="1"/>
  <c r="K758" i="3" s="1" a="1"/>
  <c r="V757" i="3"/>
  <c r="W757" i="3" s="1"/>
  <c r="AA757" i="3" a="1"/>
  <c r="AA757" i="3" s="1"/>
  <c r="E757" i="3"/>
  <c r="J757" i="3" s="1"/>
  <c r="K757" i="3" s="1" a="1"/>
  <c r="V756" i="3"/>
  <c r="W756" i="3" s="1"/>
  <c r="AA756" i="3" a="1"/>
  <c r="AA756" i="3" s="1"/>
  <c r="E756" i="3"/>
  <c r="J756" i="3" s="1"/>
  <c r="K756" i="3" s="1" a="1"/>
  <c r="V755" i="3"/>
  <c r="W755" i="3" s="1"/>
  <c r="AA755" i="3" a="1"/>
  <c r="AA755" i="3" s="1"/>
  <c r="E755" i="3"/>
  <c r="J755" i="3" s="1"/>
  <c r="K755" i="3" s="1" a="1"/>
  <c r="V754" i="3"/>
  <c r="W754" i="3" s="1"/>
  <c r="AA754" i="3" a="1"/>
  <c r="AA754" i="3" s="1"/>
  <c r="E754" i="3"/>
  <c r="J754" i="3" s="1"/>
  <c r="K754" i="3" s="1" a="1"/>
  <c r="V753" i="3"/>
  <c r="W753" i="3" s="1"/>
  <c r="AA753" i="3" a="1"/>
  <c r="AA753" i="3" s="1"/>
  <c r="E753" i="3"/>
  <c r="J753" i="3" s="1"/>
  <c r="K753" i="3" s="1" a="1"/>
  <c r="V752" i="3"/>
  <c r="W752" i="3" s="1"/>
  <c r="AA752" i="3" a="1"/>
  <c r="AA752" i="3" s="1"/>
  <c r="E752" i="3"/>
  <c r="J752" i="3" s="1"/>
  <c r="K752" i="3" s="1" a="1"/>
  <c r="V751" i="3"/>
  <c r="W751" i="3" s="1"/>
  <c r="AA751" i="3" a="1"/>
  <c r="AA751" i="3" s="1"/>
  <c r="E751" i="3"/>
  <c r="J751" i="3" s="1"/>
  <c r="K751" i="3" s="1" a="1"/>
  <c r="V750" i="3"/>
  <c r="W750" i="3" s="1"/>
  <c r="AA750" i="3" a="1"/>
  <c r="AA750" i="3" s="1"/>
  <c r="E750" i="3"/>
  <c r="J750" i="3" s="1"/>
  <c r="K750" i="3" s="1" a="1"/>
  <c r="V749" i="3"/>
  <c r="W749" i="3" s="1"/>
  <c r="AA749" i="3" a="1"/>
  <c r="AA749" i="3" s="1"/>
  <c r="E749" i="3"/>
  <c r="J749" i="3" s="1"/>
  <c r="K749" i="3" s="1" a="1"/>
  <c r="V748" i="3"/>
  <c r="W748" i="3" s="1"/>
  <c r="AA748" i="3" a="1"/>
  <c r="AA748" i="3" s="1"/>
  <c r="E748" i="3"/>
  <c r="J748" i="3" s="1"/>
  <c r="K748" i="3" s="1" a="1"/>
  <c r="V747" i="3"/>
  <c r="W747" i="3" s="1"/>
  <c r="AA747" i="3" a="1"/>
  <c r="AA747" i="3" s="1"/>
  <c r="E747" i="3"/>
  <c r="J747" i="3" s="1"/>
  <c r="K747" i="3" s="1" a="1"/>
  <c r="V746" i="3"/>
  <c r="W746" i="3" s="1"/>
  <c r="AA746" i="3" a="1"/>
  <c r="AA746" i="3" s="1"/>
  <c r="E746" i="3"/>
  <c r="J746" i="3" s="1"/>
  <c r="K746" i="3" s="1" a="1"/>
  <c r="V745" i="3"/>
  <c r="W745" i="3" s="1"/>
  <c r="AA745" i="3" a="1"/>
  <c r="AA745" i="3" s="1"/>
  <c r="E745" i="3"/>
  <c r="J745" i="3" s="1"/>
  <c r="K745" i="3" s="1" a="1"/>
  <c r="V744" i="3"/>
  <c r="W744" i="3" s="1"/>
  <c r="AA744" i="3" a="1"/>
  <c r="AA744" i="3" s="1"/>
  <c r="E744" i="3"/>
  <c r="J744" i="3" s="1"/>
  <c r="K744" i="3" s="1" a="1"/>
  <c r="V743" i="3"/>
  <c r="W743" i="3" s="1"/>
  <c r="AA743" i="3" a="1"/>
  <c r="AA743" i="3" s="1"/>
  <c r="E743" i="3"/>
  <c r="J743" i="3" s="1"/>
  <c r="K743" i="3" s="1" a="1"/>
  <c r="V742" i="3"/>
  <c r="W742" i="3" s="1"/>
  <c r="AA742" i="3" a="1"/>
  <c r="AA742" i="3" s="1"/>
  <c r="E742" i="3"/>
  <c r="J742" i="3" s="1"/>
  <c r="K742" i="3" s="1" a="1"/>
  <c r="V741" i="3"/>
  <c r="W741" i="3" s="1"/>
  <c r="AA741" i="3" a="1"/>
  <c r="AA741" i="3" s="1"/>
  <c r="E741" i="3"/>
  <c r="J741" i="3" s="1"/>
  <c r="K741" i="3" s="1" a="1"/>
  <c r="V740" i="3"/>
  <c r="W740" i="3" s="1"/>
  <c r="AA740" i="3" a="1"/>
  <c r="AA740" i="3" s="1"/>
  <c r="E740" i="3"/>
  <c r="J740" i="3" s="1"/>
  <c r="K740" i="3" s="1" a="1"/>
  <c r="V739" i="3"/>
  <c r="W739" i="3" s="1"/>
  <c r="AA739" i="3" a="1"/>
  <c r="AA739" i="3" s="1"/>
  <c r="E739" i="3"/>
  <c r="J739" i="3" s="1"/>
  <c r="K739" i="3" s="1" a="1"/>
  <c r="V738" i="3"/>
  <c r="W738" i="3" s="1"/>
  <c r="AA738" i="3" a="1"/>
  <c r="AA738" i="3" s="1"/>
  <c r="E738" i="3"/>
  <c r="J738" i="3" s="1"/>
  <c r="K738" i="3" s="1" a="1"/>
  <c r="V737" i="3"/>
  <c r="W737" i="3" s="1"/>
  <c r="AA737" i="3" a="1"/>
  <c r="AA737" i="3" s="1"/>
  <c r="E737" i="3"/>
  <c r="J737" i="3" s="1"/>
  <c r="K737" i="3" s="1" a="1"/>
  <c r="V736" i="3"/>
  <c r="W736" i="3" s="1"/>
  <c r="AA736" i="3" a="1"/>
  <c r="AA736" i="3" s="1"/>
  <c r="E736" i="3"/>
  <c r="J736" i="3" s="1"/>
  <c r="K736" i="3" s="1" a="1"/>
  <c r="V735" i="3"/>
  <c r="W735" i="3" s="1"/>
  <c r="AA735" i="3" a="1"/>
  <c r="AA735" i="3" s="1"/>
  <c r="E735" i="3"/>
  <c r="J735" i="3" s="1"/>
  <c r="K735" i="3" s="1" a="1"/>
  <c r="V734" i="3"/>
  <c r="W734" i="3" s="1"/>
  <c r="AA734" i="3" a="1"/>
  <c r="AA734" i="3" s="1"/>
  <c r="E734" i="3"/>
  <c r="J734" i="3" s="1"/>
  <c r="K734" i="3" s="1" a="1"/>
  <c r="V733" i="3"/>
  <c r="W733" i="3" s="1"/>
  <c r="AA733" i="3" a="1"/>
  <c r="AA733" i="3" s="1"/>
  <c r="E733" i="3"/>
  <c r="J733" i="3" s="1"/>
  <c r="K733" i="3" s="1" a="1"/>
  <c r="V732" i="3"/>
  <c r="W732" i="3" s="1"/>
  <c r="AA732" i="3" a="1"/>
  <c r="AA732" i="3" s="1"/>
  <c r="E732" i="3"/>
  <c r="J732" i="3" s="1"/>
  <c r="K732" i="3" s="1" a="1"/>
  <c r="V731" i="3"/>
  <c r="W731" i="3" s="1"/>
  <c r="AA731" i="3" a="1"/>
  <c r="AA731" i="3" s="1"/>
  <c r="E731" i="3"/>
  <c r="J731" i="3" s="1"/>
  <c r="K731" i="3" s="1" a="1"/>
  <c r="V730" i="3"/>
  <c r="W730" i="3" s="1"/>
  <c r="AA730" i="3" a="1"/>
  <c r="AA730" i="3" s="1"/>
  <c r="E730" i="3"/>
  <c r="J730" i="3" s="1"/>
  <c r="K730" i="3" s="1" a="1"/>
  <c r="V729" i="3"/>
  <c r="W729" i="3" s="1"/>
  <c r="AA729" i="3" a="1"/>
  <c r="AA729" i="3" s="1"/>
  <c r="E729" i="3"/>
  <c r="J729" i="3" s="1"/>
  <c r="K729" i="3" s="1" a="1"/>
  <c r="V728" i="3"/>
  <c r="W728" i="3" s="1"/>
  <c r="AA728" i="3" a="1"/>
  <c r="AA728" i="3" s="1"/>
  <c r="E728" i="3"/>
  <c r="J728" i="3" s="1"/>
  <c r="K728" i="3" s="1" a="1"/>
  <c r="V727" i="3"/>
  <c r="W727" i="3" s="1"/>
  <c r="AA727" i="3" a="1"/>
  <c r="AA727" i="3" s="1"/>
  <c r="E727" i="3"/>
  <c r="J727" i="3" s="1"/>
  <c r="K727" i="3" s="1" a="1"/>
  <c r="V726" i="3"/>
  <c r="W726" i="3" s="1"/>
  <c r="AA726" i="3" a="1"/>
  <c r="AA726" i="3" s="1"/>
  <c r="E726" i="3"/>
  <c r="J726" i="3" s="1"/>
  <c r="K726" i="3" s="1" a="1"/>
  <c r="V725" i="3"/>
  <c r="W725" i="3" s="1"/>
  <c r="AA725" i="3" a="1"/>
  <c r="AA725" i="3" s="1"/>
  <c r="E725" i="3"/>
  <c r="J725" i="3" s="1"/>
  <c r="K725" i="3" s="1" a="1"/>
  <c r="V724" i="3"/>
  <c r="W724" i="3" s="1"/>
  <c r="AA724" i="3" a="1"/>
  <c r="AA724" i="3" s="1"/>
  <c r="E724" i="3"/>
  <c r="J724" i="3" s="1"/>
  <c r="K724" i="3" s="1" a="1"/>
  <c r="V723" i="3"/>
  <c r="W723" i="3" s="1"/>
  <c r="AA723" i="3" a="1"/>
  <c r="AA723" i="3" s="1"/>
  <c r="E723" i="3"/>
  <c r="J723" i="3" s="1"/>
  <c r="K723" i="3" s="1" a="1"/>
  <c r="V722" i="3"/>
  <c r="W722" i="3" s="1"/>
  <c r="AA722" i="3" a="1"/>
  <c r="AA722" i="3" s="1"/>
  <c r="E722" i="3"/>
  <c r="J722" i="3" s="1"/>
  <c r="K722" i="3" s="1" a="1"/>
  <c r="V721" i="3"/>
  <c r="W721" i="3" s="1"/>
  <c r="AA721" i="3" a="1"/>
  <c r="AA721" i="3" s="1"/>
  <c r="E721" i="3"/>
  <c r="J721" i="3" s="1"/>
  <c r="K721" i="3" s="1" a="1"/>
  <c r="V720" i="3"/>
  <c r="W720" i="3" s="1"/>
  <c r="AA720" i="3" a="1"/>
  <c r="AA720" i="3" s="1"/>
  <c r="E720" i="3"/>
  <c r="J720" i="3" s="1"/>
  <c r="K720" i="3" s="1" a="1"/>
  <c r="V719" i="3"/>
  <c r="W719" i="3" s="1"/>
  <c r="AA719" i="3" a="1"/>
  <c r="AA719" i="3" s="1"/>
  <c r="E719" i="3"/>
  <c r="J719" i="3" s="1"/>
  <c r="K719" i="3" s="1" a="1"/>
  <c r="V718" i="3"/>
  <c r="W718" i="3" s="1"/>
  <c r="AA718" i="3" a="1"/>
  <c r="AA718" i="3" s="1"/>
  <c r="E718" i="3"/>
  <c r="J718" i="3" s="1"/>
  <c r="K718" i="3" s="1" a="1"/>
  <c r="V717" i="3"/>
  <c r="W717" i="3" s="1"/>
  <c r="AA717" i="3" a="1"/>
  <c r="AA717" i="3" s="1"/>
  <c r="E717" i="3"/>
  <c r="J717" i="3" s="1"/>
  <c r="K717" i="3" s="1" a="1"/>
  <c r="V716" i="3"/>
  <c r="W716" i="3" s="1"/>
  <c r="AA716" i="3" a="1"/>
  <c r="AA716" i="3" s="1"/>
  <c r="E716" i="3"/>
  <c r="J716" i="3" s="1"/>
  <c r="K716" i="3" s="1" a="1"/>
  <c r="V715" i="3"/>
  <c r="W715" i="3" s="1"/>
  <c r="AA715" i="3" a="1"/>
  <c r="AA715" i="3" s="1"/>
  <c r="E715" i="3"/>
  <c r="J715" i="3" s="1"/>
  <c r="K715" i="3" s="1" a="1"/>
  <c r="V714" i="3"/>
  <c r="W714" i="3" s="1"/>
  <c r="AA714" i="3" a="1"/>
  <c r="AA714" i="3" s="1"/>
  <c r="E714" i="3"/>
  <c r="J714" i="3" s="1"/>
  <c r="K714" i="3" s="1" a="1"/>
  <c r="V713" i="3"/>
  <c r="W713" i="3" s="1"/>
  <c r="AA713" i="3" a="1"/>
  <c r="AA713" i="3" s="1"/>
  <c r="E713" i="3"/>
  <c r="J713" i="3" s="1"/>
  <c r="K713" i="3" s="1" a="1"/>
  <c r="V712" i="3"/>
  <c r="W712" i="3" s="1"/>
  <c r="AA712" i="3" a="1"/>
  <c r="AA712" i="3" s="1"/>
  <c r="E712" i="3"/>
  <c r="J712" i="3" s="1"/>
  <c r="K712" i="3" s="1" a="1"/>
  <c r="V711" i="3"/>
  <c r="W711" i="3" s="1"/>
  <c r="AA711" i="3" a="1"/>
  <c r="AA711" i="3" s="1"/>
  <c r="E711" i="3"/>
  <c r="J711" i="3" s="1"/>
  <c r="K711" i="3" s="1" a="1"/>
  <c r="V710" i="3"/>
  <c r="W710" i="3" s="1"/>
  <c r="AA710" i="3" a="1"/>
  <c r="AA710" i="3" s="1"/>
  <c r="E710" i="3"/>
  <c r="J710" i="3" s="1"/>
  <c r="K710" i="3" s="1" a="1"/>
  <c r="V709" i="3"/>
  <c r="W709" i="3" s="1"/>
  <c r="AA709" i="3" a="1"/>
  <c r="AA709" i="3" s="1"/>
  <c r="E709" i="3"/>
  <c r="J709" i="3" s="1"/>
  <c r="K709" i="3" s="1" a="1"/>
  <c r="V708" i="3"/>
  <c r="W708" i="3" s="1"/>
  <c r="AA708" i="3" a="1"/>
  <c r="AA708" i="3" s="1"/>
  <c r="E708" i="3"/>
  <c r="J708" i="3" s="1"/>
  <c r="K708" i="3" s="1" a="1"/>
  <c r="V707" i="3"/>
  <c r="W707" i="3" s="1"/>
  <c r="AA707" i="3" a="1"/>
  <c r="AA707" i="3" s="1"/>
  <c r="E707" i="3"/>
  <c r="J707" i="3" s="1"/>
  <c r="K707" i="3" s="1" a="1"/>
  <c r="V706" i="3"/>
  <c r="W706" i="3" s="1"/>
  <c r="AA706" i="3" a="1"/>
  <c r="AA706" i="3" s="1"/>
  <c r="E706" i="3"/>
  <c r="J706" i="3" s="1"/>
  <c r="K706" i="3" s="1" a="1"/>
  <c r="V705" i="3"/>
  <c r="W705" i="3" s="1"/>
  <c r="AA705" i="3" a="1"/>
  <c r="AA705" i="3" s="1"/>
  <c r="E705" i="3"/>
  <c r="J705" i="3" s="1"/>
  <c r="K705" i="3" s="1" a="1"/>
  <c r="V704" i="3"/>
  <c r="W704" i="3" s="1"/>
  <c r="AA704" i="3" a="1"/>
  <c r="AA704" i="3" s="1"/>
  <c r="E704" i="3"/>
  <c r="J704" i="3" s="1"/>
  <c r="K704" i="3" s="1" a="1"/>
  <c r="V703" i="3"/>
  <c r="W703" i="3" s="1"/>
  <c r="AA703" i="3" a="1"/>
  <c r="AA703" i="3" s="1"/>
  <c r="E703" i="3"/>
  <c r="J703" i="3" s="1"/>
  <c r="K703" i="3" s="1" a="1"/>
  <c r="V702" i="3"/>
  <c r="W702" i="3" s="1"/>
  <c r="AA702" i="3" a="1"/>
  <c r="AA702" i="3" s="1"/>
  <c r="E702" i="3"/>
  <c r="J702" i="3" s="1"/>
  <c r="K702" i="3" s="1" a="1"/>
  <c r="V701" i="3"/>
  <c r="W701" i="3" s="1"/>
  <c r="AA701" i="3" a="1"/>
  <c r="AA701" i="3" s="1"/>
  <c r="E701" i="3"/>
  <c r="J701" i="3" s="1"/>
  <c r="K701" i="3" s="1" a="1"/>
  <c r="V700" i="3"/>
  <c r="W700" i="3" s="1"/>
  <c r="AA700" i="3" a="1"/>
  <c r="AA700" i="3" s="1"/>
  <c r="E700" i="3"/>
  <c r="J700" i="3" s="1"/>
  <c r="K700" i="3" s="1" a="1"/>
  <c r="V699" i="3"/>
  <c r="W699" i="3" s="1"/>
  <c r="AA699" i="3" a="1"/>
  <c r="AA699" i="3" s="1"/>
  <c r="E699" i="3"/>
  <c r="J699" i="3" s="1"/>
  <c r="K699" i="3" s="1" a="1"/>
  <c r="V698" i="3"/>
  <c r="W698" i="3" s="1"/>
  <c r="AA698" i="3" a="1"/>
  <c r="AA698" i="3" s="1"/>
  <c r="E698" i="3"/>
  <c r="J698" i="3" s="1"/>
  <c r="K698" i="3" s="1" a="1"/>
  <c r="V697" i="3"/>
  <c r="W697" i="3" s="1"/>
  <c r="AA697" i="3" a="1"/>
  <c r="AA697" i="3" s="1"/>
  <c r="E697" i="3"/>
  <c r="J697" i="3" s="1"/>
  <c r="K697" i="3" s="1" a="1"/>
  <c r="V696" i="3"/>
  <c r="W696" i="3" s="1"/>
  <c r="AA696" i="3" a="1"/>
  <c r="AA696" i="3" s="1"/>
  <c r="E696" i="3"/>
  <c r="J696" i="3" s="1"/>
  <c r="K696" i="3" s="1" a="1"/>
  <c r="V695" i="3"/>
  <c r="W695" i="3" s="1"/>
  <c r="AA695" i="3" a="1"/>
  <c r="AA695" i="3" s="1"/>
  <c r="E695" i="3"/>
  <c r="J695" i="3" s="1"/>
  <c r="K695" i="3" s="1" a="1"/>
  <c r="V694" i="3"/>
  <c r="W694" i="3" s="1"/>
  <c r="AA694" i="3" a="1"/>
  <c r="AA694" i="3" s="1"/>
  <c r="E694" i="3"/>
  <c r="J694" i="3" s="1"/>
  <c r="K694" i="3" s="1" a="1"/>
  <c r="V693" i="3"/>
  <c r="W693" i="3" s="1"/>
  <c r="AA693" i="3" a="1"/>
  <c r="AA693" i="3" s="1"/>
  <c r="E693" i="3"/>
  <c r="J693" i="3" s="1"/>
  <c r="K693" i="3" s="1" a="1"/>
  <c r="V692" i="3"/>
  <c r="W692" i="3" s="1"/>
  <c r="AA692" i="3" a="1"/>
  <c r="AA692" i="3" s="1"/>
  <c r="E692" i="3"/>
  <c r="J692" i="3" s="1"/>
  <c r="K692" i="3" s="1" a="1"/>
  <c r="V691" i="3"/>
  <c r="W691" i="3" s="1"/>
  <c r="AA691" i="3" a="1"/>
  <c r="AA691" i="3" s="1"/>
  <c r="E691" i="3"/>
  <c r="J691" i="3" s="1"/>
  <c r="K691" i="3" s="1" a="1"/>
  <c r="V690" i="3"/>
  <c r="W690" i="3" s="1"/>
  <c r="AA690" i="3" a="1"/>
  <c r="AA690" i="3" s="1"/>
  <c r="E690" i="3"/>
  <c r="J690" i="3" s="1"/>
  <c r="K690" i="3" s="1" a="1"/>
  <c r="V689" i="3"/>
  <c r="W689" i="3" s="1"/>
  <c r="AA689" i="3" a="1"/>
  <c r="AA689" i="3" s="1"/>
  <c r="E689" i="3"/>
  <c r="J689" i="3" s="1"/>
  <c r="K689" i="3" s="1" a="1"/>
  <c r="V688" i="3"/>
  <c r="W688" i="3" s="1"/>
  <c r="AA688" i="3" a="1"/>
  <c r="AA688" i="3" s="1"/>
  <c r="E688" i="3"/>
  <c r="J688" i="3" s="1"/>
  <c r="K688" i="3" s="1" a="1"/>
  <c r="V687" i="3"/>
  <c r="W687" i="3" s="1"/>
  <c r="AA687" i="3" a="1"/>
  <c r="AA687" i="3" s="1"/>
  <c r="E687" i="3"/>
  <c r="J687" i="3" s="1"/>
  <c r="K687" i="3" s="1" a="1"/>
  <c r="V686" i="3"/>
  <c r="W686" i="3" s="1"/>
  <c r="AA686" i="3" a="1"/>
  <c r="AA686" i="3" s="1"/>
  <c r="E686" i="3"/>
  <c r="J686" i="3" s="1"/>
  <c r="K686" i="3" s="1" a="1"/>
  <c r="V685" i="3"/>
  <c r="W685" i="3" s="1"/>
  <c r="AA685" i="3" a="1"/>
  <c r="AA685" i="3" s="1"/>
  <c r="E685" i="3"/>
  <c r="J685" i="3" s="1"/>
  <c r="K685" i="3" s="1" a="1"/>
  <c r="V684" i="3"/>
  <c r="W684" i="3" s="1"/>
  <c r="AA684" i="3" a="1"/>
  <c r="AA684" i="3" s="1"/>
  <c r="E684" i="3"/>
  <c r="J684" i="3" s="1"/>
  <c r="K684" i="3" s="1" a="1"/>
  <c r="V683" i="3"/>
  <c r="W683" i="3" s="1"/>
  <c r="AA683" i="3" a="1"/>
  <c r="AA683" i="3" s="1"/>
  <c r="E683" i="3"/>
  <c r="J683" i="3" s="1"/>
  <c r="K683" i="3" s="1" a="1"/>
  <c r="V682" i="3"/>
  <c r="W682" i="3" s="1"/>
  <c r="AA682" i="3" a="1"/>
  <c r="AA682" i="3" s="1"/>
  <c r="E682" i="3"/>
  <c r="J682" i="3" s="1"/>
  <c r="K682" i="3" s="1" a="1"/>
  <c r="V681" i="3"/>
  <c r="W681" i="3" s="1"/>
  <c r="AA681" i="3" a="1"/>
  <c r="AA681" i="3" s="1"/>
  <c r="E681" i="3"/>
  <c r="J681" i="3" s="1"/>
  <c r="K681" i="3" s="1" a="1"/>
  <c r="V680" i="3"/>
  <c r="W680" i="3" s="1"/>
  <c r="AA680" i="3" a="1"/>
  <c r="AA680" i="3" s="1"/>
  <c r="E680" i="3"/>
  <c r="J680" i="3" s="1"/>
  <c r="K680" i="3" s="1" a="1"/>
  <c r="V679" i="3"/>
  <c r="W679" i="3" s="1"/>
  <c r="AA679" i="3" a="1"/>
  <c r="AA679" i="3" s="1"/>
  <c r="E679" i="3"/>
  <c r="J679" i="3" s="1"/>
  <c r="K679" i="3" s="1" a="1"/>
  <c r="V678" i="3"/>
  <c r="W678" i="3" s="1"/>
  <c r="AA678" i="3" a="1"/>
  <c r="AA678" i="3" s="1"/>
  <c r="E678" i="3"/>
  <c r="J678" i="3" s="1"/>
  <c r="K678" i="3" s="1" a="1"/>
  <c r="V677" i="3"/>
  <c r="W677" i="3" s="1"/>
  <c r="AA677" i="3" a="1"/>
  <c r="AA677" i="3" s="1"/>
  <c r="E677" i="3"/>
  <c r="J677" i="3" s="1"/>
  <c r="K677" i="3" s="1" a="1"/>
  <c r="V676" i="3"/>
  <c r="W676" i="3" s="1"/>
  <c r="AA676" i="3" a="1"/>
  <c r="AA676" i="3" s="1"/>
  <c r="E676" i="3"/>
  <c r="J676" i="3" s="1"/>
  <c r="K676" i="3" s="1" a="1"/>
  <c r="V675" i="3"/>
  <c r="W675" i="3" s="1"/>
  <c r="AA675" i="3" a="1"/>
  <c r="AA675" i="3" s="1"/>
  <c r="E675" i="3"/>
  <c r="J675" i="3" s="1"/>
  <c r="K675" i="3" s="1" a="1"/>
  <c r="V674" i="3"/>
  <c r="W674" i="3" s="1"/>
  <c r="AA674" i="3" a="1"/>
  <c r="AA674" i="3" s="1"/>
  <c r="E674" i="3"/>
  <c r="J674" i="3" s="1"/>
  <c r="K674" i="3" s="1" a="1"/>
  <c r="V673" i="3"/>
  <c r="W673" i="3" s="1"/>
  <c r="AA673" i="3" a="1"/>
  <c r="AA673" i="3" s="1"/>
  <c r="E673" i="3"/>
  <c r="J673" i="3" s="1"/>
  <c r="K673" i="3" s="1" a="1"/>
  <c r="V672" i="3"/>
  <c r="W672" i="3" s="1"/>
  <c r="AA672" i="3" a="1"/>
  <c r="AA672" i="3" s="1"/>
  <c r="E672" i="3"/>
  <c r="J672" i="3" s="1"/>
  <c r="K672" i="3" s="1" a="1"/>
  <c r="V671" i="3"/>
  <c r="W671" i="3" s="1"/>
  <c r="AA671" i="3" a="1"/>
  <c r="AA671" i="3" s="1"/>
  <c r="E671" i="3"/>
  <c r="J671" i="3" s="1"/>
  <c r="K671" i="3" s="1" a="1"/>
  <c r="V670" i="3"/>
  <c r="W670" i="3" s="1"/>
  <c r="AA670" i="3" a="1"/>
  <c r="AA670" i="3" s="1"/>
  <c r="E670" i="3"/>
  <c r="J670" i="3" s="1"/>
  <c r="K670" i="3" s="1" a="1"/>
  <c r="V669" i="3"/>
  <c r="W669" i="3" s="1"/>
  <c r="AA669" i="3" a="1"/>
  <c r="AA669" i="3" s="1"/>
  <c r="E669" i="3"/>
  <c r="J669" i="3" s="1"/>
  <c r="K669" i="3" s="1" a="1"/>
  <c r="V668" i="3"/>
  <c r="W668" i="3" s="1"/>
  <c r="AA668" i="3" a="1"/>
  <c r="AA668" i="3" s="1"/>
  <c r="E668" i="3"/>
  <c r="J668" i="3" s="1"/>
  <c r="K668" i="3" s="1" a="1"/>
  <c r="V667" i="3"/>
  <c r="W667" i="3" s="1"/>
  <c r="AA667" i="3" a="1"/>
  <c r="AA667" i="3" s="1"/>
  <c r="E667" i="3"/>
  <c r="J667" i="3" s="1"/>
  <c r="K667" i="3" s="1" a="1"/>
  <c r="V666" i="3"/>
  <c r="W666" i="3" s="1"/>
  <c r="AA666" i="3" a="1"/>
  <c r="AA666" i="3" s="1"/>
  <c r="E666" i="3"/>
  <c r="J666" i="3" s="1"/>
  <c r="K666" i="3" s="1" a="1"/>
  <c r="V665" i="3"/>
  <c r="W665" i="3" s="1"/>
  <c r="AA665" i="3" a="1"/>
  <c r="AA665" i="3" s="1"/>
  <c r="E665" i="3"/>
  <c r="J665" i="3" s="1"/>
  <c r="K665" i="3" s="1" a="1"/>
  <c r="V664" i="3"/>
  <c r="W664" i="3" s="1"/>
  <c r="AA664" i="3" a="1"/>
  <c r="AA664" i="3" s="1"/>
  <c r="E664" i="3"/>
  <c r="J664" i="3" s="1"/>
  <c r="K664" i="3" s="1" a="1"/>
  <c r="V663" i="3"/>
  <c r="W663" i="3" s="1"/>
  <c r="AA663" i="3" a="1"/>
  <c r="AA663" i="3" s="1"/>
  <c r="E663" i="3"/>
  <c r="J663" i="3" s="1"/>
  <c r="K663" i="3" s="1" a="1"/>
  <c r="V662" i="3"/>
  <c r="W662" i="3" s="1"/>
  <c r="AA662" i="3" a="1"/>
  <c r="AA662" i="3" s="1"/>
  <c r="E662" i="3"/>
  <c r="J662" i="3" s="1"/>
  <c r="K662" i="3" s="1" a="1"/>
  <c r="V661" i="3"/>
  <c r="W661" i="3" s="1"/>
  <c r="AA661" i="3" a="1"/>
  <c r="AA661" i="3" s="1"/>
  <c r="E661" i="3"/>
  <c r="J661" i="3" s="1"/>
  <c r="K661" i="3" s="1" a="1"/>
  <c r="V660" i="3"/>
  <c r="W660" i="3" s="1"/>
  <c r="AA660" i="3" a="1"/>
  <c r="AA660" i="3" s="1"/>
  <c r="E660" i="3"/>
  <c r="J660" i="3" s="1"/>
  <c r="K660" i="3" s="1" a="1"/>
  <c r="V659" i="3"/>
  <c r="W659" i="3" s="1"/>
  <c r="AA659" i="3" a="1"/>
  <c r="AA659" i="3" s="1"/>
  <c r="E659" i="3"/>
  <c r="J659" i="3" s="1"/>
  <c r="K659" i="3" s="1" a="1"/>
  <c r="V658" i="3"/>
  <c r="W658" i="3" s="1"/>
  <c r="AA658" i="3" a="1"/>
  <c r="AA658" i="3" s="1"/>
  <c r="E658" i="3"/>
  <c r="J658" i="3" s="1"/>
  <c r="K658" i="3" s="1" a="1"/>
  <c r="V657" i="3"/>
  <c r="W657" i="3" s="1"/>
  <c r="AA657" i="3" a="1"/>
  <c r="AA657" i="3" s="1"/>
  <c r="E657" i="3"/>
  <c r="J657" i="3" s="1"/>
  <c r="K657" i="3" s="1" a="1"/>
  <c r="V656" i="3"/>
  <c r="W656" i="3" s="1"/>
  <c r="AA656" i="3" a="1"/>
  <c r="AA656" i="3" s="1"/>
  <c r="E656" i="3"/>
  <c r="J656" i="3" s="1"/>
  <c r="K656" i="3" s="1" a="1"/>
  <c r="V655" i="3"/>
  <c r="W655" i="3" s="1"/>
  <c r="AA655" i="3" a="1"/>
  <c r="AA655" i="3" s="1"/>
  <c r="E655" i="3"/>
  <c r="J655" i="3" s="1"/>
  <c r="K655" i="3" s="1" a="1"/>
  <c r="V654" i="3"/>
  <c r="W654" i="3" s="1"/>
  <c r="AA654" i="3" a="1"/>
  <c r="AA654" i="3" s="1"/>
  <c r="E654" i="3"/>
  <c r="J654" i="3" s="1"/>
  <c r="K654" i="3" s="1" a="1"/>
  <c r="V653" i="3"/>
  <c r="W653" i="3" s="1"/>
  <c r="AA653" i="3" a="1"/>
  <c r="AA653" i="3" s="1"/>
  <c r="E653" i="3"/>
  <c r="J653" i="3" s="1"/>
  <c r="K653" i="3" s="1" a="1"/>
  <c r="V652" i="3"/>
  <c r="W652" i="3" s="1"/>
  <c r="AA652" i="3" a="1"/>
  <c r="AA652" i="3" s="1"/>
  <c r="E652" i="3"/>
  <c r="J652" i="3" s="1"/>
  <c r="K652" i="3" s="1" a="1"/>
  <c r="V651" i="3"/>
  <c r="W651" i="3" s="1"/>
  <c r="AA651" i="3" a="1"/>
  <c r="AA651" i="3" s="1"/>
  <c r="E651" i="3"/>
  <c r="J651" i="3" s="1"/>
  <c r="K651" i="3" s="1" a="1"/>
  <c r="V650" i="3"/>
  <c r="W650" i="3" s="1"/>
  <c r="AA650" i="3" a="1"/>
  <c r="AA650" i="3" s="1"/>
  <c r="E650" i="3"/>
  <c r="J650" i="3" s="1"/>
  <c r="K650" i="3" s="1" a="1"/>
  <c r="V649" i="3"/>
  <c r="W649" i="3" s="1"/>
  <c r="AA649" i="3" a="1"/>
  <c r="AA649" i="3" s="1"/>
  <c r="E649" i="3"/>
  <c r="J649" i="3" s="1"/>
  <c r="K649" i="3" s="1" a="1"/>
  <c r="V648" i="3"/>
  <c r="W648" i="3" s="1"/>
  <c r="AA648" i="3" a="1"/>
  <c r="AA648" i="3" s="1"/>
  <c r="E648" i="3"/>
  <c r="J648" i="3" s="1"/>
  <c r="K648" i="3" s="1" a="1"/>
  <c r="V647" i="3"/>
  <c r="W647" i="3" s="1"/>
  <c r="AA647" i="3" a="1"/>
  <c r="AA647" i="3" s="1"/>
  <c r="E647" i="3"/>
  <c r="J647" i="3" s="1"/>
  <c r="K647" i="3" s="1" a="1"/>
  <c r="V646" i="3"/>
  <c r="W646" i="3" s="1"/>
  <c r="AA646" i="3" a="1"/>
  <c r="AA646" i="3" s="1"/>
  <c r="E646" i="3"/>
  <c r="J646" i="3" s="1"/>
  <c r="K646" i="3" s="1" a="1"/>
  <c r="V645" i="3"/>
  <c r="W645" i="3" s="1"/>
  <c r="AA645" i="3" a="1"/>
  <c r="AA645" i="3" s="1"/>
  <c r="E645" i="3"/>
  <c r="J645" i="3" s="1"/>
  <c r="K645" i="3" s="1" a="1"/>
  <c r="V644" i="3"/>
  <c r="W644" i="3" s="1"/>
  <c r="AA644" i="3" a="1"/>
  <c r="AA644" i="3" s="1"/>
  <c r="E644" i="3"/>
  <c r="J644" i="3" s="1"/>
  <c r="K644" i="3" s="1" a="1"/>
  <c r="V643" i="3"/>
  <c r="W643" i="3" s="1"/>
  <c r="AA643" i="3" a="1"/>
  <c r="AA643" i="3" s="1"/>
  <c r="E643" i="3"/>
  <c r="J643" i="3" s="1"/>
  <c r="K643" i="3" s="1" a="1"/>
  <c r="V642" i="3"/>
  <c r="W642" i="3" s="1"/>
  <c r="AA642" i="3" a="1"/>
  <c r="AA642" i="3" s="1"/>
  <c r="E642" i="3"/>
  <c r="J642" i="3" s="1"/>
  <c r="K642" i="3" s="1" a="1"/>
  <c r="V641" i="3"/>
  <c r="W641" i="3" s="1"/>
  <c r="AA641" i="3" a="1"/>
  <c r="AA641" i="3" s="1"/>
  <c r="E641" i="3"/>
  <c r="J641" i="3" s="1"/>
  <c r="K641" i="3" s="1" a="1"/>
  <c r="V640" i="3"/>
  <c r="W640" i="3" s="1"/>
  <c r="AA640" i="3" a="1"/>
  <c r="AA640" i="3" s="1"/>
  <c r="E640" i="3"/>
  <c r="J640" i="3" s="1"/>
  <c r="K640" i="3" s="1" a="1"/>
  <c r="V639" i="3"/>
  <c r="W639" i="3" s="1"/>
  <c r="AA639" i="3" a="1"/>
  <c r="AA639" i="3" s="1"/>
  <c r="E639" i="3"/>
  <c r="J639" i="3" s="1"/>
  <c r="K639" i="3" s="1" a="1"/>
  <c r="V638" i="3"/>
  <c r="W638" i="3" s="1"/>
  <c r="AA638" i="3" a="1"/>
  <c r="AA638" i="3" s="1"/>
  <c r="E638" i="3"/>
  <c r="J638" i="3" s="1"/>
  <c r="K638" i="3" s="1" a="1"/>
  <c r="V637" i="3"/>
  <c r="W637" i="3" s="1"/>
  <c r="AA637" i="3" a="1"/>
  <c r="AA637" i="3" s="1"/>
  <c r="E637" i="3"/>
  <c r="J637" i="3" s="1"/>
  <c r="K637" i="3" s="1" a="1"/>
  <c r="V636" i="3"/>
  <c r="W636" i="3" s="1"/>
  <c r="AA636" i="3" a="1"/>
  <c r="AA636" i="3" s="1"/>
  <c r="E636" i="3"/>
  <c r="J636" i="3" s="1"/>
  <c r="K636" i="3" s="1" a="1"/>
  <c r="V635" i="3"/>
  <c r="W635" i="3" s="1"/>
  <c r="AA635" i="3" a="1"/>
  <c r="AA635" i="3" s="1"/>
  <c r="E635" i="3"/>
  <c r="J635" i="3" s="1"/>
  <c r="K635" i="3" s="1" a="1"/>
  <c r="V634" i="3"/>
  <c r="W634" i="3" s="1"/>
  <c r="AA634" i="3" a="1"/>
  <c r="AA634" i="3" s="1"/>
  <c r="E634" i="3"/>
  <c r="J634" i="3" s="1"/>
  <c r="K634" i="3" s="1" a="1"/>
  <c r="V633" i="3"/>
  <c r="W633" i="3" s="1"/>
  <c r="AA633" i="3" a="1"/>
  <c r="AA633" i="3" s="1"/>
  <c r="E633" i="3"/>
  <c r="J633" i="3" s="1"/>
  <c r="K633" i="3" s="1" a="1"/>
  <c r="V632" i="3"/>
  <c r="W632" i="3" s="1"/>
  <c r="AA632" i="3" a="1"/>
  <c r="AA632" i="3" s="1"/>
  <c r="E632" i="3"/>
  <c r="J632" i="3" s="1"/>
  <c r="K632" i="3" s="1" a="1"/>
  <c r="V631" i="3"/>
  <c r="W631" i="3" s="1"/>
  <c r="AA631" i="3" a="1"/>
  <c r="AA631" i="3" s="1"/>
  <c r="E631" i="3"/>
  <c r="J631" i="3" s="1"/>
  <c r="K631" i="3" s="1" a="1"/>
  <c r="V630" i="3"/>
  <c r="W630" i="3" s="1"/>
  <c r="AA630" i="3" a="1"/>
  <c r="AA630" i="3" s="1"/>
  <c r="E630" i="3"/>
  <c r="J630" i="3" s="1"/>
  <c r="K630" i="3" s="1" a="1"/>
  <c r="V629" i="3"/>
  <c r="W629" i="3" s="1"/>
  <c r="AA629" i="3" a="1"/>
  <c r="AA629" i="3" s="1"/>
  <c r="E629" i="3"/>
  <c r="J629" i="3" s="1"/>
  <c r="K629" i="3" s="1" a="1"/>
  <c r="V628" i="3"/>
  <c r="W628" i="3" s="1"/>
  <c r="AA628" i="3" a="1"/>
  <c r="AA628" i="3" s="1"/>
  <c r="E628" i="3"/>
  <c r="J628" i="3" s="1"/>
  <c r="K628" i="3" s="1" a="1"/>
  <c r="V627" i="3"/>
  <c r="W627" i="3" s="1"/>
  <c r="AA627" i="3" a="1"/>
  <c r="AA627" i="3" s="1"/>
  <c r="E627" i="3"/>
  <c r="J627" i="3" s="1"/>
  <c r="K627" i="3" s="1" a="1"/>
  <c r="V626" i="3"/>
  <c r="W626" i="3" s="1"/>
  <c r="AA626" i="3" a="1"/>
  <c r="AA626" i="3" s="1"/>
  <c r="E626" i="3"/>
  <c r="J626" i="3" s="1"/>
  <c r="K626" i="3" s="1" a="1"/>
  <c r="V625" i="3"/>
  <c r="W625" i="3" s="1"/>
  <c r="AA625" i="3" a="1"/>
  <c r="AA625" i="3" s="1"/>
  <c r="E625" i="3"/>
  <c r="J625" i="3" s="1"/>
  <c r="K625" i="3" s="1" a="1"/>
  <c r="V624" i="3"/>
  <c r="W624" i="3" s="1"/>
  <c r="AA624" i="3" a="1"/>
  <c r="AA624" i="3" s="1"/>
  <c r="E624" i="3"/>
  <c r="J624" i="3" s="1"/>
  <c r="K624" i="3" s="1" a="1"/>
  <c r="V623" i="3"/>
  <c r="W623" i="3" s="1"/>
  <c r="AA623" i="3" a="1"/>
  <c r="AA623" i="3" s="1"/>
  <c r="E623" i="3"/>
  <c r="J623" i="3" s="1"/>
  <c r="K623" i="3" s="1" a="1"/>
  <c r="V622" i="3"/>
  <c r="W622" i="3" s="1"/>
  <c r="AA622" i="3" a="1"/>
  <c r="AA622" i="3" s="1"/>
  <c r="E622" i="3"/>
  <c r="J622" i="3" s="1"/>
  <c r="K622" i="3" s="1" a="1"/>
  <c r="V621" i="3"/>
  <c r="W621" i="3" s="1"/>
  <c r="AA621" i="3" a="1"/>
  <c r="AA621" i="3" s="1"/>
  <c r="E621" i="3"/>
  <c r="J621" i="3" s="1"/>
  <c r="K621" i="3" s="1" a="1"/>
  <c r="V620" i="3"/>
  <c r="W620" i="3" s="1"/>
  <c r="AA620" i="3" a="1"/>
  <c r="AA620" i="3" s="1"/>
  <c r="E620" i="3"/>
  <c r="J620" i="3" s="1"/>
  <c r="K620" i="3" s="1" a="1"/>
  <c r="V619" i="3"/>
  <c r="W619" i="3" s="1"/>
  <c r="AA619" i="3" a="1"/>
  <c r="AA619" i="3" s="1"/>
  <c r="E619" i="3"/>
  <c r="J619" i="3" s="1"/>
  <c r="K619" i="3" s="1" a="1"/>
  <c r="V618" i="3"/>
  <c r="W618" i="3" s="1"/>
  <c r="AA618" i="3" a="1"/>
  <c r="AA618" i="3" s="1"/>
  <c r="E618" i="3"/>
  <c r="J618" i="3" s="1"/>
  <c r="K618" i="3" s="1" a="1"/>
  <c r="V617" i="3"/>
  <c r="W617" i="3" s="1"/>
  <c r="AA617" i="3" a="1"/>
  <c r="AA617" i="3" s="1"/>
  <c r="E617" i="3"/>
  <c r="J617" i="3" s="1"/>
  <c r="K617" i="3" s="1" a="1"/>
  <c r="V616" i="3"/>
  <c r="W616" i="3" s="1"/>
  <c r="AA616" i="3" a="1"/>
  <c r="AA616" i="3" s="1"/>
  <c r="E616" i="3"/>
  <c r="J616" i="3" s="1"/>
  <c r="K616" i="3" s="1" a="1"/>
  <c r="V615" i="3"/>
  <c r="W615" i="3" s="1"/>
  <c r="AA615" i="3" a="1"/>
  <c r="AA615" i="3" s="1"/>
  <c r="E615" i="3"/>
  <c r="J615" i="3" s="1"/>
  <c r="K615" i="3" s="1" a="1"/>
  <c r="V614" i="3"/>
  <c r="W614" i="3" s="1"/>
  <c r="AA614" i="3" a="1"/>
  <c r="AA614" i="3" s="1"/>
  <c r="E614" i="3"/>
  <c r="J614" i="3" s="1"/>
  <c r="K614" i="3" s="1" a="1"/>
  <c r="V613" i="3"/>
  <c r="W613" i="3" s="1"/>
  <c r="AA613" i="3" a="1"/>
  <c r="AA613" i="3" s="1"/>
  <c r="E613" i="3"/>
  <c r="J613" i="3" s="1"/>
  <c r="K613" i="3" s="1" a="1"/>
  <c r="V612" i="3"/>
  <c r="W612" i="3" s="1"/>
  <c r="AA612" i="3" a="1"/>
  <c r="AA612" i="3" s="1"/>
  <c r="E612" i="3"/>
  <c r="J612" i="3" s="1"/>
  <c r="K612" i="3" s="1" a="1"/>
  <c r="V611" i="3"/>
  <c r="W611" i="3" s="1"/>
  <c r="AA611" i="3" a="1"/>
  <c r="AA611" i="3" s="1"/>
  <c r="E611" i="3"/>
  <c r="J611" i="3" s="1"/>
  <c r="K611" i="3" s="1" a="1"/>
  <c r="V610" i="3"/>
  <c r="W610" i="3" s="1"/>
  <c r="AA610" i="3" a="1"/>
  <c r="AA610" i="3" s="1"/>
  <c r="E610" i="3"/>
  <c r="J610" i="3" s="1"/>
  <c r="K610" i="3" s="1" a="1"/>
  <c r="V609" i="3"/>
  <c r="W609" i="3" s="1"/>
  <c r="AA609" i="3" a="1"/>
  <c r="AA609" i="3" s="1"/>
  <c r="E609" i="3"/>
  <c r="J609" i="3" s="1"/>
  <c r="K609" i="3" s="1" a="1"/>
  <c r="V608" i="3"/>
  <c r="W608" i="3" s="1"/>
  <c r="AA608" i="3" a="1"/>
  <c r="AA608" i="3" s="1"/>
  <c r="E608" i="3"/>
  <c r="J608" i="3" s="1"/>
  <c r="K608" i="3" s="1" a="1"/>
  <c r="V607" i="3"/>
  <c r="W607" i="3" s="1"/>
  <c r="AA607" i="3" a="1"/>
  <c r="AA607" i="3" s="1"/>
  <c r="E607" i="3"/>
  <c r="J607" i="3" s="1"/>
  <c r="K607" i="3" s="1" a="1"/>
  <c r="V606" i="3"/>
  <c r="W606" i="3" s="1"/>
  <c r="AA606" i="3" a="1"/>
  <c r="AA606" i="3" s="1"/>
  <c r="E606" i="3"/>
  <c r="J606" i="3" s="1"/>
  <c r="K606" i="3" s="1" a="1"/>
  <c r="V605" i="3"/>
  <c r="W605" i="3" s="1"/>
  <c r="AA605" i="3" a="1"/>
  <c r="AA605" i="3" s="1"/>
  <c r="E605" i="3"/>
  <c r="J605" i="3" s="1"/>
  <c r="K605" i="3" s="1" a="1"/>
  <c r="V604" i="3"/>
  <c r="W604" i="3" s="1"/>
  <c r="AA604" i="3" a="1"/>
  <c r="AA604" i="3" s="1"/>
  <c r="E604" i="3"/>
  <c r="J604" i="3" s="1"/>
  <c r="K604" i="3" s="1" a="1"/>
  <c r="V603" i="3"/>
  <c r="W603" i="3" s="1"/>
  <c r="AA603" i="3" a="1"/>
  <c r="AA603" i="3" s="1"/>
  <c r="E603" i="3"/>
  <c r="J603" i="3" s="1"/>
  <c r="K603" i="3" s="1" a="1"/>
  <c r="V602" i="3"/>
  <c r="W602" i="3" s="1"/>
  <c r="AA602" i="3" a="1"/>
  <c r="AA602" i="3" s="1"/>
  <c r="E602" i="3"/>
  <c r="J602" i="3" s="1"/>
  <c r="K602" i="3" s="1" a="1"/>
  <c r="V601" i="3"/>
  <c r="W601" i="3" s="1"/>
  <c r="AA601" i="3" a="1"/>
  <c r="AA601" i="3" s="1"/>
  <c r="E601" i="3"/>
  <c r="J601" i="3" s="1"/>
  <c r="K601" i="3" s="1" a="1"/>
  <c r="V600" i="3"/>
  <c r="W600" i="3" s="1"/>
  <c r="AA600" i="3" a="1"/>
  <c r="AA600" i="3" s="1"/>
  <c r="E600" i="3"/>
  <c r="J600" i="3" s="1"/>
  <c r="K600" i="3" s="1" a="1"/>
  <c r="V599" i="3"/>
  <c r="W599" i="3" s="1"/>
  <c r="AA599" i="3" a="1"/>
  <c r="AA599" i="3" s="1"/>
  <c r="E599" i="3"/>
  <c r="J599" i="3" s="1"/>
  <c r="K599" i="3" s="1" a="1"/>
  <c r="V598" i="3"/>
  <c r="W598" i="3" s="1"/>
  <c r="AA598" i="3" a="1"/>
  <c r="AA598" i="3" s="1"/>
  <c r="E598" i="3"/>
  <c r="J598" i="3" s="1"/>
  <c r="K598" i="3" s="1" a="1"/>
  <c r="V597" i="3"/>
  <c r="W597" i="3" s="1"/>
  <c r="AA597" i="3" a="1"/>
  <c r="AA597" i="3" s="1"/>
  <c r="E597" i="3"/>
  <c r="J597" i="3" s="1"/>
  <c r="K597" i="3" s="1" a="1"/>
  <c r="V596" i="3"/>
  <c r="W596" i="3" s="1"/>
  <c r="AA596" i="3" a="1"/>
  <c r="AA596" i="3" s="1"/>
  <c r="E596" i="3"/>
  <c r="J596" i="3" s="1"/>
  <c r="K596" i="3" s="1" a="1"/>
  <c r="V595" i="3"/>
  <c r="W595" i="3" s="1"/>
  <c r="AA595" i="3" a="1"/>
  <c r="AA595" i="3" s="1"/>
  <c r="E595" i="3"/>
  <c r="J595" i="3" s="1"/>
  <c r="K595" i="3" s="1" a="1"/>
  <c r="V594" i="3"/>
  <c r="W594" i="3" s="1"/>
  <c r="AA594" i="3" a="1"/>
  <c r="AA594" i="3" s="1"/>
  <c r="E594" i="3"/>
  <c r="J594" i="3" s="1"/>
  <c r="K594" i="3" s="1" a="1"/>
  <c r="V593" i="3"/>
  <c r="W593" i="3" s="1"/>
  <c r="AA593" i="3" a="1"/>
  <c r="AA593" i="3" s="1"/>
  <c r="E593" i="3"/>
  <c r="J593" i="3" s="1"/>
  <c r="K593" i="3" s="1" a="1"/>
  <c r="V592" i="3"/>
  <c r="W592" i="3" s="1"/>
  <c r="AA592" i="3" a="1"/>
  <c r="AA592" i="3" s="1"/>
  <c r="E592" i="3"/>
  <c r="J592" i="3" s="1"/>
  <c r="K592" i="3" s="1" a="1"/>
  <c r="V591" i="3"/>
  <c r="W591" i="3" s="1"/>
  <c r="AA591" i="3" a="1"/>
  <c r="AA591" i="3" s="1"/>
  <c r="E591" i="3"/>
  <c r="J591" i="3" s="1"/>
  <c r="K591" i="3" s="1" a="1"/>
  <c r="V590" i="3"/>
  <c r="W590" i="3" s="1"/>
  <c r="AA590" i="3" a="1"/>
  <c r="AA590" i="3" s="1"/>
  <c r="E590" i="3"/>
  <c r="J590" i="3" s="1"/>
  <c r="K590" i="3" s="1" a="1"/>
  <c r="V589" i="3"/>
  <c r="W589" i="3" s="1"/>
  <c r="AA589" i="3" a="1"/>
  <c r="AA589" i="3" s="1"/>
  <c r="E589" i="3"/>
  <c r="J589" i="3" s="1"/>
  <c r="K589" i="3" s="1" a="1"/>
  <c r="V588" i="3"/>
  <c r="W588" i="3" s="1"/>
  <c r="AA588" i="3" a="1"/>
  <c r="AA588" i="3" s="1"/>
  <c r="E588" i="3"/>
  <c r="J588" i="3" s="1"/>
  <c r="K588" i="3" s="1" a="1"/>
  <c r="V587" i="3"/>
  <c r="W587" i="3" s="1"/>
  <c r="AA587" i="3" a="1"/>
  <c r="AA587" i="3" s="1"/>
  <c r="E587" i="3"/>
  <c r="J587" i="3" s="1"/>
  <c r="K587" i="3" s="1" a="1"/>
  <c r="V586" i="3"/>
  <c r="W586" i="3" s="1"/>
  <c r="AA586" i="3" a="1"/>
  <c r="AA586" i="3" s="1"/>
  <c r="E586" i="3"/>
  <c r="J586" i="3" s="1"/>
  <c r="K586" i="3" s="1" a="1"/>
  <c r="V585" i="3"/>
  <c r="W585" i="3" s="1"/>
  <c r="AA585" i="3" a="1"/>
  <c r="AA585" i="3" s="1"/>
  <c r="E585" i="3"/>
  <c r="J585" i="3" s="1"/>
  <c r="K585" i="3" s="1" a="1"/>
  <c r="V584" i="3"/>
  <c r="W584" i="3" s="1"/>
  <c r="AA584" i="3" a="1"/>
  <c r="AA584" i="3" s="1"/>
  <c r="E584" i="3"/>
  <c r="J584" i="3" s="1"/>
  <c r="K584" i="3" s="1" a="1"/>
  <c r="V583" i="3"/>
  <c r="W583" i="3" s="1"/>
  <c r="AA583" i="3" a="1"/>
  <c r="AA583" i="3" s="1"/>
  <c r="E583" i="3"/>
  <c r="J583" i="3" s="1"/>
  <c r="K583" i="3" s="1" a="1"/>
  <c r="V582" i="3"/>
  <c r="W582" i="3" s="1"/>
  <c r="AA582" i="3" a="1"/>
  <c r="AA582" i="3" s="1"/>
  <c r="E582" i="3"/>
  <c r="J582" i="3" s="1"/>
  <c r="K582" i="3" s="1" a="1"/>
  <c r="V581" i="3"/>
  <c r="W581" i="3" s="1"/>
  <c r="AA581" i="3" a="1"/>
  <c r="AA581" i="3" s="1"/>
  <c r="E581" i="3"/>
  <c r="J581" i="3" s="1"/>
  <c r="K581" i="3" s="1" a="1"/>
  <c r="V580" i="3"/>
  <c r="W580" i="3" s="1"/>
  <c r="AA580" i="3" a="1"/>
  <c r="AA580" i="3" s="1"/>
  <c r="E580" i="3"/>
  <c r="J580" i="3" s="1"/>
  <c r="K580" i="3" s="1" a="1"/>
  <c r="V579" i="3"/>
  <c r="W579" i="3" s="1"/>
  <c r="AA579" i="3" a="1"/>
  <c r="AA579" i="3" s="1"/>
  <c r="E579" i="3"/>
  <c r="J579" i="3" s="1"/>
  <c r="K579" i="3" s="1" a="1"/>
  <c r="V578" i="3"/>
  <c r="W578" i="3" s="1"/>
  <c r="AA578" i="3" a="1"/>
  <c r="AA578" i="3" s="1"/>
  <c r="E578" i="3"/>
  <c r="J578" i="3" s="1"/>
  <c r="K578" i="3" s="1" a="1"/>
  <c r="V577" i="3"/>
  <c r="W577" i="3" s="1"/>
  <c r="AA577" i="3" a="1"/>
  <c r="AA577" i="3" s="1"/>
  <c r="E577" i="3"/>
  <c r="J577" i="3" s="1"/>
  <c r="K577" i="3" s="1" a="1"/>
  <c r="V576" i="3"/>
  <c r="W576" i="3" s="1"/>
  <c r="AA576" i="3" a="1"/>
  <c r="AA576" i="3" s="1"/>
  <c r="E576" i="3"/>
  <c r="J576" i="3" s="1"/>
  <c r="K576" i="3" s="1" a="1"/>
  <c r="V575" i="3"/>
  <c r="W575" i="3" s="1"/>
  <c r="AA575" i="3" a="1"/>
  <c r="AA575" i="3" s="1"/>
  <c r="E575" i="3"/>
  <c r="J575" i="3" s="1"/>
  <c r="K575" i="3" s="1" a="1"/>
  <c r="V574" i="3"/>
  <c r="W574" i="3" s="1"/>
  <c r="AA574" i="3" a="1"/>
  <c r="AA574" i="3" s="1"/>
  <c r="E574" i="3"/>
  <c r="J574" i="3" s="1"/>
  <c r="K574" i="3" s="1" a="1"/>
  <c r="V573" i="3"/>
  <c r="W573" i="3" s="1"/>
  <c r="AA573" i="3" a="1"/>
  <c r="AA573" i="3" s="1"/>
  <c r="E573" i="3"/>
  <c r="J573" i="3" s="1"/>
  <c r="K573" i="3" s="1" a="1"/>
  <c r="V572" i="3"/>
  <c r="W572" i="3" s="1"/>
  <c r="AA572" i="3" a="1"/>
  <c r="AA572" i="3" s="1"/>
  <c r="E572" i="3"/>
  <c r="J572" i="3" s="1"/>
  <c r="K572" i="3" s="1" a="1"/>
  <c r="V571" i="3"/>
  <c r="W571" i="3" s="1"/>
  <c r="AA571" i="3" a="1"/>
  <c r="AA571" i="3" s="1"/>
  <c r="E571" i="3"/>
  <c r="J571" i="3" s="1"/>
  <c r="K571" i="3" s="1" a="1"/>
  <c r="V570" i="3"/>
  <c r="W570" i="3" s="1"/>
  <c r="AA570" i="3" a="1"/>
  <c r="AA570" i="3" s="1"/>
  <c r="E570" i="3"/>
  <c r="J570" i="3" s="1"/>
  <c r="K570" i="3" s="1" a="1"/>
  <c r="V569" i="3"/>
  <c r="W569" i="3" s="1"/>
  <c r="AA569" i="3" a="1"/>
  <c r="AA569" i="3" s="1"/>
  <c r="E569" i="3"/>
  <c r="J569" i="3" s="1"/>
  <c r="K569" i="3" s="1" a="1"/>
  <c r="V568" i="3"/>
  <c r="W568" i="3" s="1"/>
  <c r="AA568" i="3" a="1"/>
  <c r="AA568" i="3" s="1"/>
  <c r="E568" i="3"/>
  <c r="J568" i="3" s="1"/>
  <c r="K568" i="3" s="1" a="1"/>
  <c r="V567" i="3"/>
  <c r="W567" i="3" s="1"/>
  <c r="AA567" i="3" a="1"/>
  <c r="AA567" i="3" s="1"/>
  <c r="E567" i="3"/>
  <c r="J567" i="3" s="1"/>
  <c r="K567" i="3" s="1" a="1"/>
  <c r="V566" i="3"/>
  <c r="W566" i="3" s="1"/>
  <c r="AA566" i="3" a="1"/>
  <c r="AA566" i="3" s="1"/>
  <c r="E566" i="3"/>
  <c r="J566" i="3" s="1"/>
  <c r="K566" i="3" s="1" a="1"/>
  <c r="V565" i="3"/>
  <c r="W565" i="3" s="1"/>
  <c r="AA565" i="3" a="1"/>
  <c r="AA565" i="3" s="1"/>
  <c r="E565" i="3"/>
  <c r="J565" i="3" s="1"/>
  <c r="K565" i="3" s="1" a="1"/>
  <c r="V564" i="3"/>
  <c r="W564" i="3" s="1"/>
  <c r="AA564" i="3" a="1"/>
  <c r="AA564" i="3" s="1"/>
  <c r="E564" i="3"/>
  <c r="J564" i="3" s="1"/>
  <c r="K564" i="3" s="1" a="1"/>
  <c r="V563" i="3"/>
  <c r="W563" i="3" s="1"/>
  <c r="AA563" i="3" a="1"/>
  <c r="AA563" i="3" s="1"/>
  <c r="E563" i="3"/>
  <c r="J563" i="3" s="1"/>
  <c r="K563" i="3" s="1" a="1"/>
  <c r="V562" i="3"/>
  <c r="W562" i="3" s="1"/>
  <c r="AA562" i="3" a="1"/>
  <c r="AA562" i="3" s="1"/>
  <c r="E562" i="3"/>
  <c r="J562" i="3" s="1"/>
  <c r="K562" i="3" s="1" a="1"/>
  <c r="V561" i="3"/>
  <c r="W561" i="3" s="1"/>
  <c r="AA561" i="3" a="1"/>
  <c r="AA561" i="3" s="1"/>
  <c r="E561" i="3"/>
  <c r="J561" i="3" s="1"/>
  <c r="K561" i="3" s="1" a="1"/>
  <c r="V560" i="3"/>
  <c r="W560" i="3" s="1"/>
  <c r="AA560" i="3" a="1"/>
  <c r="AA560" i="3" s="1"/>
  <c r="E560" i="3"/>
  <c r="J560" i="3" s="1"/>
  <c r="K560" i="3" s="1" a="1"/>
  <c r="V559" i="3"/>
  <c r="W559" i="3" s="1"/>
  <c r="AA559" i="3" a="1"/>
  <c r="AA559" i="3" s="1"/>
  <c r="E559" i="3"/>
  <c r="J559" i="3" s="1"/>
  <c r="K559" i="3" s="1" a="1"/>
  <c r="V558" i="3"/>
  <c r="W558" i="3" s="1"/>
  <c r="AA558" i="3" a="1"/>
  <c r="AA558" i="3" s="1"/>
  <c r="E558" i="3"/>
  <c r="J558" i="3" s="1"/>
  <c r="K558" i="3" s="1" a="1"/>
  <c r="V557" i="3"/>
  <c r="W557" i="3" s="1"/>
  <c r="AA557" i="3" a="1"/>
  <c r="AA557" i="3" s="1"/>
  <c r="E557" i="3"/>
  <c r="J557" i="3" s="1"/>
  <c r="K557" i="3" s="1" a="1"/>
  <c r="V556" i="3"/>
  <c r="W556" i="3" s="1"/>
  <c r="AA556" i="3" a="1"/>
  <c r="AA556" i="3" s="1"/>
  <c r="E556" i="3"/>
  <c r="J556" i="3" s="1"/>
  <c r="K556" i="3" s="1" a="1"/>
  <c r="V555" i="3"/>
  <c r="W555" i="3" s="1"/>
  <c r="AA555" i="3" a="1"/>
  <c r="AA555" i="3" s="1"/>
  <c r="E555" i="3"/>
  <c r="J555" i="3" s="1"/>
  <c r="K555" i="3" s="1" a="1"/>
  <c r="V554" i="3"/>
  <c r="W554" i="3" s="1"/>
  <c r="AA554" i="3" a="1"/>
  <c r="AA554" i="3" s="1"/>
  <c r="E554" i="3"/>
  <c r="J554" i="3" s="1"/>
  <c r="K554" i="3" s="1" a="1"/>
  <c r="V553" i="3"/>
  <c r="W553" i="3" s="1"/>
  <c r="AA553" i="3" a="1"/>
  <c r="AA553" i="3" s="1"/>
  <c r="E553" i="3"/>
  <c r="J553" i="3" s="1"/>
  <c r="K553" i="3" s="1" a="1"/>
  <c r="V552" i="3"/>
  <c r="W552" i="3" s="1"/>
  <c r="AA552" i="3" a="1"/>
  <c r="AA552" i="3" s="1"/>
  <c r="E552" i="3"/>
  <c r="J552" i="3" s="1"/>
  <c r="K552" i="3" s="1" a="1"/>
  <c r="V551" i="3"/>
  <c r="W551" i="3" s="1"/>
  <c r="AA551" i="3" a="1"/>
  <c r="AA551" i="3" s="1"/>
  <c r="E551" i="3"/>
  <c r="J551" i="3" s="1"/>
  <c r="K551" i="3" s="1" a="1"/>
  <c r="V550" i="3"/>
  <c r="W550" i="3" s="1"/>
  <c r="AA550" i="3" a="1"/>
  <c r="AA550" i="3" s="1"/>
  <c r="E550" i="3"/>
  <c r="J550" i="3" s="1"/>
  <c r="K550" i="3" s="1" a="1"/>
  <c r="V549" i="3"/>
  <c r="W549" i="3" s="1"/>
  <c r="AA549" i="3" a="1"/>
  <c r="AA549" i="3" s="1"/>
  <c r="E549" i="3"/>
  <c r="J549" i="3" s="1"/>
  <c r="K549" i="3" s="1" a="1"/>
  <c r="V548" i="3"/>
  <c r="W548" i="3" s="1"/>
  <c r="AA548" i="3" a="1"/>
  <c r="AA548" i="3" s="1"/>
  <c r="E548" i="3"/>
  <c r="J548" i="3" s="1"/>
  <c r="K548" i="3" s="1" a="1"/>
  <c r="V547" i="3"/>
  <c r="W547" i="3" s="1"/>
  <c r="AA547" i="3" a="1"/>
  <c r="AA547" i="3" s="1"/>
  <c r="E547" i="3"/>
  <c r="J547" i="3" s="1"/>
  <c r="K547" i="3" s="1" a="1"/>
  <c r="V546" i="3"/>
  <c r="W546" i="3" s="1"/>
  <c r="AA546" i="3" a="1"/>
  <c r="AA546" i="3" s="1"/>
  <c r="E546" i="3"/>
  <c r="J546" i="3" s="1"/>
  <c r="K546" i="3" s="1" a="1"/>
  <c r="V545" i="3"/>
  <c r="W545" i="3" s="1"/>
  <c r="AA545" i="3" a="1"/>
  <c r="AA545" i="3" s="1"/>
  <c r="E545" i="3"/>
  <c r="J545" i="3" s="1"/>
  <c r="K545" i="3" s="1" a="1"/>
  <c r="V544" i="3"/>
  <c r="W544" i="3" s="1"/>
  <c r="AA544" i="3" a="1"/>
  <c r="AA544" i="3" s="1"/>
  <c r="E544" i="3"/>
  <c r="J544" i="3" s="1"/>
  <c r="K544" i="3" s="1" a="1"/>
  <c r="V543" i="3"/>
  <c r="W543" i="3" s="1"/>
  <c r="AA543" i="3" a="1"/>
  <c r="AA543" i="3" s="1"/>
  <c r="E543" i="3"/>
  <c r="J543" i="3" s="1"/>
  <c r="K543" i="3" s="1" a="1"/>
  <c r="V542" i="3"/>
  <c r="W542" i="3" s="1"/>
  <c r="AA542" i="3" a="1"/>
  <c r="AA542" i="3" s="1"/>
  <c r="E542" i="3"/>
  <c r="J542" i="3" s="1"/>
  <c r="K542" i="3" s="1" a="1"/>
  <c r="V541" i="3"/>
  <c r="W541" i="3" s="1"/>
  <c r="AA541" i="3" a="1"/>
  <c r="AA541" i="3" s="1"/>
  <c r="E541" i="3"/>
  <c r="J541" i="3" s="1"/>
  <c r="K541" i="3" s="1" a="1"/>
  <c r="V540" i="3"/>
  <c r="W540" i="3" s="1"/>
  <c r="AA540" i="3" a="1"/>
  <c r="AA540" i="3" s="1"/>
  <c r="E540" i="3"/>
  <c r="J540" i="3" s="1"/>
  <c r="K540" i="3" s="1" a="1"/>
  <c r="V539" i="3"/>
  <c r="W539" i="3" s="1"/>
  <c r="AA539" i="3" a="1"/>
  <c r="AA539" i="3" s="1"/>
  <c r="E539" i="3"/>
  <c r="J539" i="3" s="1"/>
  <c r="K539" i="3" s="1" a="1"/>
  <c r="V538" i="3"/>
  <c r="W538" i="3" s="1"/>
  <c r="AA538" i="3" a="1"/>
  <c r="AA538" i="3" s="1"/>
  <c r="E538" i="3"/>
  <c r="J538" i="3" s="1"/>
  <c r="K538" i="3" s="1" a="1"/>
  <c r="V537" i="3"/>
  <c r="W537" i="3" s="1"/>
  <c r="AA537" i="3" a="1"/>
  <c r="AA537" i="3" s="1"/>
  <c r="E537" i="3"/>
  <c r="J537" i="3" s="1"/>
  <c r="K537" i="3" s="1" a="1"/>
  <c r="V536" i="3"/>
  <c r="W536" i="3" s="1"/>
  <c r="AA536" i="3" a="1"/>
  <c r="AA536" i="3" s="1"/>
  <c r="E536" i="3"/>
  <c r="J536" i="3" s="1"/>
  <c r="K536" i="3" s="1" a="1"/>
  <c r="V535" i="3"/>
  <c r="W535" i="3" s="1"/>
  <c r="AA535" i="3" a="1"/>
  <c r="AA535" i="3" s="1"/>
  <c r="E535" i="3"/>
  <c r="J535" i="3" s="1"/>
  <c r="K535" i="3" s="1" a="1"/>
  <c r="V534" i="3"/>
  <c r="W534" i="3" s="1"/>
  <c r="AA534" i="3" a="1"/>
  <c r="AA534" i="3" s="1"/>
  <c r="E534" i="3"/>
  <c r="J534" i="3" s="1"/>
  <c r="K534" i="3" s="1" a="1"/>
  <c r="V533" i="3"/>
  <c r="W533" i="3" s="1"/>
  <c r="AA533" i="3" a="1"/>
  <c r="AA533" i="3" s="1"/>
  <c r="E533" i="3"/>
  <c r="J533" i="3" s="1"/>
  <c r="K533" i="3" s="1" a="1"/>
  <c r="V532" i="3"/>
  <c r="W532" i="3" s="1"/>
  <c r="AA532" i="3" a="1"/>
  <c r="AA532" i="3" s="1"/>
  <c r="E532" i="3"/>
  <c r="J532" i="3" s="1"/>
  <c r="K532" i="3" s="1" a="1"/>
  <c r="V531" i="3"/>
  <c r="W531" i="3" s="1"/>
  <c r="AA531" i="3" a="1"/>
  <c r="AA531" i="3" s="1"/>
  <c r="E531" i="3"/>
  <c r="J531" i="3" s="1"/>
  <c r="K531" i="3" s="1" a="1"/>
  <c r="V530" i="3"/>
  <c r="W530" i="3" s="1"/>
  <c r="AA530" i="3" a="1"/>
  <c r="AA530" i="3" s="1"/>
  <c r="E530" i="3"/>
  <c r="J530" i="3" s="1"/>
  <c r="K530" i="3" s="1" a="1"/>
  <c r="V529" i="3"/>
  <c r="W529" i="3" s="1"/>
  <c r="AA529" i="3" a="1"/>
  <c r="AA529" i="3" s="1"/>
  <c r="E529" i="3"/>
  <c r="J529" i="3" s="1"/>
  <c r="K529" i="3" s="1" a="1"/>
  <c r="V528" i="3"/>
  <c r="W528" i="3" s="1"/>
  <c r="AA528" i="3" a="1"/>
  <c r="AA528" i="3" s="1"/>
  <c r="E528" i="3"/>
  <c r="J528" i="3" s="1"/>
  <c r="K528" i="3" s="1" a="1"/>
  <c r="V527" i="3"/>
  <c r="W527" i="3" s="1"/>
  <c r="AA527" i="3" a="1"/>
  <c r="AA527" i="3" s="1"/>
  <c r="E527" i="3"/>
  <c r="J527" i="3" s="1"/>
  <c r="K527" i="3" s="1" a="1"/>
  <c r="V526" i="3"/>
  <c r="W526" i="3" s="1"/>
  <c r="AA526" i="3" a="1"/>
  <c r="AA526" i="3" s="1"/>
  <c r="E526" i="3"/>
  <c r="J526" i="3" s="1"/>
  <c r="K526" i="3" s="1" a="1"/>
  <c r="V525" i="3"/>
  <c r="W525" i="3" s="1"/>
  <c r="AA525" i="3" a="1"/>
  <c r="AA525" i="3" s="1"/>
  <c r="E525" i="3"/>
  <c r="J525" i="3" s="1"/>
  <c r="K525" i="3" s="1" a="1"/>
  <c r="V524" i="3"/>
  <c r="W524" i="3" s="1"/>
  <c r="AA524" i="3" a="1"/>
  <c r="AA524" i="3" s="1"/>
  <c r="E524" i="3"/>
  <c r="J524" i="3" s="1"/>
  <c r="K524" i="3" s="1" a="1"/>
  <c r="V523" i="3"/>
  <c r="W523" i="3" s="1"/>
  <c r="AA523" i="3" a="1"/>
  <c r="AA523" i="3" s="1"/>
  <c r="E523" i="3"/>
  <c r="J523" i="3" s="1"/>
  <c r="K523" i="3" s="1" a="1"/>
  <c r="V522" i="3"/>
  <c r="W522" i="3" s="1"/>
  <c r="AA522" i="3" a="1"/>
  <c r="AA522" i="3" s="1"/>
  <c r="E522" i="3"/>
  <c r="J522" i="3" s="1"/>
  <c r="K522" i="3" s="1" a="1"/>
  <c r="V521" i="3"/>
  <c r="W521" i="3" s="1"/>
  <c r="AA521" i="3" a="1"/>
  <c r="AA521" i="3" s="1"/>
  <c r="E521" i="3"/>
  <c r="J521" i="3" s="1"/>
  <c r="K521" i="3" s="1" a="1"/>
  <c r="V520" i="3"/>
  <c r="W520" i="3" s="1"/>
  <c r="AA520" i="3" a="1"/>
  <c r="AA520" i="3" s="1"/>
  <c r="E520" i="3"/>
  <c r="J520" i="3" s="1"/>
  <c r="K520" i="3" s="1" a="1"/>
  <c r="V519" i="3"/>
  <c r="W519" i="3" s="1"/>
  <c r="AA519" i="3" a="1"/>
  <c r="AA519" i="3" s="1"/>
  <c r="E519" i="3"/>
  <c r="J519" i="3" s="1"/>
  <c r="K519" i="3" s="1" a="1"/>
  <c r="V518" i="3"/>
  <c r="W518" i="3" s="1"/>
  <c r="AA518" i="3" a="1"/>
  <c r="AA518" i="3" s="1"/>
  <c r="E518" i="3"/>
  <c r="J518" i="3" s="1"/>
  <c r="K518" i="3" s="1" a="1"/>
  <c r="V517" i="3"/>
  <c r="W517" i="3" s="1"/>
  <c r="AA517" i="3" a="1"/>
  <c r="AA517" i="3" s="1"/>
  <c r="E517" i="3"/>
  <c r="J517" i="3" s="1"/>
  <c r="K517" i="3" s="1" a="1"/>
  <c r="V516" i="3"/>
  <c r="W516" i="3" s="1"/>
  <c r="AA516" i="3" a="1"/>
  <c r="AA516" i="3" s="1"/>
  <c r="E516" i="3"/>
  <c r="J516" i="3" s="1"/>
  <c r="K516" i="3" s="1" a="1"/>
  <c r="V515" i="3"/>
  <c r="W515" i="3" s="1"/>
  <c r="AA515" i="3" a="1"/>
  <c r="AA515" i="3" s="1"/>
  <c r="E515" i="3"/>
  <c r="J515" i="3" s="1"/>
  <c r="K515" i="3" s="1" a="1"/>
  <c r="V514" i="3"/>
  <c r="W514" i="3" s="1"/>
  <c r="AA514" i="3" a="1"/>
  <c r="AA514" i="3" s="1"/>
  <c r="E514" i="3"/>
  <c r="J514" i="3" s="1"/>
  <c r="K514" i="3" s="1" a="1"/>
  <c r="V513" i="3"/>
  <c r="W513" i="3" s="1"/>
  <c r="AA513" i="3" a="1"/>
  <c r="AA513" i="3" s="1"/>
  <c r="E513" i="3"/>
  <c r="J513" i="3" s="1"/>
  <c r="K513" i="3" s="1" a="1"/>
  <c r="V512" i="3"/>
  <c r="W512" i="3" s="1"/>
  <c r="AA512" i="3" a="1"/>
  <c r="AA512" i="3" s="1"/>
  <c r="E512" i="3"/>
  <c r="J512" i="3" s="1"/>
  <c r="K512" i="3" s="1" a="1"/>
  <c r="V511" i="3"/>
  <c r="W511" i="3" s="1"/>
  <c r="AA511" i="3" a="1"/>
  <c r="AA511" i="3" s="1"/>
  <c r="E511" i="3"/>
  <c r="J511" i="3" s="1"/>
  <c r="K511" i="3" s="1" a="1"/>
  <c r="V510" i="3"/>
  <c r="W510" i="3" s="1"/>
  <c r="AA510" i="3" a="1"/>
  <c r="AA510" i="3" s="1"/>
  <c r="E510" i="3"/>
  <c r="J510" i="3" s="1"/>
  <c r="K510" i="3" s="1" a="1"/>
  <c r="V509" i="3"/>
  <c r="W509" i="3" s="1"/>
  <c r="AA509" i="3" a="1"/>
  <c r="AA509" i="3" s="1"/>
  <c r="E509" i="3"/>
  <c r="J509" i="3" s="1"/>
  <c r="K509" i="3" s="1" a="1"/>
  <c r="V508" i="3"/>
  <c r="W508" i="3" s="1"/>
  <c r="AA508" i="3" a="1"/>
  <c r="AA508" i="3" s="1"/>
  <c r="E508" i="3"/>
  <c r="J508" i="3" s="1"/>
  <c r="K508" i="3" s="1" a="1"/>
  <c r="V507" i="3"/>
  <c r="W507" i="3" s="1"/>
  <c r="AA507" i="3" a="1"/>
  <c r="AA507" i="3" s="1"/>
  <c r="E507" i="3"/>
  <c r="J507" i="3" s="1"/>
  <c r="K507" i="3" s="1" a="1"/>
  <c r="V506" i="3"/>
  <c r="W506" i="3" s="1"/>
  <c r="AA506" i="3" a="1"/>
  <c r="AA506" i="3" s="1"/>
  <c r="E506" i="3"/>
  <c r="J506" i="3" s="1"/>
  <c r="K506" i="3" s="1" a="1"/>
  <c r="V505" i="3"/>
  <c r="W505" i="3" s="1"/>
  <c r="AA505" i="3" a="1"/>
  <c r="AA505" i="3" s="1"/>
  <c r="E505" i="3"/>
  <c r="J505" i="3" s="1"/>
  <c r="K505" i="3" s="1" a="1"/>
  <c r="V504" i="3"/>
  <c r="W504" i="3" s="1"/>
  <c r="AA504" i="3" a="1"/>
  <c r="AA504" i="3" s="1"/>
  <c r="E504" i="3"/>
  <c r="J504" i="3" s="1"/>
  <c r="K504" i="3" s="1" a="1"/>
  <c r="V503" i="3"/>
  <c r="W503" i="3" s="1"/>
  <c r="AA503" i="3" a="1"/>
  <c r="AA503" i="3" s="1"/>
  <c r="E503" i="3"/>
  <c r="J503" i="3" s="1"/>
  <c r="K503" i="3" s="1" a="1"/>
  <c r="V502" i="3"/>
  <c r="W502" i="3" s="1"/>
  <c r="AA502" i="3" a="1"/>
  <c r="AA502" i="3" s="1"/>
  <c r="E502" i="3"/>
  <c r="J502" i="3" s="1"/>
  <c r="K502" i="3" s="1" a="1"/>
  <c r="V501" i="3"/>
  <c r="W501" i="3" s="1"/>
  <c r="AA501" i="3" a="1"/>
  <c r="AA501" i="3" s="1"/>
  <c r="E501" i="3"/>
  <c r="J501" i="3" s="1"/>
  <c r="K501" i="3" s="1" a="1"/>
  <c r="V500" i="3"/>
  <c r="W500" i="3" s="1"/>
  <c r="AA500" i="3" a="1"/>
  <c r="AA500" i="3" s="1"/>
  <c r="E500" i="3"/>
  <c r="J500" i="3" s="1"/>
  <c r="K500" i="3" s="1" a="1"/>
  <c r="V499" i="3"/>
  <c r="W499" i="3" s="1"/>
  <c r="AA499" i="3" a="1"/>
  <c r="AA499" i="3" s="1"/>
  <c r="E499" i="3"/>
  <c r="J499" i="3" s="1"/>
  <c r="K499" i="3" s="1" a="1"/>
  <c r="V498" i="3"/>
  <c r="W498" i="3" s="1"/>
  <c r="AA498" i="3" a="1"/>
  <c r="AA498" i="3" s="1"/>
  <c r="E498" i="3"/>
  <c r="J498" i="3" s="1"/>
  <c r="K498" i="3" s="1" a="1"/>
  <c r="V497" i="3"/>
  <c r="W497" i="3" s="1"/>
  <c r="AA497" i="3" a="1"/>
  <c r="AA497" i="3" s="1"/>
  <c r="E497" i="3"/>
  <c r="J497" i="3" s="1"/>
  <c r="K497" i="3" s="1" a="1"/>
  <c r="V496" i="3"/>
  <c r="W496" i="3" s="1"/>
  <c r="AA496" i="3" a="1"/>
  <c r="AA496" i="3" s="1"/>
  <c r="E496" i="3"/>
  <c r="J496" i="3" s="1"/>
  <c r="K496" i="3" s="1" a="1"/>
  <c r="V495" i="3"/>
  <c r="W495" i="3" s="1"/>
  <c r="AA495" i="3" a="1"/>
  <c r="AA495" i="3" s="1"/>
  <c r="E495" i="3"/>
  <c r="J495" i="3" s="1"/>
  <c r="K495" i="3" s="1" a="1"/>
  <c r="V494" i="3"/>
  <c r="W494" i="3" s="1"/>
  <c r="AA494" i="3" a="1"/>
  <c r="AA494" i="3" s="1"/>
  <c r="E494" i="3"/>
  <c r="J494" i="3" s="1"/>
  <c r="K494" i="3" s="1" a="1"/>
  <c r="V493" i="3"/>
  <c r="W493" i="3" s="1"/>
  <c r="AA493" i="3" a="1"/>
  <c r="AA493" i="3" s="1"/>
  <c r="E493" i="3"/>
  <c r="J493" i="3" s="1"/>
  <c r="K493" i="3" s="1" a="1"/>
  <c r="V492" i="3"/>
  <c r="W492" i="3" s="1"/>
  <c r="AA492" i="3" a="1"/>
  <c r="AA492" i="3" s="1"/>
  <c r="E492" i="3"/>
  <c r="J492" i="3" s="1"/>
  <c r="K492" i="3" s="1" a="1"/>
  <c r="V491" i="3"/>
  <c r="W491" i="3" s="1"/>
  <c r="AA491" i="3" a="1"/>
  <c r="AA491" i="3" s="1"/>
  <c r="E491" i="3"/>
  <c r="J491" i="3" s="1"/>
  <c r="K491" i="3" s="1" a="1"/>
  <c r="V490" i="3"/>
  <c r="W490" i="3" s="1"/>
  <c r="AA490" i="3" a="1"/>
  <c r="AA490" i="3" s="1"/>
  <c r="E490" i="3"/>
  <c r="J490" i="3" s="1"/>
  <c r="K490" i="3" s="1" a="1"/>
  <c r="V489" i="3"/>
  <c r="W489" i="3" s="1"/>
  <c r="AA489" i="3" a="1"/>
  <c r="AA489" i="3" s="1"/>
  <c r="E489" i="3"/>
  <c r="J489" i="3" s="1"/>
  <c r="K489" i="3" s="1" a="1"/>
  <c r="V488" i="3"/>
  <c r="W488" i="3" s="1"/>
  <c r="AA488" i="3" a="1"/>
  <c r="AA488" i="3" s="1"/>
  <c r="E488" i="3"/>
  <c r="J488" i="3" s="1"/>
  <c r="K488" i="3" s="1" a="1"/>
  <c r="V487" i="3"/>
  <c r="W487" i="3" s="1"/>
  <c r="AA487" i="3" a="1"/>
  <c r="AA487" i="3" s="1"/>
  <c r="E487" i="3"/>
  <c r="J487" i="3" s="1"/>
  <c r="K487" i="3" s="1" a="1"/>
  <c r="V486" i="3"/>
  <c r="W486" i="3" s="1"/>
  <c r="AA486" i="3" a="1"/>
  <c r="AA486" i="3" s="1"/>
  <c r="E486" i="3"/>
  <c r="J486" i="3" s="1"/>
  <c r="K486" i="3" s="1" a="1"/>
  <c r="V485" i="3"/>
  <c r="W485" i="3" s="1"/>
  <c r="AA485" i="3" a="1"/>
  <c r="AA485" i="3" s="1"/>
  <c r="E485" i="3"/>
  <c r="J485" i="3" s="1"/>
  <c r="K485" i="3" s="1" a="1"/>
  <c r="V484" i="3"/>
  <c r="W484" i="3" s="1"/>
  <c r="AA484" i="3" a="1"/>
  <c r="AA484" i="3" s="1"/>
  <c r="E484" i="3"/>
  <c r="J484" i="3" s="1"/>
  <c r="K484" i="3" s="1" a="1"/>
  <c r="V483" i="3"/>
  <c r="W483" i="3" s="1"/>
  <c r="AA483" i="3" a="1"/>
  <c r="AA483" i="3" s="1"/>
  <c r="E483" i="3"/>
  <c r="J483" i="3" s="1"/>
  <c r="K483" i="3" s="1" a="1"/>
  <c r="V482" i="3"/>
  <c r="W482" i="3" s="1"/>
  <c r="AA482" i="3" a="1"/>
  <c r="AA482" i="3" s="1"/>
  <c r="E482" i="3"/>
  <c r="J482" i="3" s="1"/>
  <c r="K482" i="3" s="1" a="1"/>
  <c r="V481" i="3"/>
  <c r="W481" i="3" s="1"/>
  <c r="AA481" i="3" a="1"/>
  <c r="AA481" i="3" s="1"/>
  <c r="E481" i="3"/>
  <c r="J481" i="3" s="1"/>
  <c r="K481" i="3" s="1" a="1"/>
  <c r="V480" i="3"/>
  <c r="W480" i="3" s="1"/>
  <c r="AA480" i="3" a="1"/>
  <c r="AA480" i="3" s="1"/>
  <c r="E480" i="3"/>
  <c r="J480" i="3" s="1"/>
  <c r="K480" i="3" s="1" a="1"/>
  <c r="V479" i="3"/>
  <c r="W479" i="3" s="1"/>
  <c r="AA479" i="3" a="1"/>
  <c r="AA479" i="3" s="1"/>
  <c r="E479" i="3"/>
  <c r="J479" i="3" s="1"/>
  <c r="K479" i="3" s="1" a="1"/>
  <c r="V478" i="3"/>
  <c r="W478" i="3" s="1"/>
  <c r="AA478" i="3" a="1"/>
  <c r="AA478" i="3" s="1"/>
  <c r="E478" i="3"/>
  <c r="J478" i="3" s="1"/>
  <c r="K478" i="3" s="1" a="1"/>
  <c r="V477" i="3"/>
  <c r="W477" i="3" s="1"/>
  <c r="AA477" i="3" a="1"/>
  <c r="AA477" i="3" s="1"/>
  <c r="E477" i="3"/>
  <c r="J477" i="3" s="1"/>
  <c r="K477" i="3" s="1" a="1"/>
  <c r="V476" i="3"/>
  <c r="W476" i="3" s="1"/>
  <c r="AA476" i="3" a="1"/>
  <c r="AA476" i="3" s="1"/>
  <c r="E476" i="3"/>
  <c r="J476" i="3" s="1"/>
  <c r="K476" i="3" s="1" a="1"/>
  <c r="V475" i="3"/>
  <c r="W475" i="3" s="1"/>
  <c r="AA475" i="3" a="1"/>
  <c r="AA475" i="3" s="1"/>
  <c r="E475" i="3"/>
  <c r="J475" i="3" s="1"/>
  <c r="K475" i="3" s="1" a="1"/>
  <c r="V474" i="3"/>
  <c r="W474" i="3" s="1"/>
  <c r="AA474" i="3" a="1"/>
  <c r="AA474" i="3" s="1"/>
  <c r="E474" i="3"/>
  <c r="J474" i="3" s="1"/>
  <c r="K474" i="3" s="1" a="1"/>
  <c r="V473" i="3"/>
  <c r="W473" i="3" s="1"/>
  <c r="AA473" i="3" a="1"/>
  <c r="AA473" i="3" s="1"/>
  <c r="E473" i="3"/>
  <c r="J473" i="3" s="1"/>
  <c r="K473" i="3" s="1" a="1"/>
  <c r="V472" i="3"/>
  <c r="W472" i="3" s="1"/>
  <c r="AA472" i="3" a="1"/>
  <c r="AA472" i="3" s="1"/>
  <c r="E472" i="3"/>
  <c r="J472" i="3" s="1"/>
  <c r="K472" i="3" s="1" a="1"/>
  <c r="V471" i="3"/>
  <c r="W471" i="3" s="1"/>
  <c r="AA471" i="3" a="1"/>
  <c r="AA471" i="3" s="1"/>
  <c r="E471" i="3"/>
  <c r="J471" i="3" s="1"/>
  <c r="K471" i="3" s="1" a="1"/>
  <c r="V470" i="3"/>
  <c r="W470" i="3" s="1"/>
  <c r="AA470" i="3" a="1"/>
  <c r="AA470" i="3" s="1"/>
  <c r="E470" i="3"/>
  <c r="J470" i="3" s="1"/>
  <c r="K470" i="3" s="1" a="1"/>
  <c r="V469" i="3"/>
  <c r="W469" i="3" s="1"/>
  <c r="AA469" i="3" a="1"/>
  <c r="AA469" i="3" s="1"/>
  <c r="E469" i="3"/>
  <c r="J469" i="3" s="1"/>
  <c r="K469" i="3" s="1" a="1"/>
  <c r="V468" i="3"/>
  <c r="W468" i="3" s="1"/>
  <c r="AA468" i="3" a="1"/>
  <c r="AA468" i="3" s="1"/>
  <c r="E468" i="3"/>
  <c r="J468" i="3" s="1"/>
  <c r="K468" i="3" s="1" a="1"/>
  <c r="V467" i="3"/>
  <c r="W467" i="3" s="1"/>
  <c r="AA467" i="3" a="1"/>
  <c r="AA467" i="3" s="1"/>
  <c r="E467" i="3"/>
  <c r="J467" i="3" s="1"/>
  <c r="K467" i="3" s="1" a="1"/>
  <c r="V466" i="3"/>
  <c r="W466" i="3" s="1"/>
  <c r="AA466" i="3" a="1"/>
  <c r="AA466" i="3" s="1"/>
  <c r="E466" i="3"/>
  <c r="J466" i="3" s="1"/>
  <c r="K466" i="3" s="1" a="1"/>
  <c r="V465" i="3"/>
  <c r="W465" i="3" s="1"/>
  <c r="AA465" i="3" a="1"/>
  <c r="AA465" i="3" s="1"/>
  <c r="E465" i="3"/>
  <c r="J465" i="3" s="1"/>
  <c r="K465" i="3" s="1" a="1"/>
  <c r="V464" i="3"/>
  <c r="W464" i="3" s="1"/>
  <c r="AA464" i="3" a="1"/>
  <c r="AA464" i="3" s="1"/>
  <c r="E464" i="3"/>
  <c r="J464" i="3" s="1"/>
  <c r="K464" i="3" s="1" a="1"/>
  <c r="V463" i="3"/>
  <c r="W463" i="3" s="1"/>
  <c r="AA463" i="3" a="1"/>
  <c r="AA463" i="3" s="1"/>
  <c r="E463" i="3"/>
  <c r="J463" i="3" s="1"/>
  <c r="K463" i="3" s="1" a="1"/>
  <c r="V462" i="3"/>
  <c r="W462" i="3" s="1"/>
  <c r="AA462" i="3" a="1"/>
  <c r="AA462" i="3" s="1"/>
  <c r="E462" i="3"/>
  <c r="J462" i="3" s="1"/>
  <c r="K462" i="3" s="1" a="1"/>
  <c r="V461" i="3"/>
  <c r="W461" i="3" s="1"/>
  <c r="AA461" i="3" a="1"/>
  <c r="AA461" i="3" s="1"/>
  <c r="E461" i="3"/>
  <c r="J461" i="3" s="1"/>
  <c r="K461" i="3" s="1" a="1"/>
  <c r="V460" i="3"/>
  <c r="W460" i="3" s="1"/>
  <c r="AA460" i="3" a="1"/>
  <c r="AA460" i="3" s="1"/>
  <c r="E460" i="3"/>
  <c r="J460" i="3" s="1"/>
  <c r="K460" i="3" s="1" a="1"/>
  <c r="V459" i="3"/>
  <c r="W459" i="3" s="1"/>
  <c r="AA459" i="3" a="1"/>
  <c r="AA459" i="3" s="1"/>
  <c r="E459" i="3"/>
  <c r="J459" i="3" s="1"/>
  <c r="K459" i="3" s="1" a="1"/>
  <c r="V458" i="3"/>
  <c r="W458" i="3" s="1"/>
  <c r="AA458" i="3" a="1"/>
  <c r="AA458" i="3" s="1"/>
  <c r="E458" i="3"/>
  <c r="J458" i="3" s="1"/>
  <c r="K458" i="3" s="1" a="1"/>
  <c r="V457" i="3"/>
  <c r="W457" i="3" s="1"/>
  <c r="AA457" i="3" a="1"/>
  <c r="AA457" i="3" s="1"/>
  <c r="E457" i="3"/>
  <c r="J457" i="3" s="1"/>
  <c r="K457" i="3" s="1" a="1"/>
  <c r="V456" i="3"/>
  <c r="W456" i="3" s="1"/>
  <c r="AA456" i="3" a="1"/>
  <c r="AA456" i="3" s="1"/>
  <c r="E456" i="3"/>
  <c r="J456" i="3" s="1"/>
  <c r="K456" i="3" s="1" a="1"/>
  <c r="V455" i="3"/>
  <c r="W455" i="3" s="1"/>
  <c r="AA455" i="3" a="1"/>
  <c r="AA455" i="3" s="1"/>
  <c r="E455" i="3"/>
  <c r="J455" i="3" s="1"/>
  <c r="K455" i="3" s="1" a="1"/>
  <c r="V454" i="3"/>
  <c r="W454" i="3" s="1"/>
  <c r="AA454" i="3" a="1"/>
  <c r="AA454" i="3" s="1"/>
  <c r="E454" i="3"/>
  <c r="J454" i="3" s="1"/>
  <c r="K454" i="3" s="1" a="1"/>
  <c r="V453" i="3"/>
  <c r="W453" i="3" s="1"/>
  <c r="AA453" i="3" a="1"/>
  <c r="AA453" i="3" s="1"/>
  <c r="E453" i="3"/>
  <c r="J453" i="3" s="1"/>
  <c r="K453" i="3" s="1" a="1"/>
  <c r="V452" i="3"/>
  <c r="W452" i="3" s="1"/>
  <c r="AA452" i="3" a="1"/>
  <c r="AA452" i="3" s="1"/>
  <c r="E452" i="3"/>
  <c r="J452" i="3" s="1"/>
  <c r="K452" i="3" s="1" a="1"/>
  <c r="V451" i="3"/>
  <c r="W451" i="3" s="1"/>
  <c r="AA451" i="3" a="1"/>
  <c r="AA451" i="3" s="1"/>
  <c r="E451" i="3"/>
  <c r="J451" i="3" s="1"/>
  <c r="K451" i="3" s="1" a="1"/>
  <c r="V450" i="3"/>
  <c r="W450" i="3" s="1"/>
  <c r="AA450" i="3" a="1"/>
  <c r="AA450" i="3" s="1"/>
  <c r="E450" i="3"/>
  <c r="J450" i="3" s="1"/>
  <c r="K450" i="3" s="1" a="1"/>
  <c r="V449" i="3"/>
  <c r="W449" i="3" s="1"/>
  <c r="AA449" i="3" a="1"/>
  <c r="AA449" i="3" s="1"/>
  <c r="E449" i="3"/>
  <c r="J449" i="3" s="1"/>
  <c r="K449" i="3" s="1" a="1"/>
  <c r="V448" i="3"/>
  <c r="W448" i="3" s="1"/>
  <c r="AA448" i="3" a="1"/>
  <c r="AA448" i="3" s="1"/>
  <c r="E448" i="3"/>
  <c r="J448" i="3" s="1"/>
  <c r="K448" i="3" s="1" a="1"/>
  <c r="V447" i="3"/>
  <c r="W447" i="3" s="1"/>
  <c r="AA447" i="3" a="1"/>
  <c r="AA447" i="3" s="1"/>
  <c r="E447" i="3"/>
  <c r="J447" i="3" s="1"/>
  <c r="K447" i="3" s="1" a="1"/>
  <c r="V446" i="3"/>
  <c r="W446" i="3" s="1"/>
  <c r="AA446" i="3" a="1"/>
  <c r="AA446" i="3" s="1"/>
  <c r="E446" i="3"/>
  <c r="J446" i="3" s="1"/>
  <c r="K446" i="3" s="1" a="1"/>
  <c r="V445" i="3"/>
  <c r="W445" i="3" s="1"/>
  <c r="AA445" i="3" a="1"/>
  <c r="AA445" i="3" s="1"/>
  <c r="E445" i="3"/>
  <c r="J445" i="3" s="1"/>
  <c r="K445" i="3" s="1" a="1"/>
  <c r="V444" i="3"/>
  <c r="W444" i="3" s="1"/>
  <c r="AA444" i="3" a="1"/>
  <c r="AA444" i="3" s="1"/>
  <c r="E444" i="3"/>
  <c r="J444" i="3" s="1"/>
  <c r="K444" i="3" s="1" a="1"/>
  <c r="V443" i="3"/>
  <c r="W443" i="3" s="1"/>
  <c r="AA443" i="3" a="1"/>
  <c r="AA443" i="3" s="1"/>
  <c r="E443" i="3"/>
  <c r="J443" i="3" s="1"/>
  <c r="K443" i="3" s="1" a="1"/>
  <c r="V442" i="3"/>
  <c r="W442" i="3" s="1"/>
  <c r="AA442" i="3" a="1"/>
  <c r="AA442" i="3" s="1"/>
  <c r="E442" i="3"/>
  <c r="J442" i="3" s="1"/>
  <c r="K442" i="3" s="1" a="1"/>
  <c r="V441" i="3"/>
  <c r="W441" i="3" s="1"/>
  <c r="AA441" i="3" a="1"/>
  <c r="AA441" i="3" s="1"/>
  <c r="E441" i="3"/>
  <c r="J441" i="3" s="1"/>
  <c r="K441" i="3" s="1" a="1"/>
  <c r="V440" i="3"/>
  <c r="W440" i="3" s="1"/>
  <c r="AA440" i="3" a="1"/>
  <c r="AA440" i="3" s="1"/>
  <c r="E440" i="3"/>
  <c r="J440" i="3" s="1"/>
  <c r="K440" i="3" s="1" a="1"/>
  <c r="V439" i="3"/>
  <c r="W439" i="3" s="1"/>
  <c r="AA439" i="3" a="1"/>
  <c r="AA439" i="3" s="1"/>
  <c r="E439" i="3"/>
  <c r="J439" i="3" s="1"/>
  <c r="K439" i="3" s="1" a="1"/>
  <c r="V438" i="3"/>
  <c r="W438" i="3" s="1"/>
  <c r="AA438" i="3" a="1"/>
  <c r="AA438" i="3" s="1"/>
  <c r="E438" i="3"/>
  <c r="J438" i="3" s="1"/>
  <c r="K438" i="3" s="1" a="1"/>
  <c r="V437" i="3"/>
  <c r="W437" i="3" s="1"/>
  <c r="AA437" i="3" a="1"/>
  <c r="AA437" i="3" s="1"/>
  <c r="E437" i="3"/>
  <c r="J437" i="3" s="1"/>
  <c r="K437" i="3" s="1" a="1"/>
  <c r="V436" i="3"/>
  <c r="W436" i="3" s="1"/>
  <c r="AA436" i="3" a="1"/>
  <c r="AA436" i="3" s="1"/>
  <c r="E436" i="3"/>
  <c r="J436" i="3" s="1"/>
  <c r="K436" i="3" s="1" a="1"/>
  <c r="V435" i="3"/>
  <c r="W435" i="3" s="1"/>
  <c r="AA435" i="3" a="1"/>
  <c r="AA435" i="3" s="1"/>
  <c r="E435" i="3"/>
  <c r="J435" i="3" s="1"/>
  <c r="K435" i="3" s="1" a="1"/>
  <c r="V434" i="3"/>
  <c r="W434" i="3" s="1"/>
  <c r="AA434" i="3" a="1"/>
  <c r="AA434" i="3" s="1"/>
  <c r="E434" i="3"/>
  <c r="J434" i="3" s="1"/>
  <c r="K434" i="3" s="1" a="1"/>
  <c r="V433" i="3"/>
  <c r="W433" i="3" s="1"/>
  <c r="AA433" i="3" a="1"/>
  <c r="AA433" i="3" s="1"/>
  <c r="E433" i="3"/>
  <c r="J433" i="3" s="1"/>
  <c r="K433" i="3" s="1" a="1"/>
  <c r="V432" i="3"/>
  <c r="W432" i="3" s="1"/>
  <c r="AA432" i="3" a="1"/>
  <c r="AA432" i="3" s="1"/>
  <c r="E432" i="3"/>
  <c r="J432" i="3" s="1"/>
  <c r="K432" i="3" s="1" a="1"/>
  <c r="V431" i="3"/>
  <c r="W431" i="3" s="1"/>
  <c r="AA431" i="3" a="1"/>
  <c r="AA431" i="3" s="1"/>
  <c r="E431" i="3"/>
  <c r="J431" i="3" s="1"/>
  <c r="K431" i="3" s="1" a="1"/>
  <c r="V430" i="3"/>
  <c r="W430" i="3" s="1"/>
  <c r="AA430" i="3" a="1"/>
  <c r="AA430" i="3" s="1"/>
  <c r="E430" i="3"/>
  <c r="J430" i="3" s="1"/>
  <c r="K430" i="3" s="1" a="1"/>
  <c r="V429" i="3"/>
  <c r="W429" i="3" s="1"/>
  <c r="AA429" i="3" a="1"/>
  <c r="AA429" i="3" s="1"/>
  <c r="E429" i="3"/>
  <c r="J429" i="3" s="1"/>
  <c r="K429" i="3" s="1" a="1"/>
  <c r="V428" i="3"/>
  <c r="W428" i="3" s="1"/>
  <c r="AA428" i="3" a="1"/>
  <c r="AA428" i="3" s="1"/>
  <c r="E428" i="3"/>
  <c r="J428" i="3" s="1"/>
  <c r="K428" i="3" s="1" a="1"/>
  <c r="V427" i="3"/>
  <c r="W427" i="3" s="1"/>
  <c r="AA427" i="3" a="1"/>
  <c r="AA427" i="3" s="1"/>
  <c r="E427" i="3"/>
  <c r="J427" i="3" s="1"/>
  <c r="K427" i="3" s="1" a="1"/>
  <c r="V426" i="3"/>
  <c r="W426" i="3" s="1"/>
  <c r="AA426" i="3" a="1"/>
  <c r="AA426" i="3" s="1"/>
  <c r="E426" i="3"/>
  <c r="J426" i="3" s="1"/>
  <c r="K426" i="3" s="1" a="1"/>
  <c r="V425" i="3"/>
  <c r="W425" i="3" s="1"/>
  <c r="AA425" i="3" a="1"/>
  <c r="AA425" i="3" s="1"/>
  <c r="E425" i="3"/>
  <c r="J425" i="3" s="1"/>
  <c r="K425" i="3" s="1" a="1"/>
  <c r="V424" i="3"/>
  <c r="W424" i="3" s="1"/>
  <c r="AA424" i="3" a="1"/>
  <c r="AA424" i="3" s="1"/>
  <c r="E424" i="3"/>
  <c r="J424" i="3" s="1"/>
  <c r="K424" i="3" s="1" a="1"/>
  <c r="V423" i="3"/>
  <c r="W423" i="3" s="1"/>
  <c r="AA423" i="3" a="1"/>
  <c r="AA423" i="3" s="1"/>
  <c r="E423" i="3"/>
  <c r="J423" i="3" s="1"/>
  <c r="K423" i="3" s="1" a="1"/>
  <c r="V422" i="3"/>
  <c r="W422" i="3" s="1"/>
  <c r="AA422" i="3" a="1"/>
  <c r="AA422" i="3" s="1"/>
  <c r="E422" i="3"/>
  <c r="J422" i="3" s="1"/>
  <c r="K422" i="3" s="1" a="1"/>
  <c r="V421" i="3"/>
  <c r="W421" i="3" s="1"/>
  <c r="AA421" i="3" a="1"/>
  <c r="AA421" i="3" s="1"/>
  <c r="E421" i="3"/>
  <c r="J421" i="3" s="1"/>
  <c r="K421" i="3" s="1" a="1"/>
  <c r="V420" i="3"/>
  <c r="W420" i="3" s="1"/>
  <c r="AA420" i="3" a="1"/>
  <c r="AA420" i="3" s="1"/>
  <c r="E420" i="3"/>
  <c r="J420" i="3" s="1"/>
  <c r="K420" i="3" s="1" a="1"/>
  <c r="V419" i="3"/>
  <c r="W419" i="3" s="1"/>
  <c r="AA419" i="3" a="1"/>
  <c r="AA419" i="3" s="1"/>
  <c r="E419" i="3"/>
  <c r="J419" i="3" s="1"/>
  <c r="K419" i="3" s="1" a="1"/>
  <c r="V418" i="3"/>
  <c r="W418" i="3" s="1"/>
  <c r="AA418" i="3" a="1"/>
  <c r="AA418" i="3" s="1"/>
  <c r="E418" i="3"/>
  <c r="J418" i="3" s="1"/>
  <c r="K418" i="3" s="1" a="1"/>
  <c r="V417" i="3"/>
  <c r="W417" i="3" s="1"/>
  <c r="AA417" i="3" a="1"/>
  <c r="AA417" i="3" s="1"/>
  <c r="E417" i="3"/>
  <c r="J417" i="3" s="1"/>
  <c r="K417" i="3" s="1" a="1"/>
  <c r="V416" i="3"/>
  <c r="W416" i="3" s="1"/>
  <c r="AA416" i="3" a="1"/>
  <c r="AA416" i="3" s="1"/>
  <c r="E416" i="3"/>
  <c r="J416" i="3" s="1"/>
  <c r="K416" i="3" s="1" a="1"/>
  <c r="V415" i="3"/>
  <c r="W415" i="3" s="1"/>
  <c r="AA415" i="3" a="1"/>
  <c r="AA415" i="3" s="1"/>
  <c r="E415" i="3"/>
  <c r="J415" i="3" s="1"/>
  <c r="K415" i="3" s="1" a="1"/>
  <c r="V414" i="3"/>
  <c r="W414" i="3" s="1"/>
  <c r="AA414" i="3" a="1"/>
  <c r="AA414" i="3" s="1"/>
  <c r="E414" i="3"/>
  <c r="J414" i="3" s="1"/>
  <c r="K414" i="3" s="1" a="1"/>
  <c r="V413" i="3"/>
  <c r="W413" i="3" s="1"/>
  <c r="AA413" i="3" a="1"/>
  <c r="AA413" i="3" s="1"/>
  <c r="E413" i="3"/>
  <c r="J413" i="3" s="1"/>
  <c r="K413" i="3" s="1" a="1"/>
  <c r="V412" i="3"/>
  <c r="W412" i="3" s="1"/>
  <c r="AA412" i="3" a="1"/>
  <c r="AA412" i="3" s="1"/>
  <c r="E412" i="3"/>
  <c r="J412" i="3" s="1"/>
  <c r="K412" i="3" s="1" a="1"/>
  <c r="V411" i="3"/>
  <c r="W411" i="3" s="1"/>
  <c r="AA411" i="3" a="1"/>
  <c r="AA411" i="3" s="1"/>
  <c r="E411" i="3"/>
  <c r="J411" i="3" s="1"/>
  <c r="K411" i="3" s="1" a="1"/>
  <c r="V410" i="3"/>
  <c r="W410" i="3" s="1"/>
  <c r="AA410" i="3" a="1"/>
  <c r="AA410" i="3" s="1"/>
  <c r="E410" i="3"/>
  <c r="J410" i="3" s="1"/>
  <c r="K410" i="3" s="1" a="1"/>
  <c r="V409" i="3"/>
  <c r="W409" i="3" s="1"/>
  <c r="AA409" i="3" a="1"/>
  <c r="AA409" i="3" s="1"/>
  <c r="E409" i="3"/>
  <c r="J409" i="3" s="1"/>
  <c r="K409" i="3" s="1" a="1"/>
  <c r="V408" i="3"/>
  <c r="W408" i="3" s="1"/>
  <c r="AA408" i="3" a="1"/>
  <c r="AA408" i="3" s="1"/>
  <c r="E408" i="3"/>
  <c r="J408" i="3" s="1"/>
  <c r="K408" i="3" s="1" a="1"/>
  <c r="V407" i="3"/>
  <c r="W407" i="3" s="1"/>
  <c r="AA407" i="3" a="1"/>
  <c r="AA407" i="3" s="1"/>
  <c r="E407" i="3"/>
  <c r="J407" i="3" s="1"/>
  <c r="K407" i="3" s="1" a="1"/>
  <c r="V406" i="3"/>
  <c r="W406" i="3" s="1"/>
  <c r="AA406" i="3" a="1"/>
  <c r="AA406" i="3" s="1"/>
  <c r="E406" i="3"/>
  <c r="J406" i="3" s="1"/>
  <c r="K406" i="3" s="1" a="1"/>
  <c r="V405" i="3"/>
  <c r="W405" i="3" s="1"/>
  <c r="AA405" i="3" a="1"/>
  <c r="AA405" i="3" s="1"/>
  <c r="E405" i="3"/>
  <c r="J405" i="3" s="1"/>
  <c r="K405" i="3" s="1" a="1"/>
  <c r="V404" i="3"/>
  <c r="W404" i="3" s="1"/>
  <c r="AA404" i="3" a="1"/>
  <c r="AA404" i="3" s="1"/>
  <c r="E404" i="3"/>
  <c r="J404" i="3" s="1"/>
  <c r="K404" i="3" s="1" a="1"/>
  <c r="V403" i="3"/>
  <c r="W403" i="3" s="1"/>
  <c r="AA403" i="3" a="1"/>
  <c r="AA403" i="3" s="1"/>
  <c r="E403" i="3"/>
  <c r="J403" i="3" s="1"/>
  <c r="K403" i="3" s="1" a="1"/>
  <c r="V402" i="3"/>
  <c r="W402" i="3" s="1"/>
  <c r="AA402" i="3" a="1"/>
  <c r="AA402" i="3" s="1"/>
  <c r="E402" i="3"/>
  <c r="J402" i="3" s="1"/>
  <c r="K402" i="3" s="1" a="1"/>
  <c r="V401" i="3"/>
  <c r="W401" i="3" s="1"/>
  <c r="AA401" i="3" a="1"/>
  <c r="AA401" i="3" s="1"/>
  <c r="E401" i="3"/>
  <c r="J401" i="3" s="1"/>
  <c r="K401" i="3" s="1" a="1"/>
  <c r="V400" i="3"/>
  <c r="W400" i="3" s="1"/>
  <c r="AA400" i="3" a="1"/>
  <c r="AA400" i="3" s="1"/>
  <c r="E400" i="3"/>
  <c r="J400" i="3" s="1"/>
  <c r="K400" i="3" s="1" a="1"/>
  <c r="V399" i="3"/>
  <c r="W399" i="3" s="1"/>
  <c r="AA399" i="3" a="1"/>
  <c r="AA399" i="3" s="1"/>
  <c r="E399" i="3"/>
  <c r="J399" i="3" s="1"/>
  <c r="K399" i="3" s="1" a="1"/>
  <c r="V398" i="3"/>
  <c r="W398" i="3" s="1"/>
  <c r="AA398" i="3" a="1"/>
  <c r="AA398" i="3" s="1"/>
  <c r="E398" i="3"/>
  <c r="J398" i="3" s="1"/>
  <c r="K398" i="3" s="1" a="1"/>
  <c r="V397" i="3"/>
  <c r="W397" i="3" s="1"/>
  <c r="AA397" i="3" a="1"/>
  <c r="AA397" i="3" s="1"/>
  <c r="E397" i="3"/>
  <c r="J397" i="3" s="1"/>
  <c r="K397" i="3" s="1" a="1"/>
  <c r="V396" i="3"/>
  <c r="W396" i="3" s="1"/>
  <c r="AA396" i="3" a="1"/>
  <c r="AA396" i="3" s="1"/>
  <c r="E396" i="3"/>
  <c r="J396" i="3" s="1"/>
  <c r="K396" i="3" s="1" a="1"/>
  <c r="V395" i="3"/>
  <c r="W395" i="3" s="1"/>
  <c r="AA395" i="3" a="1"/>
  <c r="AA395" i="3" s="1"/>
  <c r="E395" i="3"/>
  <c r="J395" i="3" s="1"/>
  <c r="K395" i="3" s="1" a="1"/>
  <c r="V394" i="3"/>
  <c r="W394" i="3" s="1"/>
  <c r="AA394" i="3" a="1"/>
  <c r="AA394" i="3" s="1"/>
  <c r="E394" i="3"/>
  <c r="J394" i="3" s="1"/>
  <c r="K394" i="3" s="1" a="1"/>
  <c r="V393" i="3"/>
  <c r="W393" i="3" s="1"/>
  <c r="AA393" i="3" a="1"/>
  <c r="AA393" i="3" s="1"/>
  <c r="E393" i="3"/>
  <c r="J393" i="3" s="1"/>
  <c r="K393" i="3" s="1" a="1"/>
  <c r="V392" i="3"/>
  <c r="W392" i="3" s="1"/>
  <c r="AA392" i="3" a="1"/>
  <c r="AA392" i="3" s="1"/>
  <c r="E392" i="3"/>
  <c r="J392" i="3" s="1"/>
  <c r="K392" i="3" s="1" a="1"/>
  <c r="V391" i="3"/>
  <c r="W391" i="3" s="1"/>
  <c r="AA391" i="3" a="1"/>
  <c r="AA391" i="3" s="1"/>
  <c r="E391" i="3"/>
  <c r="J391" i="3" s="1"/>
  <c r="K391" i="3" s="1" a="1"/>
  <c r="V390" i="3"/>
  <c r="W390" i="3" s="1"/>
  <c r="AA390" i="3" a="1"/>
  <c r="AA390" i="3" s="1"/>
  <c r="E390" i="3"/>
  <c r="J390" i="3" s="1"/>
  <c r="K390" i="3" s="1" a="1"/>
  <c r="V389" i="3"/>
  <c r="W389" i="3" s="1"/>
  <c r="AA389" i="3" a="1"/>
  <c r="AA389" i="3" s="1"/>
  <c r="E389" i="3"/>
  <c r="J389" i="3" s="1"/>
  <c r="K389" i="3" s="1" a="1"/>
  <c r="V388" i="3"/>
  <c r="W388" i="3" s="1"/>
  <c r="AA388" i="3" a="1"/>
  <c r="AA388" i="3" s="1"/>
  <c r="E388" i="3"/>
  <c r="J388" i="3" s="1"/>
  <c r="K388" i="3" s="1" a="1"/>
  <c r="V387" i="3"/>
  <c r="W387" i="3" s="1"/>
  <c r="AA387" i="3" a="1"/>
  <c r="AA387" i="3" s="1"/>
  <c r="E387" i="3"/>
  <c r="J387" i="3" s="1"/>
  <c r="K387" i="3" s="1" a="1"/>
  <c r="V386" i="3"/>
  <c r="W386" i="3" s="1"/>
  <c r="AA386" i="3" a="1"/>
  <c r="AA386" i="3" s="1"/>
  <c r="E386" i="3"/>
  <c r="J386" i="3" s="1"/>
  <c r="K386" i="3" s="1" a="1"/>
  <c r="V385" i="3"/>
  <c r="W385" i="3" s="1"/>
  <c r="AA385" i="3" a="1"/>
  <c r="AA385" i="3" s="1"/>
  <c r="E385" i="3"/>
  <c r="J385" i="3" s="1"/>
  <c r="K385" i="3" s="1" a="1"/>
  <c r="V384" i="3"/>
  <c r="W384" i="3" s="1"/>
  <c r="AA384" i="3" a="1"/>
  <c r="AA384" i="3" s="1"/>
  <c r="E384" i="3"/>
  <c r="J384" i="3" s="1"/>
  <c r="K384" i="3" s="1" a="1"/>
  <c r="V383" i="3"/>
  <c r="W383" i="3" s="1"/>
  <c r="AA383" i="3" a="1"/>
  <c r="AA383" i="3" s="1"/>
  <c r="E383" i="3"/>
  <c r="J383" i="3" s="1"/>
  <c r="K383" i="3" s="1" a="1"/>
  <c r="V382" i="3"/>
  <c r="W382" i="3" s="1"/>
  <c r="AA382" i="3" a="1"/>
  <c r="AA382" i="3" s="1"/>
  <c r="E382" i="3"/>
  <c r="J382" i="3" s="1"/>
  <c r="K382" i="3" s="1" a="1"/>
  <c r="V381" i="3"/>
  <c r="W381" i="3" s="1"/>
  <c r="AA381" i="3" a="1"/>
  <c r="AA381" i="3" s="1"/>
  <c r="E381" i="3"/>
  <c r="J381" i="3" s="1"/>
  <c r="K381" i="3" s="1" a="1"/>
  <c r="V380" i="3"/>
  <c r="W380" i="3" s="1"/>
  <c r="AA380" i="3" a="1"/>
  <c r="AA380" i="3" s="1"/>
  <c r="E380" i="3"/>
  <c r="J380" i="3" s="1"/>
  <c r="K380" i="3" s="1" a="1"/>
  <c r="V379" i="3"/>
  <c r="W379" i="3" s="1"/>
  <c r="AA379" i="3" a="1"/>
  <c r="AA379" i="3" s="1"/>
  <c r="E379" i="3"/>
  <c r="J379" i="3" s="1"/>
  <c r="K379" i="3" s="1" a="1"/>
  <c r="V378" i="3"/>
  <c r="W378" i="3" s="1"/>
  <c r="AA378" i="3" a="1"/>
  <c r="AA378" i="3" s="1"/>
  <c r="E378" i="3"/>
  <c r="J378" i="3" s="1"/>
  <c r="K378" i="3" s="1" a="1"/>
  <c r="V377" i="3"/>
  <c r="W377" i="3" s="1"/>
  <c r="AA377" i="3" a="1"/>
  <c r="AA377" i="3" s="1"/>
  <c r="E377" i="3"/>
  <c r="J377" i="3" s="1"/>
  <c r="K377" i="3" s="1" a="1"/>
  <c r="V376" i="3"/>
  <c r="W376" i="3" s="1"/>
  <c r="AA376" i="3" a="1"/>
  <c r="AA376" i="3" s="1"/>
  <c r="E376" i="3"/>
  <c r="J376" i="3" s="1"/>
  <c r="K376" i="3" s="1" a="1"/>
  <c r="V375" i="3"/>
  <c r="W375" i="3" s="1"/>
  <c r="AA375" i="3" a="1"/>
  <c r="AA375" i="3" s="1"/>
  <c r="E375" i="3"/>
  <c r="J375" i="3" s="1"/>
  <c r="K375" i="3" s="1" a="1"/>
  <c r="V374" i="3"/>
  <c r="W374" i="3" s="1"/>
  <c r="AA374" i="3" a="1"/>
  <c r="AA374" i="3" s="1"/>
  <c r="E374" i="3"/>
  <c r="J374" i="3" s="1"/>
  <c r="K374" i="3" s="1" a="1"/>
  <c r="V373" i="3"/>
  <c r="W373" i="3" s="1"/>
  <c r="AA373" i="3" a="1"/>
  <c r="AA373" i="3" s="1"/>
  <c r="E373" i="3"/>
  <c r="J373" i="3" s="1"/>
  <c r="K373" i="3" s="1" a="1"/>
  <c r="V372" i="3"/>
  <c r="W372" i="3" s="1"/>
  <c r="AA372" i="3" a="1"/>
  <c r="AA372" i="3" s="1"/>
  <c r="E372" i="3"/>
  <c r="J372" i="3" s="1"/>
  <c r="K372" i="3" s="1" a="1"/>
  <c r="V371" i="3"/>
  <c r="W371" i="3" s="1"/>
  <c r="AA371" i="3" a="1"/>
  <c r="AA371" i="3" s="1"/>
  <c r="E371" i="3"/>
  <c r="J371" i="3" s="1"/>
  <c r="K371" i="3" s="1" a="1"/>
  <c r="V370" i="3"/>
  <c r="W370" i="3" s="1"/>
  <c r="AA370" i="3" a="1"/>
  <c r="AA370" i="3" s="1"/>
  <c r="E370" i="3"/>
  <c r="J370" i="3" s="1"/>
  <c r="K370" i="3" s="1" a="1"/>
  <c r="V369" i="3"/>
  <c r="W369" i="3" s="1"/>
  <c r="AA369" i="3" a="1"/>
  <c r="AA369" i="3" s="1"/>
  <c r="E369" i="3"/>
  <c r="J369" i="3" s="1"/>
  <c r="K369" i="3" s="1" a="1"/>
  <c r="V368" i="3"/>
  <c r="W368" i="3" s="1"/>
  <c r="AA368" i="3" a="1"/>
  <c r="AA368" i="3" s="1"/>
  <c r="E368" i="3"/>
  <c r="J368" i="3" s="1"/>
  <c r="K368" i="3" s="1" a="1"/>
  <c r="V367" i="3"/>
  <c r="W367" i="3" s="1"/>
  <c r="AA367" i="3" a="1"/>
  <c r="AA367" i="3" s="1"/>
  <c r="E367" i="3"/>
  <c r="J367" i="3" s="1"/>
  <c r="K367" i="3" s="1" a="1"/>
  <c r="V366" i="3"/>
  <c r="W366" i="3" s="1"/>
  <c r="AA366" i="3" a="1"/>
  <c r="AA366" i="3" s="1"/>
  <c r="E366" i="3"/>
  <c r="J366" i="3" s="1"/>
  <c r="K366" i="3" s="1" a="1"/>
  <c r="V365" i="3"/>
  <c r="W365" i="3" s="1"/>
  <c r="AA365" i="3" a="1"/>
  <c r="AA365" i="3" s="1"/>
  <c r="E365" i="3"/>
  <c r="J365" i="3" s="1"/>
  <c r="K365" i="3" s="1" a="1"/>
  <c r="V364" i="3"/>
  <c r="W364" i="3" s="1"/>
  <c r="AA364" i="3" a="1"/>
  <c r="AA364" i="3" s="1"/>
  <c r="E364" i="3"/>
  <c r="J364" i="3" s="1"/>
  <c r="K364" i="3" s="1" a="1"/>
  <c r="V363" i="3"/>
  <c r="W363" i="3" s="1"/>
  <c r="AA363" i="3" a="1"/>
  <c r="AA363" i="3" s="1"/>
  <c r="E363" i="3"/>
  <c r="J363" i="3" s="1"/>
  <c r="K363" i="3" s="1" a="1"/>
  <c r="V362" i="3"/>
  <c r="W362" i="3" s="1"/>
  <c r="AA362" i="3" a="1"/>
  <c r="AA362" i="3" s="1"/>
  <c r="E362" i="3"/>
  <c r="J362" i="3" s="1"/>
  <c r="K362" i="3" s="1" a="1"/>
  <c r="V361" i="3"/>
  <c r="W361" i="3" s="1"/>
  <c r="AA361" i="3" a="1"/>
  <c r="AA361" i="3" s="1"/>
  <c r="E361" i="3"/>
  <c r="J361" i="3" s="1"/>
  <c r="K361" i="3" s="1" a="1"/>
  <c r="V360" i="3"/>
  <c r="W360" i="3" s="1"/>
  <c r="AA360" i="3" a="1"/>
  <c r="AA360" i="3" s="1"/>
  <c r="E360" i="3"/>
  <c r="J360" i="3" s="1"/>
  <c r="K360" i="3" s="1" a="1"/>
  <c r="V359" i="3"/>
  <c r="W359" i="3" s="1"/>
  <c r="AA359" i="3" a="1"/>
  <c r="AA359" i="3" s="1"/>
  <c r="E359" i="3"/>
  <c r="J359" i="3" s="1"/>
  <c r="K359" i="3" s="1" a="1"/>
  <c r="V358" i="3"/>
  <c r="W358" i="3" s="1"/>
  <c r="AA358" i="3" a="1"/>
  <c r="AA358" i="3" s="1"/>
  <c r="E358" i="3"/>
  <c r="J358" i="3" s="1"/>
  <c r="K358" i="3" s="1" a="1"/>
  <c r="V357" i="3"/>
  <c r="W357" i="3" s="1"/>
  <c r="AA357" i="3" a="1"/>
  <c r="AA357" i="3" s="1"/>
  <c r="E357" i="3"/>
  <c r="J357" i="3" s="1"/>
  <c r="K357" i="3" s="1" a="1"/>
  <c r="V356" i="3"/>
  <c r="W356" i="3" s="1"/>
  <c r="AA356" i="3" a="1"/>
  <c r="AA356" i="3" s="1"/>
  <c r="E356" i="3"/>
  <c r="J356" i="3" s="1"/>
  <c r="K356" i="3" s="1" a="1"/>
  <c r="V355" i="3"/>
  <c r="W355" i="3" s="1"/>
  <c r="AA355" i="3" a="1"/>
  <c r="AA355" i="3" s="1"/>
  <c r="E355" i="3"/>
  <c r="J355" i="3" s="1"/>
  <c r="K355" i="3" s="1" a="1"/>
  <c r="V354" i="3"/>
  <c r="W354" i="3" s="1"/>
  <c r="AA354" i="3" a="1"/>
  <c r="AA354" i="3" s="1"/>
  <c r="E354" i="3"/>
  <c r="J354" i="3" s="1"/>
  <c r="K354" i="3" s="1" a="1"/>
  <c r="V353" i="3"/>
  <c r="W353" i="3" s="1"/>
  <c r="AA353" i="3" a="1"/>
  <c r="AA353" i="3" s="1"/>
  <c r="E353" i="3"/>
  <c r="J353" i="3" s="1"/>
  <c r="K353" i="3" s="1" a="1"/>
  <c r="V352" i="3"/>
  <c r="W352" i="3" s="1"/>
  <c r="AA352" i="3" a="1"/>
  <c r="AA352" i="3" s="1"/>
  <c r="E352" i="3"/>
  <c r="J352" i="3" s="1"/>
  <c r="K352" i="3" s="1" a="1"/>
  <c r="V351" i="3"/>
  <c r="W351" i="3" s="1"/>
  <c r="AA351" i="3" a="1"/>
  <c r="AA351" i="3" s="1"/>
  <c r="E351" i="3"/>
  <c r="J351" i="3" s="1"/>
  <c r="K351" i="3" s="1" a="1"/>
  <c r="V350" i="3"/>
  <c r="W350" i="3" s="1"/>
  <c r="AA350" i="3" a="1"/>
  <c r="AA350" i="3" s="1"/>
  <c r="E350" i="3"/>
  <c r="J350" i="3" s="1"/>
  <c r="K350" i="3" s="1" a="1"/>
  <c r="V349" i="3"/>
  <c r="W349" i="3" s="1"/>
  <c r="AA349" i="3" a="1"/>
  <c r="AA349" i="3" s="1"/>
  <c r="E349" i="3"/>
  <c r="J349" i="3" s="1"/>
  <c r="K349" i="3" s="1" a="1"/>
  <c r="V348" i="3"/>
  <c r="W348" i="3" s="1"/>
  <c r="AA348" i="3" a="1"/>
  <c r="AA348" i="3" s="1"/>
  <c r="E348" i="3"/>
  <c r="J348" i="3" s="1"/>
  <c r="K348" i="3" s="1" a="1"/>
  <c r="V347" i="3"/>
  <c r="W347" i="3" s="1"/>
  <c r="AA347" i="3" a="1"/>
  <c r="AA347" i="3" s="1"/>
  <c r="E347" i="3"/>
  <c r="J347" i="3" s="1"/>
  <c r="K347" i="3" s="1" a="1"/>
  <c r="V346" i="3"/>
  <c r="W346" i="3" s="1"/>
  <c r="AA346" i="3" a="1"/>
  <c r="AA346" i="3" s="1"/>
  <c r="E346" i="3"/>
  <c r="J346" i="3" s="1"/>
  <c r="K346" i="3" s="1" a="1"/>
  <c r="V345" i="3"/>
  <c r="W345" i="3" s="1"/>
  <c r="AA345" i="3" a="1"/>
  <c r="AA345" i="3" s="1"/>
  <c r="E345" i="3"/>
  <c r="J345" i="3" s="1"/>
  <c r="K345" i="3" s="1" a="1"/>
  <c r="V344" i="3"/>
  <c r="W344" i="3" s="1"/>
  <c r="AA344" i="3" a="1"/>
  <c r="AA344" i="3" s="1"/>
  <c r="E344" i="3"/>
  <c r="J344" i="3" s="1"/>
  <c r="K344" i="3" s="1" a="1"/>
  <c r="V343" i="3"/>
  <c r="W343" i="3" s="1"/>
  <c r="AA343" i="3" a="1"/>
  <c r="AA343" i="3" s="1"/>
  <c r="E343" i="3"/>
  <c r="J343" i="3" s="1"/>
  <c r="K343" i="3" s="1" a="1"/>
  <c r="V342" i="3"/>
  <c r="W342" i="3" s="1"/>
  <c r="AA342" i="3" a="1"/>
  <c r="AA342" i="3" s="1"/>
  <c r="E342" i="3"/>
  <c r="J342" i="3" s="1"/>
  <c r="K342" i="3" s="1" a="1"/>
  <c r="V341" i="3"/>
  <c r="W341" i="3" s="1"/>
  <c r="AA341" i="3" a="1"/>
  <c r="AA341" i="3" s="1"/>
  <c r="E341" i="3"/>
  <c r="J341" i="3" s="1"/>
  <c r="K341" i="3" s="1" a="1"/>
  <c r="V340" i="3"/>
  <c r="W340" i="3" s="1"/>
  <c r="AA340" i="3" a="1"/>
  <c r="AA340" i="3" s="1"/>
  <c r="E340" i="3"/>
  <c r="J340" i="3" s="1"/>
  <c r="K340" i="3" s="1" a="1"/>
  <c r="V339" i="3"/>
  <c r="W339" i="3" s="1"/>
  <c r="AA339" i="3" a="1"/>
  <c r="AA339" i="3" s="1"/>
  <c r="E339" i="3"/>
  <c r="J339" i="3" s="1"/>
  <c r="K339" i="3" s="1" a="1"/>
  <c r="V338" i="3"/>
  <c r="W338" i="3" s="1"/>
  <c r="AA338" i="3" a="1"/>
  <c r="AA338" i="3" s="1"/>
  <c r="E338" i="3"/>
  <c r="J338" i="3" s="1"/>
  <c r="K338" i="3" s="1" a="1"/>
  <c r="V337" i="3"/>
  <c r="W337" i="3" s="1"/>
  <c r="AA337" i="3" a="1"/>
  <c r="AA337" i="3" s="1"/>
  <c r="E337" i="3"/>
  <c r="J337" i="3" s="1"/>
  <c r="K337" i="3" s="1" a="1"/>
  <c r="V336" i="3"/>
  <c r="W336" i="3" s="1"/>
  <c r="AA336" i="3" a="1"/>
  <c r="AA336" i="3" s="1"/>
  <c r="E336" i="3"/>
  <c r="J336" i="3" s="1"/>
  <c r="K336" i="3" s="1" a="1"/>
  <c r="V335" i="3"/>
  <c r="W335" i="3" s="1"/>
  <c r="AA335" i="3" a="1"/>
  <c r="AA335" i="3" s="1"/>
  <c r="E335" i="3"/>
  <c r="J335" i="3" s="1"/>
  <c r="K335" i="3" s="1" a="1"/>
  <c r="V334" i="3"/>
  <c r="W334" i="3" s="1"/>
  <c r="AA334" i="3" a="1"/>
  <c r="AA334" i="3" s="1"/>
  <c r="E334" i="3"/>
  <c r="J334" i="3" s="1"/>
  <c r="K334" i="3" s="1" a="1"/>
  <c r="V333" i="3"/>
  <c r="W333" i="3" s="1"/>
  <c r="AA333" i="3" a="1"/>
  <c r="AA333" i="3" s="1"/>
  <c r="E333" i="3"/>
  <c r="J333" i="3" s="1"/>
  <c r="K333" i="3" s="1" a="1"/>
  <c r="V332" i="3"/>
  <c r="W332" i="3" s="1"/>
  <c r="AA332" i="3" a="1"/>
  <c r="AA332" i="3" s="1"/>
  <c r="E332" i="3"/>
  <c r="J332" i="3" s="1"/>
  <c r="K332" i="3" s="1" a="1"/>
  <c r="V331" i="3"/>
  <c r="W331" i="3" s="1"/>
  <c r="AA331" i="3" a="1"/>
  <c r="AA331" i="3" s="1"/>
  <c r="E331" i="3"/>
  <c r="J331" i="3" s="1"/>
  <c r="K331" i="3" s="1" a="1"/>
  <c r="V330" i="3"/>
  <c r="W330" i="3" s="1"/>
  <c r="AA330" i="3" a="1"/>
  <c r="AA330" i="3" s="1"/>
  <c r="E330" i="3"/>
  <c r="J330" i="3" s="1"/>
  <c r="K330" i="3" s="1" a="1"/>
  <c r="V329" i="3"/>
  <c r="W329" i="3" s="1"/>
  <c r="AA329" i="3" a="1"/>
  <c r="AA329" i="3" s="1"/>
  <c r="E329" i="3"/>
  <c r="J329" i="3" s="1"/>
  <c r="K329" i="3" s="1" a="1"/>
  <c r="V328" i="3"/>
  <c r="W328" i="3" s="1"/>
  <c r="AA328" i="3" a="1"/>
  <c r="AA328" i="3" s="1"/>
  <c r="E328" i="3"/>
  <c r="J328" i="3" s="1"/>
  <c r="K328" i="3" s="1" a="1"/>
  <c r="V327" i="3"/>
  <c r="W327" i="3" s="1"/>
  <c r="AA327" i="3" a="1"/>
  <c r="AA327" i="3" s="1"/>
  <c r="E327" i="3"/>
  <c r="J327" i="3" s="1"/>
  <c r="K327" i="3" s="1" a="1"/>
  <c r="V326" i="3"/>
  <c r="W326" i="3" s="1"/>
  <c r="AA326" i="3" a="1"/>
  <c r="AA326" i="3" s="1"/>
  <c r="E326" i="3"/>
  <c r="J326" i="3" s="1"/>
  <c r="K326" i="3" s="1" a="1"/>
  <c r="V325" i="3"/>
  <c r="W325" i="3" s="1"/>
  <c r="AA325" i="3" a="1"/>
  <c r="AA325" i="3" s="1"/>
  <c r="E325" i="3"/>
  <c r="J325" i="3" s="1"/>
  <c r="K325" i="3" s="1" a="1"/>
  <c r="V324" i="3"/>
  <c r="W324" i="3" s="1"/>
  <c r="AA324" i="3" a="1"/>
  <c r="AA324" i="3" s="1"/>
  <c r="E324" i="3"/>
  <c r="J324" i="3" s="1"/>
  <c r="K324" i="3" s="1" a="1"/>
  <c r="V323" i="3"/>
  <c r="W323" i="3" s="1"/>
  <c r="AA323" i="3" a="1"/>
  <c r="AA323" i="3" s="1"/>
  <c r="E323" i="3"/>
  <c r="J323" i="3" s="1"/>
  <c r="K323" i="3" s="1" a="1"/>
  <c r="V322" i="3"/>
  <c r="W322" i="3" s="1"/>
  <c r="AA322" i="3" a="1"/>
  <c r="AA322" i="3" s="1"/>
  <c r="E322" i="3"/>
  <c r="J322" i="3" s="1"/>
  <c r="K322" i="3" s="1" a="1"/>
  <c r="V321" i="3"/>
  <c r="W321" i="3" s="1"/>
  <c r="AA321" i="3" a="1"/>
  <c r="AA321" i="3" s="1"/>
  <c r="E321" i="3"/>
  <c r="J321" i="3" s="1"/>
  <c r="K321" i="3" s="1" a="1"/>
  <c r="V320" i="3"/>
  <c r="W320" i="3" s="1"/>
  <c r="AA320" i="3" a="1"/>
  <c r="AA320" i="3" s="1"/>
  <c r="E320" i="3"/>
  <c r="J320" i="3" s="1"/>
  <c r="K320" i="3" s="1" a="1"/>
  <c r="V319" i="3"/>
  <c r="W319" i="3" s="1"/>
  <c r="AA319" i="3" a="1"/>
  <c r="AA319" i="3" s="1"/>
  <c r="E319" i="3"/>
  <c r="J319" i="3" s="1"/>
  <c r="K319" i="3" s="1" a="1"/>
  <c r="V318" i="3"/>
  <c r="W318" i="3" s="1"/>
  <c r="AA318" i="3" a="1"/>
  <c r="AA318" i="3" s="1"/>
  <c r="E318" i="3"/>
  <c r="J318" i="3" s="1"/>
  <c r="K318" i="3" s="1" a="1"/>
  <c r="V317" i="3"/>
  <c r="W317" i="3" s="1"/>
  <c r="AA317" i="3" a="1"/>
  <c r="AA317" i="3" s="1"/>
  <c r="E317" i="3"/>
  <c r="J317" i="3" s="1"/>
  <c r="K317" i="3" s="1" a="1"/>
  <c r="V316" i="3"/>
  <c r="W316" i="3" s="1"/>
  <c r="AA316" i="3" a="1"/>
  <c r="AA316" i="3" s="1"/>
  <c r="E316" i="3"/>
  <c r="J316" i="3" s="1"/>
  <c r="K316" i="3" s="1" a="1"/>
  <c r="V315" i="3"/>
  <c r="W315" i="3" s="1"/>
  <c r="AA315" i="3" a="1"/>
  <c r="AA315" i="3" s="1"/>
  <c r="E315" i="3"/>
  <c r="J315" i="3" s="1"/>
  <c r="K315" i="3" s="1" a="1"/>
  <c r="V314" i="3"/>
  <c r="W314" i="3" s="1"/>
  <c r="AA314" i="3" a="1"/>
  <c r="AA314" i="3" s="1"/>
  <c r="E314" i="3"/>
  <c r="J314" i="3" s="1"/>
  <c r="K314" i="3" s="1" a="1"/>
  <c r="V313" i="3"/>
  <c r="W313" i="3" s="1"/>
  <c r="AA313" i="3" a="1"/>
  <c r="AA313" i="3" s="1"/>
  <c r="E313" i="3"/>
  <c r="J313" i="3" s="1"/>
  <c r="K313" i="3" s="1" a="1"/>
  <c r="V312" i="3"/>
  <c r="W312" i="3" s="1"/>
  <c r="AA312" i="3" a="1"/>
  <c r="AA312" i="3" s="1"/>
  <c r="E312" i="3"/>
  <c r="J312" i="3" s="1"/>
  <c r="K312" i="3" s="1" a="1"/>
  <c r="V311" i="3"/>
  <c r="W311" i="3" s="1"/>
  <c r="AA311" i="3" a="1"/>
  <c r="AA311" i="3" s="1"/>
  <c r="E311" i="3"/>
  <c r="J311" i="3" s="1"/>
  <c r="K311" i="3" s="1" a="1"/>
  <c r="V310" i="3"/>
  <c r="W310" i="3" s="1"/>
  <c r="AA310" i="3" a="1"/>
  <c r="AA310" i="3" s="1"/>
  <c r="E310" i="3"/>
  <c r="J310" i="3" s="1"/>
  <c r="K310" i="3" s="1" a="1"/>
  <c r="V309" i="3"/>
  <c r="W309" i="3" s="1"/>
  <c r="AA309" i="3" a="1"/>
  <c r="AA309" i="3" s="1"/>
  <c r="E309" i="3"/>
  <c r="J309" i="3" s="1"/>
  <c r="K309" i="3" s="1" a="1"/>
  <c r="V308" i="3"/>
  <c r="W308" i="3" s="1"/>
  <c r="AA308" i="3" a="1"/>
  <c r="AA308" i="3" s="1"/>
  <c r="E308" i="3"/>
  <c r="J308" i="3" s="1"/>
  <c r="K308" i="3" s="1" a="1"/>
  <c r="V307" i="3"/>
  <c r="W307" i="3" s="1"/>
  <c r="AA307" i="3" a="1"/>
  <c r="AA307" i="3" s="1"/>
  <c r="E307" i="3"/>
  <c r="J307" i="3" s="1"/>
  <c r="K307" i="3" s="1" a="1"/>
  <c r="V306" i="3"/>
  <c r="W306" i="3" s="1"/>
  <c r="AA306" i="3" a="1"/>
  <c r="AA306" i="3" s="1"/>
  <c r="E306" i="3"/>
  <c r="J306" i="3" s="1"/>
  <c r="K306" i="3" s="1" a="1"/>
  <c r="V305" i="3"/>
  <c r="W305" i="3" s="1"/>
  <c r="AA305" i="3" a="1"/>
  <c r="AA305" i="3" s="1"/>
  <c r="E305" i="3"/>
  <c r="J305" i="3" s="1"/>
  <c r="K305" i="3" s="1" a="1"/>
  <c r="V304" i="3"/>
  <c r="W304" i="3" s="1"/>
  <c r="AA304" i="3" a="1"/>
  <c r="AA304" i="3" s="1"/>
  <c r="E304" i="3"/>
  <c r="J304" i="3" s="1"/>
  <c r="K304" i="3" s="1" a="1"/>
  <c r="V303" i="3"/>
  <c r="W303" i="3" s="1"/>
  <c r="AA303" i="3" a="1"/>
  <c r="AA303" i="3" s="1"/>
  <c r="E303" i="3"/>
  <c r="J303" i="3" s="1"/>
  <c r="K303" i="3" s="1" a="1"/>
  <c r="V302" i="3"/>
  <c r="W302" i="3" s="1"/>
  <c r="AA302" i="3" a="1"/>
  <c r="AA302" i="3" s="1"/>
  <c r="E302" i="3"/>
  <c r="J302" i="3" s="1"/>
  <c r="K302" i="3" s="1" a="1"/>
  <c r="V301" i="3"/>
  <c r="W301" i="3" s="1"/>
  <c r="AA301" i="3" a="1"/>
  <c r="AA301" i="3" s="1"/>
  <c r="E301" i="3"/>
  <c r="J301" i="3" s="1"/>
  <c r="K301" i="3" s="1" a="1"/>
  <c r="V300" i="3"/>
  <c r="W300" i="3" s="1"/>
  <c r="AA300" i="3" a="1"/>
  <c r="AA300" i="3" s="1"/>
  <c r="E300" i="3"/>
  <c r="J300" i="3" s="1"/>
  <c r="K300" i="3" s="1" a="1"/>
  <c r="V299" i="3"/>
  <c r="W299" i="3" s="1"/>
  <c r="AA299" i="3" a="1"/>
  <c r="AA299" i="3" s="1"/>
  <c r="E299" i="3"/>
  <c r="J299" i="3" s="1"/>
  <c r="K299" i="3" s="1" a="1"/>
  <c r="V298" i="3"/>
  <c r="W298" i="3" s="1"/>
  <c r="AA298" i="3" a="1"/>
  <c r="AA298" i="3" s="1"/>
  <c r="E298" i="3"/>
  <c r="J298" i="3" s="1"/>
  <c r="K298" i="3" s="1" a="1"/>
  <c r="V297" i="3"/>
  <c r="W297" i="3" s="1"/>
  <c r="AA297" i="3" a="1"/>
  <c r="AA297" i="3" s="1"/>
  <c r="E297" i="3"/>
  <c r="J297" i="3" s="1"/>
  <c r="K297" i="3" s="1" a="1"/>
  <c r="V296" i="3"/>
  <c r="W296" i="3" s="1"/>
  <c r="AA296" i="3" a="1"/>
  <c r="AA296" i="3" s="1"/>
  <c r="E296" i="3"/>
  <c r="J296" i="3" s="1"/>
  <c r="K296" i="3" s="1" a="1"/>
  <c r="V295" i="3"/>
  <c r="W295" i="3" s="1"/>
  <c r="AA295" i="3" a="1"/>
  <c r="AA295" i="3" s="1"/>
  <c r="E295" i="3"/>
  <c r="J295" i="3" s="1"/>
  <c r="K295" i="3" s="1" a="1"/>
  <c r="V294" i="3"/>
  <c r="W294" i="3" s="1"/>
  <c r="AA294" i="3" a="1"/>
  <c r="AA294" i="3" s="1"/>
  <c r="E294" i="3"/>
  <c r="J294" i="3" s="1"/>
  <c r="K294" i="3" s="1" a="1"/>
  <c r="V293" i="3"/>
  <c r="W293" i="3" s="1"/>
  <c r="AA293" i="3" a="1"/>
  <c r="AA293" i="3" s="1"/>
  <c r="E293" i="3"/>
  <c r="J293" i="3" s="1"/>
  <c r="K293" i="3" s="1" a="1"/>
  <c r="V292" i="3"/>
  <c r="W292" i="3" s="1"/>
  <c r="AA292" i="3" a="1"/>
  <c r="AA292" i="3" s="1"/>
  <c r="E292" i="3"/>
  <c r="J292" i="3" s="1"/>
  <c r="K292" i="3" s="1" a="1"/>
  <c r="V291" i="3"/>
  <c r="W291" i="3" s="1"/>
  <c r="AA291" i="3" a="1"/>
  <c r="AA291" i="3" s="1"/>
  <c r="E291" i="3"/>
  <c r="J291" i="3" s="1"/>
  <c r="K291" i="3" s="1" a="1"/>
  <c r="V290" i="3"/>
  <c r="W290" i="3" s="1"/>
  <c r="AA290" i="3" a="1"/>
  <c r="AA290" i="3" s="1"/>
  <c r="E290" i="3"/>
  <c r="J290" i="3" s="1"/>
  <c r="K290" i="3" s="1" a="1"/>
  <c r="V289" i="3"/>
  <c r="W289" i="3" s="1"/>
  <c r="AA289" i="3" a="1"/>
  <c r="AA289" i="3" s="1"/>
  <c r="E289" i="3"/>
  <c r="J289" i="3" s="1"/>
  <c r="K289" i="3" s="1" a="1"/>
  <c r="V288" i="3"/>
  <c r="W288" i="3" s="1"/>
  <c r="AA288" i="3" a="1"/>
  <c r="AA288" i="3" s="1"/>
  <c r="E288" i="3"/>
  <c r="J288" i="3" s="1"/>
  <c r="K288" i="3" s="1" a="1"/>
  <c r="V287" i="3"/>
  <c r="W287" i="3" s="1"/>
  <c r="AA287" i="3" a="1"/>
  <c r="AA287" i="3" s="1"/>
  <c r="E287" i="3"/>
  <c r="J287" i="3" s="1"/>
  <c r="K287" i="3" s="1" a="1"/>
  <c r="V286" i="3"/>
  <c r="W286" i="3" s="1"/>
  <c r="AA286" i="3" a="1"/>
  <c r="AA286" i="3" s="1"/>
  <c r="E286" i="3"/>
  <c r="J286" i="3" s="1"/>
  <c r="K286" i="3" s="1" a="1"/>
  <c r="V285" i="3"/>
  <c r="W285" i="3" s="1"/>
  <c r="AA285" i="3" a="1"/>
  <c r="AA285" i="3" s="1"/>
  <c r="E285" i="3"/>
  <c r="J285" i="3" s="1"/>
  <c r="K285" i="3" s="1" a="1"/>
  <c r="V284" i="3"/>
  <c r="W284" i="3" s="1"/>
  <c r="AA284" i="3" a="1"/>
  <c r="AA284" i="3" s="1"/>
  <c r="E284" i="3"/>
  <c r="J284" i="3" s="1"/>
  <c r="K284" i="3" s="1" a="1"/>
  <c r="V283" i="3"/>
  <c r="W283" i="3" s="1"/>
  <c r="AA283" i="3" a="1"/>
  <c r="AA283" i="3" s="1"/>
  <c r="E283" i="3"/>
  <c r="J283" i="3" s="1"/>
  <c r="K283" i="3" s="1" a="1"/>
  <c r="V282" i="3"/>
  <c r="W282" i="3" s="1"/>
  <c r="AA282" i="3" a="1"/>
  <c r="AA282" i="3" s="1"/>
  <c r="E282" i="3"/>
  <c r="J282" i="3" s="1"/>
  <c r="K282" i="3" s="1" a="1"/>
  <c r="V281" i="3"/>
  <c r="W281" i="3" s="1"/>
  <c r="AA281" i="3" a="1"/>
  <c r="AA281" i="3" s="1"/>
  <c r="E281" i="3"/>
  <c r="J281" i="3" s="1"/>
  <c r="K281" i="3" s="1" a="1"/>
  <c r="V280" i="3"/>
  <c r="W280" i="3" s="1"/>
  <c r="AA280" i="3" a="1"/>
  <c r="AA280" i="3" s="1"/>
  <c r="E280" i="3"/>
  <c r="J280" i="3" s="1"/>
  <c r="K280" i="3" s="1" a="1"/>
  <c r="V279" i="3"/>
  <c r="W279" i="3" s="1"/>
  <c r="AA279" i="3" a="1"/>
  <c r="AA279" i="3" s="1"/>
  <c r="E279" i="3"/>
  <c r="J279" i="3" s="1"/>
  <c r="K279" i="3" s="1" a="1"/>
  <c r="V278" i="3"/>
  <c r="W278" i="3" s="1"/>
  <c r="AA278" i="3" a="1"/>
  <c r="AA278" i="3" s="1"/>
  <c r="E278" i="3"/>
  <c r="J278" i="3" s="1"/>
  <c r="K278" i="3" s="1" a="1"/>
  <c r="V277" i="3"/>
  <c r="W277" i="3" s="1"/>
  <c r="AA277" i="3" a="1"/>
  <c r="AA277" i="3" s="1"/>
  <c r="E277" i="3"/>
  <c r="J277" i="3" s="1"/>
  <c r="K277" i="3" s="1" a="1"/>
  <c r="V276" i="3"/>
  <c r="W276" i="3" s="1"/>
  <c r="AA276" i="3" a="1"/>
  <c r="AA276" i="3" s="1"/>
  <c r="E276" i="3"/>
  <c r="J276" i="3" s="1"/>
  <c r="K276" i="3" s="1" a="1"/>
  <c r="V275" i="3"/>
  <c r="W275" i="3" s="1"/>
  <c r="AA275" i="3" a="1"/>
  <c r="AA275" i="3" s="1"/>
  <c r="E275" i="3"/>
  <c r="J275" i="3" s="1"/>
  <c r="K275" i="3" s="1" a="1"/>
  <c r="V274" i="3"/>
  <c r="W274" i="3" s="1"/>
  <c r="AA274" i="3" a="1"/>
  <c r="AA274" i="3" s="1"/>
  <c r="E274" i="3"/>
  <c r="J274" i="3" s="1"/>
  <c r="K274" i="3" s="1" a="1"/>
  <c r="V273" i="3"/>
  <c r="W273" i="3" s="1"/>
  <c r="AA273" i="3" a="1"/>
  <c r="AA273" i="3" s="1"/>
  <c r="E273" i="3"/>
  <c r="J273" i="3" s="1"/>
  <c r="K273" i="3" s="1" a="1"/>
  <c r="V272" i="3"/>
  <c r="W272" i="3" s="1"/>
  <c r="AA272" i="3" a="1"/>
  <c r="AA272" i="3" s="1"/>
  <c r="E272" i="3"/>
  <c r="J272" i="3" s="1"/>
  <c r="K272" i="3" s="1" a="1"/>
  <c r="V271" i="3"/>
  <c r="W271" i="3" s="1"/>
  <c r="AA271" i="3" a="1"/>
  <c r="AA271" i="3" s="1"/>
  <c r="E271" i="3"/>
  <c r="J271" i="3" s="1"/>
  <c r="K271" i="3" s="1" a="1"/>
  <c r="V270" i="3"/>
  <c r="W270" i="3" s="1"/>
  <c r="AA270" i="3" a="1"/>
  <c r="AA270" i="3" s="1"/>
  <c r="E270" i="3"/>
  <c r="J270" i="3" s="1"/>
  <c r="K270" i="3" s="1" a="1"/>
  <c r="V269" i="3"/>
  <c r="W269" i="3" s="1"/>
  <c r="AA269" i="3" a="1"/>
  <c r="AA269" i="3" s="1"/>
  <c r="E269" i="3"/>
  <c r="J269" i="3" s="1"/>
  <c r="K269" i="3" s="1" a="1"/>
  <c r="V268" i="3"/>
  <c r="W268" i="3" s="1"/>
  <c r="AA268" i="3" a="1"/>
  <c r="AA268" i="3" s="1"/>
  <c r="E268" i="3"/>
  <c r="J268" i="3" s="1"/>
  <c r="K268" i="3" s="1" a="1"/>
  <c r="V267" i="3"/>
  <c r="W267" i="3" s="1"/>
  <c r="AA267" i="3" a="1"/>
  <c r="AA267" i="3" s="1"/>
  <c r="E267" i="3"/>
  <c r="J267" i="3" s="1"/>
  <c r="K267" i="3" s="1" a="1"/>
  <c r="V266" i="3"/>
  <c r="W266" i="3" s="1"/>
  <c r="AA266" i="3" a="1"/>
  <c r="AA266" i="3" s="1"/>
  <c r="E266" i="3"/>
  <c r="J266" i="3" s="1"/>
  <c r="K266" i="3" s="1" a="1"/>
  <c r="V265" i="3"/>
  <c r="W265" i="3" s="1"/>
  <c r="AA265" i="3" a="1"/>
  <c r="AA265" i="3" s="1"/>
  <c r="E265" i="3"/>
  <c r="J265" i="3" s="1"/>
  <c r="K265" i="3" s="1" a="1"/>
  <c r="V264" i="3"/>
  <c r="W264" i="3" s="1"/>
  <c r="AA264" i="3" a="1"/>
  <c r="AA264" i="3" s="1"/>
  <c r="E264" i="3"/>
  <c r="J264" i="3" s="1"/>
  <c r="K264" i="3" s="1" a="1"/>
  <c r="V263" i="3"/>
  <c r="W263" i="3" s="1"/>
  <c r="AA263" i="3" a="1"/>
  <c r="AA263" i="3" s="1"/>
  <c r="E263" i="3"/>
  <c r="J263" i="3" s="1"/>
  <c r="K263" i="3" s="1" a="1"/>
  <c r="V262" i="3"/>
  <c r="W262" i="3" s="1"/>
  <c r="AA262" i="3" a="1"/>
  <c r="AA262" i="3" s="1"/>
  <c r="E262" i="3"/>
  <c r="J262" i="3" s="1"/>
  <c r="K262" i="3" s="1" a="1"/>
  <c r="V261" i="3"/>
  <c r="W261" i="3" s="1"/>
  <c r="AA261" i="3" a="1"/>
  <c r="AA261" i="3" s="1"/>
  <c r="E261" i="3"/>
  <c r="J261" i="3" s="1"/>
  <c r="K261" i="3" s="1" a="1"/>
  <c r="V260" i="3"/>
  <c r="W260" i="3" s="1"/>
  <c r="AA260" i="3" a="1"/>
  <c r="AA260" i="3" s="1"/>
  <c r="E260" i="3"/>
  <c r="J260" i="3" s="1"/>
  <c r="K260" i="3" s="1" a="1"/>
  <c r="V259" i="3"/>
  <c r="W259" i="3" s="1"/>
  <c r="AA259" i="3" a="1"/>
  <c r="AA259" i="3" s="1"/>
  <c r="E259" i="3"/>
  <c r="J259" i="3" s="1"/>
  <c r="K259" i="3" s="1" a="1"/>
  <c r="V258" i="3"/>
  <c r="W258" i="3" s="1"/>
  <c r="AA258" i="3" a="1"/>
  <c r="AA258" i="3" s="1"/>
  <c r="E258" i="3"/>
  <c r="J258" i="3" s="1"/>
  <c r="K258" i="3" s="1" a="1"/>
  <c r="V257" i="3"/>
  <c r="W257" i="3" s="1"/>
  <c r="AA257" i="3" a="1"/>
  <c r="AA257" i="3" s="1"/>
  <c r="E257" i="3"/>
  <c r="J257" i="3" s="1"/>
  <c r="K257" i="3" s="1" a="1"/>
  <c r="V256" i="3"/>
  <c r="W256" i="3" s="1"/>
  <c r="AA256" i="3" a="1"/>
  <c r="AA256" i="3" s="1"/>
  <c r="E256" i="3"/>
  <c r="J256" i="3" s="1"/>
  <c r="K256" i="3" s="1" a="1"/>
  <c r="V255" i="3"/>
  <c r="W255" i="3" s="1"/>
  <c r="AA255" i="3" a="1"/>
  <c r="AA255" i="3" s="1"/>
  <c r="E255" i="3"/>
  <c r="J255" i="3" s="1"/>
  <c r="K255" i="3" s="1" a="1"/>
  <c r="V254" i="3"/>
  <c r="W254" i="3" s="1"/>
  <c r="AA254" i="3" a="1"/>
  <c r="AA254" i="3" s="1"/>
  <c r="E254" i="3"/>
  <c r="J254" i="3" s="1"/>
  <c r="K254" i="3" s="1" a="1"/>
  <c r="V253" i="3"/>
  <c r="W253" i="3" s="1"/>
  <c r="AA253" i="3" a="1"/>
  <c r="AA253" i="3" s="1"/>
  <c r="E253" i="3"/>
  <c r="J253" i="3" s="1"/>
  <c r="K253" i="3" s="1" a="1"/>
  <c r="V252" i="3"/>
  <c r="W252" i="3" s="1"/>
  <c r="AA252" i="3" a="1"/>
  <c r="AA252" i="3" s="1"/>
  <c r="E252" i="3"/>
  <c r="J252" i="3" s="1"/>
  <c r="K252" i="3" s="1" a="1"/>
  <c r="V251" i="3"/>
  <c r="W251" i="3" s="1"/>
  <c r="AA251" i="3" a="1"/>
  <c r="AA251" i="3" s="1"/>
  <c r="E251" i="3"/>
  <c r="J251" i="3" s="1"/>
  <c r="K251" i="3" s="1" a="1"/>
  <c r="V250" i="3"/>
  <c r="W250" i="3" s="1"/>
  <c r="AA250" i="3" a="1"/>
  <c r="AA250" i="3" s="1"/>
  <c r="E250" i="3"/>
  <c r="J250" i="3" s="1"/>
  <c r="K250" i="3" s="1" a="1"/>
  <c r="V249" i="3"/>
  <c r="W249" i="3" s="1"/>
  <c r="AA249" i="3" a="1"/>
  <c r="AA249" i="3" s="1"/>
  <c r="E249" i="3"/>
  <c r="J249" i="3" s="1"/>
  <c r="K249" i="3" s="1" a="1"/>
  <c r="V248" i="3"/>
  <c r="W248" i="3" s="1"/>
  <c r="AA248" i="3" a="1"/>
  <c r="AA248" i="3" s="1"/>
  <c r="E248" i="3"/>
  <c r="J248" i="3" s="1"/>
  <c r="K248" i="3" s="1" a="1"/>
  <c r="V247" i="3"/>
  <c r="W247" i="3" s="1"/>
  <c r="AA247" i="3" a="1"/>
  <c r="AA247" i="3" s="1"/>
  <c r="E247" i="3"/>
  <c r="J247" i="3" s="1"/>
  <c r="K247" i="3" s="1" a="1"/>
  <c r="V246" i="3"/>
  <c r="W246" i="3" s="1"/>
  <c r="AA246" i="3" a="1"/>
  <c r="AA246" i="3" s="1"/>
  <c r="E246" i="3"/>
  <c r="J246" i="3" s="1"/>
  <c r="K246" i="3" s="1" a="1"/>
  <c r="V245" i="3"/>
  <c r="W245" i="3" s="1"/>
  <c r="AA245" i="3" a="1"/>
  <c r="AA245" i="3" s="1"/>
  <c r="E245" i="3"/>
  <c r="J245" i="3" s="1"/>
  <c r="K245" i="3" s="1" a="1"/>
  <c r="V244" i="3"/>
  <c r="W244" i="3" s="1"/>
  <c r="AA244" i="3" a="1"/>
  <c r="AA244" i="3" s="1"/>
  <c r="E244" i="3"/>
  <c r="J244" i="3" s="1"/>
  <c r="K244" i="3" s="1" a="1"/>
  <c r="V243" i="3"/>
  <c r="W243" i="3" s="1"/>
  <c r="AA243" i="3" a="1"/>
  <c r="AA243" i="3" s="1"/>
  <c r="E243" i="3"/>
  <c r="J243" i="3" s="1"/>
  <c r="K243" i="3" s="1" a="1"/>
  <c r="V242" i="3"/>
  <c r="W242" i="3" s="1"/>
  <c r="AA242" i="3" a="1"/>
  <c r="AA242" i="3" s="1"/>
  <c r="E242" i="3"/>
  <c r="J242" i="3" s="1"/>
  <c r="K242" i="3" s="1" a="1"/>
  <c r="V241" i="3"/>
  <c r="W241" i="3" s="1"/>
  <c r="AA241" i="3" a="1"/>
  <c r="AA241" i="3" s="1"/>
  <c r="E241" i="3"/>
  <c r="J241" i="3" s="1"/>
  <c r="K241" i="3" s="1" a="1"/>
  <c r="V240" i="3"/>
  <c r="W240" i="3" s="1"/>
  <c r="AA240" i="3" a="1"/>
  <c r="AA240" i="3" s="1"/>
  <c r="E240" i="3"/>
  <c r="J240" i="3" s="1"/>
  <c r="K240" i="3" s="1" a="1"/>
  <c r="V239" i="3"/>
  <c r="W239" i="3" s="1"/>
  <c r="AA239" i="3" a="1"/>
  <c r="AA239" i="3" s="1"/>
  <c r="E239" i="3"/>
  <c r="J239" i="3" s="1"/>
  <c r="K239" i="3" s="1" a="1"/>
  <c r="V238" i="3"/>
  <c r="W238" i="3" s="1"/>
  <c r="AA238" i="3" a="1"/>
  <c r="AA238" i="3" s="1"/>
  <c r="E238" i="3"/>
  <c r="J238" i="3" s="1"/>
  <c r="K238" i="3" s="1" a="1"/>
  <c r="V237" i="3"/>
  <c r="W237" i="3" s="1"/>
  <c r="AA237" i="3" a="1"/>
  <c r="AA237" i="3" s="1"/>
  <c r="E237" i="3"/>
  <c r="J237" i="3" s="1"/>
  <c r="K237" i="3" s="1" a="1"/>
  <c r="V236" i="3"/>
  <c r="W236" i="3" s="1"/>
  <c r="AA236" i="3" a="1"/>
  <c r="AA236" i="3" s="1"/>
  <c r="E236" i="3"/>
  <c r="J236" i="3" s="1"/>
  <c r="K236" i="3" s="1" a="1"/>
  <c r="V235" i="3"/>
  <c r="W235" i="3" s="1"/>
  <c r="AA235" i="3" a="1"/>
  <c r="AA235" i="3" s="1"/>
  <c r="E235" i="3"/>
  <c r="J235" i="3" s="1"/>
  <c r="K235" i="3" s="1" a="1"/>
  <c r="V234" i="3"/>
  <c r="W234" i="3" s="1"/>
  <c r="AA234" i="3" a="1"/>
  <c r="AA234" i="3" s="1"/>
  <c r="E234" i="3"/>
  <c r="J234" i="3" s="1"/>
  <c r="K234" i="3" s="1" a="1"/>
  <c r="V233" i="3"/>
  <c r="W233" i="3" s="1"/>
  <c r="AA233" i="3" a="1"/>
  <c r="AA233" i="3" s="1"/>
  <c r="E233" i="3"/>
  <c r="J233" i="3" s="1"/>
  <c r="K233" i="3" s="1" a="1"/>
  <c r="V232" i="3"/>
  <c r="W232" i="3" s="1"/>
  <c r="AA232" i="3" a="1"/>
  <c r="AA232" i="3" s="1"/>
  <c r="E232" i="3"/>
  <c r="J232" i="3" s="1"/>
  <c r="K232" i="3" s="1" a="1"/>
  <c r="V231" i="3"/>
  <c r="W231" i="3" s="1"/>
  <c r="AA231" i="3" a="1"/>
  <c r="AA231" i="3" s="1"/>
  <c r="E231" i="3"/>
  <c r="J231" i="3" s="1"/>
  <c r="K231" i="3" s="1" a="1"/>
  <c r="V230" i="3"/>
  <c r="W230" i="3" s="1"/>
  <c r="AA230" i="3" a="1"/>
  <c r="AA230" i="3" s="1"/>
  <c r="E230" i="3"/>
  <c r="J230" i="3" s="1"/>
  <c r="K230" i="3" s="1" a="1"/>
  <c r="V229" i="3"/>
  <c r="W229" i="3" s="1"/>
  <c r="AA229" i="3" a="1"/>
  <c r="AA229" i="3" s="1"/>
  <c r="E229" i="3"/>
  <c r="J229" i="3" s="1"/>
  <c r="K229" i="3" s="1" a="1"/>
  <c r="V228" i="3"/>
  <c r="W228" i="3" s="1"/>
  <c r="AA228" i="3" a="1"/>
  <c r="AA228" i="3" s="1"/>
  <c r="E228" i="3"/>
  <c r="J228" i="3" s="1"/>
  <c r="K228" i="3" s="1" a="1"/>
  <c r="V227" i="3"/>
  <c r="W227" i="3" s="1"/>
  <c r="AA227" i="3" a="1"/>
  <c r="AA227" i="3" s="1"/>
  <c r="E227" i="3"/>
  <c r="J227" i="3" s="1"/>
  <c r="K227" i="3" s="1" a="1"/>
  <c r="V226" i="3"/>
  <c r="W226" i="3" s="1"/>
  <c r="AA226" i="3" a="1"/>
  <c r="AA226" i="3" s="1"/>
  <c r="E226" i="3"/>
  <c r="J226" i="3" s="1"/>
  <c r="K226" i="3" s="1" a="1"/>
  <c r="V225" i="3"/>
  <c r="W225" i="3" s="1"/>
  <c r="AA225" i="3" a="1"/>
  <c r="AA225" i="3" s="1"/>
  <c r="E225" i="3"/>
  <c r="J225" i="3" s="1"/>
  <c r="K225" i="3" s="1" a="1"/>
  <c r="V224" i="3"/>
  <c r="W224" i="3" s="1"/>
  <c r="AA224" i="3" a="1"/>
  <c r="AA224" i="3" s="1"/>
  <c r="E224" i="3"/>
  <c r="J224" i="3" s="1"/>
  <c r="K224" i="3" s="1" a="1"/>
  <c r="V223" i="3"/>
  <c r="W223" i="3" s="1"/>
  <c r="AA223" i="3" a="1"/>
  <c r="AA223" i="3" s="1"/>
  <c r="E223" i="3"/>
  <c r="J223" i="3" s="1"/>
  <c r="K223" i="3" s="1" a="1"/>
  <c r="V222" i="3"/>
  <c r="W222" i="3" s="1"/>
  <c r="AA222" i="3" a="1"/>
  <c r="AA222" i="3" s="1"/>
  <c r="E222" i="3"/>
  <c r="J222" i="3" s="1"/>
  <c r="K222" i="3" s="1" a="1"/>
  <c r="V221" i="3"/>
  <c r="W221" i="3" s="1"/>
  <c r="AA221" i="3" a="1"/>
  <c r="AA221" i="3" s="1"/>
  <c r="E221" i="3"/>
  <c r="J221" i="3" s="1"/>
  <c r="K221" i="3" s="1" a="1"/>
  <c r="V220" i="3"/>
  <c r="W220" i="3" s="1"/>
  <c r="AA220" i="3" a="1"/>
  <c r="AA220" i="3" s="1"/>
  <c r="E220" i="3"/>
  <c r="J220" i="3" s="1"/>
  <c r="K220" i="3" s="1" a="1"/>
  <c r="V219" i="3"/>
  <c r="W219" i="3" s="1"/>
  <c r="AA219" i="3" a="1"/>
  <c r="AA219" i="3" s="1"/>
  <c r="E219" i="3"/>
  <c r="J219" i="3" s="1"/>
  <c r="K219" i="3" s="1" a="1"/>
  <c r="V218" i="3"/>
  <c r="W218" i="3" s="1"/>
  <c r="AA218" i="3" a="1"/>
  <c r="AA218" i="3" s="1"/>
  <c r="E218" i="3"/>
  <c r="J218" i="3" s="1"/>
  <c r="K218" i="3" s="1" a="1"/>
  <c r="V217" i="3"/>
  <c r="W217" i="3" s="1"/>
  <c r="AA217" i="3" a="1"/>
  <c r="AA217" i="3" s="1"/>
  <c r="E217" i="3"/>
  <c r="J217" i="3" s="1"/>
  <c r="K217" i="3" s="1" a="1"/>
  <c r="V216" i="3"/>
  <c r="W216" i="3" s="1"/>
  <c r="AA216" i="3" a="1"/>
  <c r="AA216" i="3" s="1"/>
  <c r="E216" i="3"/>
  <c r="J216" i="3" s="1"/>
  <c r="K216" i="3" s="1" a="1"/>
  <c r="V215" i="3"/>
  <c r="W215" i="3" s="1"/>
  <c r="AA215" i="3" a="1"/>
  <c r="AA215" i="3" s="1"/>
  <c r="E215" i="3"/>
  <c r="J215" i="3" s="1"/>
  <c r="K215" i="3" s="1" a="1"/>
  <c r="V214" i="3"/>
  <c r="W214" i="3" s="1"/>
  <c r="AA214" i="3" a="1"/>
  <c r="AA214" i="3" s="1"/>
  <c r="E214" i="3"/>
  <c r="J214" i="3" s="1"/>
  <c r="K214" i="3" s="1" a="1"/>
  <c r="V213" i="3"/>
  <c r="W213" i="3" s="1"/>
  <c r="AA213" i="3" a="1"/>
  <c r="AA213" i="3" s="1"/>
  <c r="E213" i="3"/>
  <c r="J213" i="3" s="1"/>
  <c r="K213" i="3" s="1" a="1"/>
  <c r="V212" i="3"/>
  <c r="W212" i="3" s="1"/>
  <c r="AA212" i="3" a="1"/>
  <c r="AA212" i="3" s="1"/>
  <c r="E212" i="3"/>
  <c r="J212" i="3" s="1"/>
  <c r="K212" i="3" s="1" a="1"/>
  <c r="V211" i="3"/>
  <c r="W211" i="3" s="1"/>
  <c r="AA211" i="3" a="1"/>
  <c r="AA211" i="3" s="1"/>
  <c r="E211" i="3"/>
  <c r="J211" i="3" s="1"/>
  <c r="K211" i="3" s="1" a="1"/>
  <c r="V210" i="3"/>
  <c r="W210" i="3" s="1"/>
  <c r="AA210" i="3" a="1"/>
  <c r="AA210" i="3" s="1"/>
  <c r="E210" i="3"/>
  <c r="J210" i="3" s="1"/>
  <c r="K210" i="3" s="1" a="1"/>
  <c r="V209" i="3"/>
  <c r="W209" i="3" s="1"/>
  <c r="AA209" i="3" a="1"/>
  <c r="AA209" i="3" s="1"/>
  <c r="E209" i="3"/>
  <c r="J209" i="3" s="1"/>
  <c r="K209" i="3" s="1" a="1"/>
  <c r="V208" i="3"/>
  <c r="W208" i="3" s="1"/>
  <c r="AA208" i="3" a="1"/>
  <c r="AA208" i="3" s="1"/>
  <c r="E208" i="3"/>
  <c r="J208" i="3" s="1"/>
  <c r="K208" i="3" s="1" a="1"/>
  <c r="V207" i="3"/>
  <c r="W207" i="3" s="1"/>
  <c r="AA207" i="3" a="1"/>
  <c r="AA207" i="3" s="1"/>
  <c r="E207" i="3"/>
  <c r="J207" i="3" s="1"/>
  <c r="K207" i="3" s="1" a="1"/>
  <c r="V206" i="3"/>
  <c r="W206" i="3" s="1"/>
  <c r="AA206" i="3" a="1"/>
  <c r="AA206" i="3" s="1"/>
  <c r="E206" i="3"/>
  <c r="J206" i="3" s="1"/>
  <c r="K206" i="3" s="1" a="1"/>
  <c r="V205" i="3"/>
  <c r="W205" i="3" s="1"/>
  <c r="AA205" i="3" a="1"/>
  <c r="AA205" i="3" s="1"/>
  <c r="E205" i="3"/>
  <c r="J205" i="3" s="1"/>
  <c r="K205" i="3" s="1" a="1"/>
  <c r="V204" i="3"/>
  <c r="W204" i="3" s="1"/>
  <c r="AA204" i="3" a="1"/>
  <c r="AA204" i="3" s="1"/>
  <c r="E204" i="3"/>
  <c r="J204" i="3" s="1"/>
  <c r="K204" i="3" s="1" a="1"/>
  <c r="V203" i="3"/>
  <c r="W203" i="3" s="1"/>
  <c r="AA203" i="3" a="1"/>
  <c r="AA203" i="3" s="1"/>
  <c r="E203" i="3"/>
  <c r="J203" i="3" s="1"/>
  <c r="K203" i="3" s="1" a="1"/>
  <c r="V202" i="3"/>
  <c r="W202" i="3" s="1"/>
  <c r="AA202" i="3" a="1"/>
  <c r="AA202" i="3" s="1"/>
  <c r="E202" i="3"/>
  <c r="J202" i="3" s="1"/>
  <c r="K202" i="3" s="1" a="1"/>
  <c r="V201" i="3"/>
  <c r="W201" i="3" s="1"/>
  <c r="AA201" i="3" a="1"/>
  <c r="AA201" i="3" s="1"/>
  <c r="E201" i="3"/>
  <c r="J201" i="3" s="1"/>
  <c r="K201" i="3" s="1" a="1"/>
  <c r="V200" i="3"/>
  <c r="W200" i="3" s="1"/>
  <c r="AA200" i="3" a="1"/>
  <c r="AA200" i="3" s="1"/>
  <c r="E200" i="3"/>
  <c r="J200" i="3" s="1"/>
  <c r="K200" i="3" s="1" a="1"/>
  <c r="V199" i="3"/>
  <c r="W199" i="3" s="1"/>
  <c r="AA199" i="3" a="1"/>
  <c r="AA199" i="3" s="1"/>
  <c r="E199" i="3"/>
  <c r="J199" i="3" s="1"/>
  <c r="K199" i="3" s="1" a="1"/>
  <c r="V198" i="3"/>
  <c r="W198" i="3" s="1"/>
  <c r="AA198" i="3" a="1"/>
  <c r="AA198" i="3" s="1"/>
  <c r="E198" i="3"/>
  <c r="J198" i="3" s="1"/>
  <c r="K198" i="3" s="1" a="1"/>
  <c r="V197" i="3"/>
  <c r="W197" i="3" s="1"/>
  <c r="AA197" i="3" a="1"/>
  <c r="AA197" i="3" s="1"/>
  <c r="E197" i="3"/>
  <c r="J197" i="3" s="1"/>
  <c r="K197" i="3" s="1" a="1"/>
  <c r="V196" i="3"/>
  <c r="W196" i="3" s="1"/>
  <c r="AA196" i="3" a="1"/>
  <c r="AA196" i="3" s="1"/>
  <c r="E196" i="3"/>
  <c r="J196" i="3" s="1"/>
  <c r="K196" i="3" s="1" a="1"/>
  <c r="V195" i="3"/>
  <c r="W195" i="3" s="1"/>
  <c r="AA195" i="3" a="1"/>
  <c r="AA195" i="3" s="1"/>
  <c r="E195" i="3"/>
  <c r="J195" i="3" s="1"/>
  <c r="K195" i="3" s="1" a="1"/>
  <c r="V194" i="3"/>
  <c r="W194" i="3" s="1"/>
  <c r="AA194" i="3" a="1"/>
  <c r="AA194" i="3" s="1"/>
  <c r="E194" i="3"/>
  <c r="J194" i="3" s="1"/>
  <c r="K194" i="3" s="1" a="1"/>
  <c r="V193" i="3"/>
  <c r="W193" i="3" s="1"/>
  <c r="AA193" i="3" a="1"/>
  <c r="AA193" i="3" s="1"/>
  <c r="E193" i="3"/>
  <c r="J193" i="3" s="1"/>
  <c r="K193" i="3" s="1" a="1"/>
  <c r="V192" i="3"/>
  <c r="W192" i="3" s="1"/>
  <c r="AA192" i="3" a="1"/>
  <c r="AA192" i="3" s="1"/>
  <c r="E192" i="3"/>
  <c r="J192" i="3" s="1"/>
  <c r="K192" i="3" s="1" a="1"/>
  <c r="V191" i="3"/>
  <c r="W191" i="3" s="1"/>
  <c r="AA191" i="3" a="1"/>
  <c r="AA191" i="3" s="1"/>
  <c r="E191" i="3"/>
  <c r="J191" i="3" s="1"/>
  <c r="K191" i="3" s="1" a="1"/>
  <c r="V190" i="3"/>
  <c r="W190" i="3" s="1"/>
  <c r="AA190" i="3" a="1"/>
  <c r="AA190" i="3" s="1"/>
  <c r="E190" i="3"/>
  <c r="J190" i="3" s="1"/>
  <c r="K190" i="3" s="1" a="1"/>
  <c r="V189" i="3"/>
  <c r="W189" i="3" s="1"/>
  <c r="AA189" i="3" a="1"/>
  <c r="AA189" i="3" s="1"/>
  <c r="E189" i="3"/>
  <c r="J189" i="3" s="1"/>
  <c r="K189" i="3" s="1" a="1"/>
  <c r="V188" i="3"/>
  <c r="W188" i="3" s="1"/>
  <c r="AA188" i="3" a="1"/>
  <c r="AA188" i="3" s="1"/>
  <c r="E188" i="3"/>
  <c r="J188" i="3" s="1"/>
  <c r="K188" i="3" s="1" a="1"/>
  <c r="V187" i="3"/>
  <c r="W187" i="3" s="1"/>
  <c r="AA187" i="3" a="1"/>
  <c r="AA187" i="3" s="1"/>
  <c r="E187" i="3"/>
  <c r="J187" i="3" s="1"/>
  <c r="K187" i="3" s="1" a="1"/>
  <c r="V186" i="3"/>
  <c r="W186" i="3" s="1"/>
  <c r="AA186" i="3" a="1"/>
  <c r="AA186" i="3" s="1"/>
  <c r="E186" i="3"/>
  <c r="J186" i="3" s="1"/>
  <c r="K186" i="3" s="1" a="1"/>
  <c r="V185" i="3"/>
  <c r="W185" i="3" s="1"/>
  <c r="AA185" i="3" a="1"/>
  <c r="AA185" i="3" s="1"/>
  <c r="E185" i="3"/>
  <c r="J185" i="3" s="1"/>
  <c r="K185" i="3" s="1" a="1"/>
  <c r="V184" i="3"/>
  <c r="W184" i="3" s="1"/>
  <c r="AA184" i="3" a="1"/>
  <c r="AA184" i="3" s="1"/>
  <c r="E184" i="3"/>
  <c r="J184" i="3" s="1"/>
  <c r="K184" i="3" s="1" a="1"/>
  <c r="V183" i="3"/>
  <c r="W183" i="3" s="1"/>
  <c r="AA183" i="3" a="1"/>
  <c r="AA183" i="3" s="1"/>
  <c r="E183" i="3"/>
  <c r="J183" i="3" s="1"/>
  <c r="K183" i="3" s="1" a="1"/>
  <c r="V182" i="3"/>
  <c r="W182" i="3" s="1"/>
  <c r="AA182" i="3" a="1"/>
  <c r="AA182" i="3" s="1"/>
  <c r="E182" i="3"/>
  <c r="J182" i="3" s="1"/>
  <c r="K182" i="3" s="1" a="1"/>
  <c r="V181" i="3"/>
  <c r="W181" i="3" s="1"/>
  <c r="AA181" i="3" a="1"/>
  <c r="AA181" i="3" s="1"/>
  <c r="E181" i="3"/>
  <c r="J181" i="3" s="1"/>
  <c r="K181" i="3" s="1" a="1"/>
  <c r="V180" i="3"/>
  <c r="W180" i="3" s="1"/>
  <c r="AA180" i="3" a="1"/>
  <c r="AA180" i="3" s="1"/>
  <c r="E180" i="3"/>
  <c r="J180" i="3" s="1"/>
  <c r="K180" i="3" s="1" a="1"/>
  <c r="V179" i="3"/>
  <c r="W179" i="3" s="1"/>
  <c r="AA179" i="3" a="1"/>
  <c r="AA179" i="3" s="1"/>
  <c r="E179" i="3"/>
  <c r="J179" i="3" s="1"/>
  <c r="K179" i="3" s="1" a="1"/>
  <c r="V178" i="3"/>
  <c r="W178" i="3" s="1"/>
  <c r="AA178" i="3" a="1"/>
  <c r="AA178" i="3" s="1"/>
  <c r="E178" i="3"/>
  <c r="J178" i="3" s="1"/>
  <c r="K178" i="3" s="1" a="1"/>
  <c r="V177" i="3"/>
  <c r="W177" i="3" s="1"/>
  <c r="AA177" i="3" a="1"/>
  <c r="AA177" i="3" s="1"/>
  <c r="E177" i="3"/>
  <c r="J177" i="3" s="1"/>
  <c r="K177" i="3" s="1" a="1"/>
  <c r="V176" i="3"/>
  <c r="W176" i="3" s="1"/>
  <c r="AA176" i="3" a="1"/>
  <c r="AA176" i="3" s="1"/>
  <c r="E176" i="3"/>
  <c r="J176" i="3" s="1"/>
  <c r="K176" i="3" s="1" a="1"/>
  <c r="V175" i="3"/>
  <c r="W175" i="3" s="1"/>
  <c r="AA175" i="3" a="1"/>
  <c r="AA175" i="3" s="1"/>
  <c r="E175" i="3"/>
  <c r="J175" i="3" s="1"/>
  <c r="K175" i="3" s="1" a="1"/>
  <c r="V174" i="3"/>
  <c r="W174" i="3" s="1"/>
  <c r="AA174" i="3" a="1"/>
  <c r="AA174" i="3" s="1"/>
  <c r="E174" i="3"/>
  <c r="J174" i="3" s="1"/>
  <c r="K174" i="3" s="1" a="1"/>
  <c r="V173" i="3"/>
  <c r="W173" i="3" s="1"/>
  <c r="AA173" i="3" a="1"/>
  <c r="AA173" i="3" s="1"/>
  <c r="E173" i="3"/>
  <c r="J173" i="3" s="1"/>
  <c r="K173" i="3" s="1" a="1"/>
  <c r="V172" i="3"/>
  <c r="W172" i="3" s="1"/>
  <c r="AA172" i="3" a="1"/>
  <c r="AA172" i="3" s="1"/>
  <c r="E172" i="3"/>
  <c r="J172" i="3" s="1"/>
  <c r="K172" i="3" s="1" a="1"/>
  <c r="V171" i="3"/>
  <c r="W171" i="3" s="1"/>
  <c r="AA171" i="3" a="1"/>
  <c r="AA171" i="3" s="1"/>
  <c r="E171" i="3"/>
  <c r="J171" i="3" s="1"/>
  <c r="K171" i="3" s="1" a="1"/>
  <c r="V170" i="3"/>
  <c r="W170" i="3" s="1"/>
  <c r="AA170" i="3" a="1"/>
  <c r="AA170" i="3" s="1"/>
  <c r="E170" i="3"/>
  <c r="J170" i="3" s="1"/>
  <c r="K170" i="3" s="1" a="1"/>
  <c r="V169" i="3"/>
  <c r="W169" i="3" s="1"/>
  <c r="AA169" i="3" a="1"/>
  <c r="AA169" i="3" s="1"/>
  <c r="E169" i="3"/>
  <c r="J169" i="3" s="1"/>
  <c r="K169" i="3" s="1" a="1"/>
  <c r="V168" i="3"/>
  <c r="W168" i="3" s="1"/>
  <c r="AA168" i="3" a="1"/>
  <c r="AA168" i="3" s="1"/>
  <c r="E168" i="3"/>
  <c r="J168" i="3" s="1"/>
  <c r="K168" i="3" s="1" a="1"/>
  <c r="V167" i="3"/>
  <c r="W167" i="3" s="1"/>
  <c r="AA167" i="3" a="1"/>
  <c r="AA167" i="3" s="1"/>
  <c r="E167" i="3"/>
  <c r="J167" i="3" s="1"/>
  <c r="K167" i="3" s="1" a="1"/>
  <c r="V166" i="3"/>
  <c r="W166" i="3" s="1"/>
  <c r="AA166" i="3" a="1"/>
  <c r="AA166" i="3" s="1"/>
  <c r="E166" i="3"/>
  <c r="J166" i="3" s="1"/>
  <c r="K166" i="3" s="1" a="1"/>
  <c r="V165" i="3"/>
  <c r="W165" i="3" s="1"/>
  <c r="AA165" i="3" a="1"/>
  <c r="AA165" i="3" s="1"/>
  <c r="E165" i="3"/>
  <c r="J165" i="3" s="1"/>
  <c r="K165" i="3" s="1" a="1"/>
  <c r="V164" i="3"/>
  <c r="W164" i="3" s="1"/>
  <c r="AA164" i="3" a="1"/>
  <c r="AA164" i="3" s="1"/>
  <c r="E164" i="3"/>
  <c r="J164" i="3" s="1"/>
  <c r="K164" i="3" s="1" a="1"/>
  <c r="V163" i="3"/>
  <c r="W163" i="3" s="1"/>
  <c r="AA163" i="3" a="1"/>
  <c r="AA163" i="3" s="1"/>
  <c r="E163" i="3"/>
  <c r="J163" i="3" s="1"/>
  <c r="K163" i="3" s="1" a="1"/>
  <c r="V162" i="3"/>
  <c r="W162" i="3" s="1"/>
  <c r="AA162" i="3" a="1"/>
  <c r="AA162" i="3" s="1"/>
  <c r="E162" i="3"/>
  <c r="J162" i="3" s="1"/>
  <c r="K162" i="3" s="1" a="1"/>
  <c r="V161" i="3"/>
  <c r="W161" i="3" s="1"/>
  <c r="AA161" i="3" a="1"/>
  <c r="AA161" i="3" s="1"/>
  <c r="E161" i="3"/>
  <c r="J161" i="3" s="1"/>
  <c r="K161" i="3" s="1" a="1"/>
  <c r="V160" i="3"/>
  <c r="W160" i="3" s="1"/>
  <c r="AA160" i="3" a="1"/>
  <c r="AA160" i="3" s="1"/>
  <c r="E160" i="3"/>
  <c r="J160" i="3" s="1"/>
  <c r="K160" i="3" s="1" a="1"/>
  <c r="V159" i="3"/>
  <c r="W159" i="3" s="1"/>
  <c r="AA159" i="3" a="1"/>
  <c r="AA159" i="3" s="1"/>
  <c r="E159" i="3"/>
  <c r="J159" i="3" s="1"/>
  <c r="K159" i="3" s="1" a="1"/>
  <c r="V158" i="3"/>
  <c r="W158" i="3" s="1"/>
  <c r="AA158" i="3" a="1"/>
  <c r="AA158" i="3" s="1"/>
  <c r="E158" i="3"/>
  <c r="J158" i="3" s="1"/>
  <c r="K158" i="3" s="1" a="1"/>
  <c r="V157" i="3"/>
  <c r="W157" i="3" s="1"/>
  <c r="AA157" i="3" a="1"/>
  <c r="AA157" i="3" s="1"/>
  <c r="E157" i="3"/>
  <c r="J157" i="3" s="1"/>
  <c r="K157" i="3" s="1" a="1"/>
  <c r="V156" i="3"/>
  <c r="W156" i="3" s="1"/>
  <c r="AA156" i="3" a="1"/>
  <c r="AA156" i="3" s="1"/>
  <c r="E156" i="3"/>
  <c r="J156" i="3" s="1"/>
  <c r="K156" i="3" s="1" a="1"/>
  <c r="V155" i="3"/>
  <c r="W155" i="3" s="1"/>
  <c r="AA155" i="3" a="1"/>
  <c r="AA155" i="3" s="1"/>
  <c r="E155" i="3"/>
  <c r="J155" i="3" s="1"/>
  <c r="K155" i="3" s="1" a="1"/>
  <c r="V154" i="3"/>
  <c r="W154" i="3" s="1"/>
  <c r="AA154" i="3" a="1"/>
  <c r="AA154" i="3" s="1"/>
  <c r="E154" i="3"/>
  <c r="J154" i="3" s="1"/>
  <c r="K154" i="3" s="1" a="1"/>
  <c r="V153" i="3"/>
  <c r="W153" i="3" s="1"/>
  <c r="AA153" i="3" a="1"/>
  <c r="AA153" i="3" s="1"/>
  <c r="E153" i="3"/>
  <c r="J153" i="3" s="1"/>
  <c r="K153" i="3" s="1" a="1"/>
  <c r="V152" i="3"/>
  <c r="W152" i="3" s="1"/>
  <c r="AA152" i="3" a="1"/>
  <c r="AA152" i="3" s="1"/>
  <c r="E152" i="3"/>
  <c r="J152" i="3" s="1"/>
  <c r="K152" i="3" s="1" a="1"/>
  <c r="V151" i="3"/>
  <c r="W151" i="3" s="1"/>
  <c r="AA151" i="3" a="1"/>
  <c r="AA151" i="3" s="1"/>
  <c r="E151" i="3"/>
  <c r="J151" i="3" s="1"/>
  <c r="K151" i="3" s="1" a="1"/>
  <c r="V150" i="3"/>
  <c r="W150" i="3" s="1"/>
  <c r="AA150" i="3" a="1"/>
  <c r="AA150" i="3" s="1"/>
  <c r="E150" i="3"/>
  <c r="J150" i="3" s="1"/>
  <c r="K150" i="3" s="1" a="1"/>
  <c r="V149" i="3"/>
  <c r="W149" i="3" s="1"/>
  <c r="AA149" i="3" a="1"/>
  <c r="AA149" i="3" s="1"/>
  <c r="E149" i="3"/>
  <c r="J149" i="3" s="1"/>
  <c r="K149" i="3" s="1" a="1"/>
  <c r="V148" i="3"/>
  <c r="W148" i="3" s="1"/>
  <c r="AA148" i="3" a="1"/>
  <c r="AA148" i="3" s="1"/>
  <c r="E148" i="3"/>
  <c r="J148" i="3" s="1"/>
  <c r="K148" i="3" s="1" a="1"/>
  <c r="V147" i="3"/>
  <c r="W147" i="3" s="1"/>
  <c r="AA147" i="3" a="1"/>
  <c r="AA147" i="3" s="1"/>
  <c r="E147" i="3"/>
  <c r="J147" i="3" s="1"/>
  <c r="K147" i="3" s="1" a="1"/>
  <c r="V146" i="3"/>
  <c r="W146" i="3" s="1"/>
  <c r="AA146" i="3" a="1"/>
  <c r="AA146" i="3" s="1"/>
  <c r="E146" i="3"/>
  <c r="J146" i="3" s="1"/>
  <c r="K146" i="3" s="1" a="1"/>
  <c r="V145" i="3"/>
  <c r="W145" i="3" s="1"/>
  <c r="AA145" i="3" a="1"/>
  <c r="AA145" i="3" s="1"/>
  <c r="E145" i="3"/>
  <c r="J145" i="3" s="1"/>
  <c r="K145" i="3" s="1" a="1"/>
  <c r="V144" i="3"/>
  <c r="W144" i="3" s="1"/>
  <c r="AA144" i="3" a="1"/>
  <c r="AA144" i="3" s="1"/>
  <c r="E144" i="3"/>
  <c r="J144" i="3" s="1"/>
  <c r="K144" i="3" s="1" a="1"/>
  <c r="V143" i="3"/>
  <c r="W143" i="3" s="1"/>
  <c r="AA143" i="3" a="1"/>
  <c r="AA143" i="3" s="1"/>
  <c r="E143" i="3"/>
  <c r="J143" i="3" s="1"/>
  <c r="K143" i="3" s="1" a="1"/>
  <c r="V142" i="3"/>
  <c r="W142" i="3" s="1"/>
  <c r="AA142" i="3" a="1"/>
  <c r="AA142" i="3" s="1"/>
  <c r="E142" i="3"/>
  <c r="J142" i="3" s="1"/>
  <c r="K142" i="3" s="1" a="1"/>
  <c r="V141" i="3"/>
  <c r="W141" i="3" s="1"/>
  <c r="AA141" i="3" a="1"/>
  <c r="AA141" i="3" s="1"/>
  <c r="E141" i="3"/>
  <c r="J141" i="3" s="1"/>
  <c r="K141" i="3" s="1" a="1"/>
  <c r="V140" i="3"/>
  <c r="W140" i="3" s="1"/>
  <c r="AA140" i="3" a="1"/>
  <c r="AA140" i="3" s="1"/>
  <c r="E140" i="3"/>
  <c r="J140" i="3" s="1"/>
  <c r="K140" i="3" s="1" a="1"/>
  <c r="V139" i="3"/>
  <c r="W139" i="3" s="1"/>
  <c r="AA139" i="3" a="1"/>
  <c r="AA139" i="3" s="1"/>
  <c r="E139" i="3"/>
  <c r="J139" i="3" s="1"/>
  <c r="K139" i="3" s="1" a="1"/>
  <c r="V138" i="3"/>
  <c r="W138" i="3" s="1"/>
  <c r="AA138" i="3" a="1"/>
  <c r="AA138" i="3" s="1"/>
  <c r="E138" i="3"/>
  <c r="J138" i="3" s="1"/>
  <c r="K138" i="3" s="1" a="1"/>
  <c r="V137" i="3"/>
  <c r="W137" i="3" s="1"/>
  <c r="AA137" i="3" a="1"/>
  <c r="AA137" i="3" s="1"/>
  <c r="E137" i="3"/>
  <c r="J137" i="3" s="1"/>
  <c r="K137" i="3" s="1" a="1"/>
  <c r="V136" i="3"/>
  <c r="W136" i="3" s="1"/>
  <c r="AA136" i="3" a="1"/>
  <c r="AA136" i="3" s="1"/>
  <c r="E136" i="3"/>
  <c r="J136" i="3" s="1"/>
  <c r="K136" i="3" s="1" a="1"/>
  <c r="V135" i="3"/>
  <c r="W135" i="3" s="1"/>
  <c r="AA135" i="3" a="1"/>
  <c r="AA135" i="3" s="1"/>
  <c r="E135" i="3"/>
  <c r="J135" i="3" s="1"/>
  <c r="K135" i="3" s="1" a="1"/>
  <c r="V134" i="3"/>
  <c r="W134" i="3" s="1"/>
  <c r="AA134" i="3" a="1"/>
  <c r="AA134" i="3" s="1"/>
  <c r="E134" i="3"/>
  <c r="J134" i="3" s="1"/>
  <c r="K134" i="3" s="1" a="1"/>
  <c r="V133" i="3"/>
  <c r="W133" i="3" s="1"/>
  <c r="AA133" i="3" a="1"/>
  <c r="AA133" i="3" s="1"/>
  <c r="E133" i="3"/>
  <c r="J133" i="3" s="1"/>
  <c r="K133" i="3" s="1" a="1"/>
  <c r="V132" i="3"/>
  <c r="W132" i="3" s="1"/>
  <c r="AA132" i="3" a="1"/>
  <c r="AA132" i="3" s="1"/>
  <c r="E132" i="3"/>
  <c r="J132" i="3" s="1"/>
  <c r="K132" i="3" s="1" a="1"/>
  <c r="V131" i="3"/>
  <c r="W131" i="3" s="1"/>
  <c r="AA131" i="3" a="1"/>
  <c r="AA131" i="3" s="1"/>
  <c r="E131" i="3"/>
  <c r="J131" i="3" s="1"/>
  <c r="K131" i="3" s="1" a="1"/>
  <c r="V130" i="3"/>
  <c r="W130" i="3" s="1"/>
  <c r="AA130" i="3" a="1"/>
  <c r="AA130" i="3" s="1"/>
  <c r="E130" i="3"/>
  <c r="J130" i="3" s="1"/>
  <c r="K130" i="3" s="1" a="1"/>
  <c r="V129" i="3"/>
  <c r="W129" i="3" s="1"/>
  <c r="AA129" i="3" a="1"/>
  <c r="AA129" i="3" s="1"/>
  <c r="E129" i="3"/>
  <c r="J129" i="3" s="1"/>
  <c r="K129" i="3" s="1" a="1"/>
  <c r="V128" i="3"/>
  <c r="W128" i="3" s="1"/>
  <c r="AA128" i="3" a="1"/>
  <c r="AA128" i="3" s="1"/>
  <c r="E128" i="3"/>
  <c r="J128" i="3" s="1"/>
  <c r="K128" i="3" s="1" a="1"/>
  <c r="V127" i="3"/>
  <c r="W127" i="3" s="1"/>
  <c r="AA127" i="3" a="1"/>
  <c r="AA127" i="3" s="1"/>
  <c r="E127" i="3"/>
  <c r="J127" i="3" s="1"/>
  <c r="K127" i="3" s="1" a="1"/>
  <c r="V126" i="3"/>
  <c r="W126" i="3" s="1"/>
  <c r="AA126" i="3" a="1"/>
  <c r="AA126" i="3" s="1"/>
  <c r="E126" i="3"/>
  <c r="J126" i="3" s="1"/>
  <c r="K126" i="3" s="1" a="1"/>
  <c r="V125" i="3"/>
  <c r="W125" i="3" s="1"/>
  <c r="AA125" i="3" a="1"/>
  <c r="AA125" i="3" s="1"/>
  <c r="E125" i="3"/>
  <c r="J125" i="3" s="1"/>
  <c r="K125" i="3" s="1" a="1"/>
  <c r="V124" i="3"/>
  <c r="W124" i="3" s="1"/>
  <c r="AA124" i="3" a="1"/>
  <c r="AA124" i="3" s="1"/>
  <c r="E124" i="3"/>
  <c r="J124" i="3" s="1"/>
  <c r="K124" i="3" s="1" a="1"/>
  <c r="V123" i="3"/>
  <c r="W123" i="3" s="1"/>
  <c r="AA123" i="3" a="1"/>
  <c r="AA123" i="3" s="1"/>
  <c r="E123" i="3"/>
  <c r="J123" i="3" s="1"/>
  <c r="K123" i="3" s="1" a="1"/>
  <c r="V122" i="3"/>
  <c r="W122" i="3" s="1"/>
  <c r="AA122" i="3" a="1"/>
  <c r="AA122" i="3" s="1"/>
  <c r="E122" i="3"/>
  <c r="J122" i="3" s="1"/>
  <c r="K122" i="3" s="1" a="1"/>
  <c r="V121" i="3"/>
  <c r="W121" i="3" s="1"/>
  <c r="AA121" i="3" a="1"/>
  <c r="AA121" i="3" s="1"/>
  <c r="E121" i="3"/>
  <c r="J121" i="3" s="1"/>
  <c r="K121" i="3" s="1" a="1"/>
  <c r="V120" i="3"/>
  <c r="W120" i="3" s="1"/>
  <c r="AA120" i="3" a="1"/>
  <c r="AA120" i="3" s="1"/>
  <c r="E120" i="3"/>
  <c r="J120" i="3" s="1"/>
  <c r="K120" i="3" s="1" a="1"/>
  <c r="V119" i="3"/>
  <c r="W119" i="3" s="1"/>
  <c r="AA119" i="3" a="1"/>
  <c r="AA119" i="3" s="1"/>
  <c r="E119" i="3"/>
  <c r="J119" i="3" s="1"/>
  <c r="K119" i="3" s="1" a="1"/>
  <c r="V118" i="3"/>
  <c r="W118" i="3" s="1"/>
  <c r="AA118" i="3" a="1"/>
  <c r="AA118" i="3" s="1"/>
  <c r="E118" i="3"/>
  <c r="J118" i="3" s="1"/>
  <c r="K118" i="3" s="1" a="1"/>
  <c r="V117" i="3"/>
  <c r="W117" i="3" s="1"/>
  <c r="AA117" i="3" a="1"/>
  <c r="AA117" i="3" s="1"/>
  <c r="E117" i="3"/>
  <c r="J117" i="3" s="1"/>
  <c r="K117" i="3" s="1" a="1"/>
  <c r="V116" i="3"/>
  <c r="W116" i="3" s="1"/>
  <c r="AA116" i="3" a="1"/>
  <c r="AA116" i="3" s="1"/>
  <c r="E116" i="3"/>
  <c r="J116" i="3" s="1"/>
  <c r="K116" i="3" s="1" a="1"/>
  <c r="V115" i="3"/>
  <c r="W115" i="3" s="1"/>
  <c r="AA115" i="3" a="1"/>
  <c r="AA115" i="3" s="1"/>
  <c r="E115" i="3"/>
  <c r="J115" i="3" s="1"/>
  <c r="K115" i="3" s="1" a="1"/>
  <c r="V114" i="3"/>
  <c r="W114" i="3" s="1"/>
  <c r="AA114" i="3" a="1"/>
  <c r="AA114" i="3" s="1"/>
  <c r="E114" i="3"/>
  <c r="J114" i="3" s="1"/>
  <c r="K114" i="3" s="1" a="1"/>
  <c r="V113" i="3"/>
  <c r="W113" i="3" s="1"/>
  <c r="AA113" i="3" a="1"/>
  <c r="AA113" i="3" s="1"/>
  <c r="E113" i="3"/>
  <c r="J113" i="3" s="1"/>
  <c r="K113" i="3" s="1" a="1"/>
  <c r="V112" i="3"/>
  <c r="W112" i="3" s="1"/>
  <c r="AA112" i="3" a="1"/>
  <c r="AA112" i="3" s="1"/>
  <c r="E112" i="3"/>
  <c r="J112" i="3" s="1"/>
  <c r="K112" i="3" s="1" a="1"/>
  <c r="V111" i="3"/>
  <c r="W111" i="3" s="1"/>
  <c r="AA111" i="3" a="1"/>
  <c r="AA111" i="3" s="1"/>
  <c r="E111" i="3"/>
  <c r="J111" i="3" s="1"/>
  <c r="K111" i="3" s="1" a="1"/>
  <c r="V110" i="3"/>
  <c r="W110" i="3" s="1"/>
  <c r="AA110" i="3" a="1"/>
  <c r="AA110" i="3" s="1"/>
  <c r="E110" i="3"/>
  <c r="J110" i="3" s="1"/>
  <c r="K110" i="3" s="1" a="1"/>
  <c r="V109" i="3"/>
  <c r="W109" i="3" s="1"/>
  <c r="AA109" i="3" a="1"/>
  <c r="AA109" i="3" s="1"/>
  <c r="E109" i="3"/>
  <c r="J109" i="3" s="1"/>
  <c r="K109" i="3" s="1" a="1"/>
  <c r="V108" i="3"/>
  <c r="W108" i="3" s="1"/>
  <c r="AA108" i="3" a="1"/>
  <c r="AA108" i="3" s="1"/>
  <c r="E108" i="3"/>
  <c r="J108" i="3" s="1"/>
  <c r="K108" i="3" s="1" a="1"/>
  <c r="V107" i="3"/>
  <c r="W107" i="3" s="1"/>
  <c r="AA107" i="3" a="1"/>
  <c r="AA107" i="3" s="1"/>
  <c r="E107" i="3"/>
  <c r="J107" i="3" s="1"/>
  <c r="K107" i="3" s="1" a="1"/>
  <c r="V106" i="3"/>
  <c r="W106" i="3" s="1"/>
  <c r="AA106" i="3" a="1"/>
  <c r="AA106" i="3" s="1"/>
  <c r="E106" i="3"/>
  <c r="J106" i="3" s="1"/>
  <c r="K106" i="3" s="1" a="1"/>
  <c r="V105" i="3"/>
  <c r="W105" i="3" s="1"/>
  <c r="AA105" i="3" a="1"/>
  <c r="AA105" i="3" s="1"/>
  <c r="E105" i="3"/>
  <c r="J105" i="3" s="1"/>
  <c r="K105" i="3" s="1" a="1"/>
  <c r="V104" i="3"/>
  <c r="W104" i="3" s="1"/>
  <c r="AA104" i="3" a="1"/>
  <c r="AA104" i="3" s="1"/>
  <c r="E104" i="3"/>
  <c r="J104" i="3" s="1"/>
  <c r="K104" i="3" s="1" a="1"/>
  <c r="V103" i="3"/>
  <c r="W103" i="3" s="1"/>
  <c r="AA103" i="3" a="1"/>
  <c r="AA103" i="3" s="1"/>
  <c r="E103" i="3"/>
  <c r="J103" i="3" s="1"/>
  <c r="K103" i="3" s="1" a="1"/>
  <c r="V102" i="3"/>
  <c r="W102" i="3" s="1"/>
  <c r="AA102" i="3" a="1"/>
  <c r="AA102" i="3" s="1"/>
  <c r="E102" i="3"/>
  <c r="J102" i="3" s="1"/>
  <c r="K102" i="3" s="1" a="1"/>
  <c r="V101" i="3"/>
  <c r="W101" i="3" s="1"/>
  <c r="AA101" i="3" a="1"/>
  <c r="AA101" i="3" s="1"/>
  <c r="E101" i="3"/>
  <c r="J101" i="3" s="1"/>
  <c r="K101" i="3" s="1" a="1"/>
  <c r="V100" i="3"/>
  <c r="W100" i="3" s="1"/>
  <c r="AA100" i="3" a="1"/>
  <c r="AA100" i="3" s="1"/>
  <c r="E100" i="3"/>
  <c r="J100" i="3" s="1"/>
  <c r="K100" i="3" s="1" a="1"/>
  <c r="V99" i="3"/>
  <c r="W99" i="3" s="1"/>
  <c r="AA99" i="3" a="1"/>
  <c r="AA99" i="3" s="1"/>
  <c r="E99" i="3"/>
  <c r="J99" i="3" s="1"/>
  <c r="K99" i="3" s="1" a="1"/>
  <c r="V98" i="3"/>
  <c r="W98" i="3" s="1"/>
  <c r="AA98" i="3" a="1"/>
  <c r="AA98" i="3" s="1"/>
  <c r="E98" i="3"/>
  <c r="J98" i="3" s="1"/>
  <c r="K98" i="3" s="1" a="1"/>
  <c r="V97" i="3"/>
  <c r="W97" i="3" s="1"/>
  <c r="AA97" i="3" a="1"/>
  <c r="AA97" i="3" s="1"/>
  <c r="E97" i="3"/>
  <c r="J97" i="3" s="1"/>
  <c r="K97" i="3" s="1" a="1"/>
  <c r="V96" i="3"/>
  <c r="W96" i="3" s="1"/>
  <c r="AA96" i="3" a="1"/>
  <c r="AA96" i="3" s="1"/>
  <c r="E96" i="3"/>
  <c r="J96" i="3" s="1"/>
  <c r="K96" i="3" s="1" a="1"/>
  <c r="V95" i="3"/>
  <c r="W95" i="3" s="1"/>
  <c r="AA95" i="3" a="1"/>
  <c r="AA95" i="3" s="1"/>
  <c r="E95" i="3"/>
  <c r="J95" i="3" s="1"/>
  <c r="K95" i="3" s="1" a="1"/>
  <c r="V94" i="3"/>
  <c r="W94" i="3" s="1"/>
  <c r="AA94" i="3" a="1"/>
  <c r="AA94" i="3" s="1"/>
  <c r="E94" i="3"/>
  <c r="J94" i="3" s="1"/>
  <c r="K94" i="3" s="1" a="1"/>
  <c r="V93" i="3"/>
  <c r="W93" i="3" s="1"/>
  <c r="AA93" i="3" a="1"/>
  <c r="AA93" i="3" s="1"/>
  <c r="E93" i="3"/>
  <c r="J93" i="3" s="1"/>
  <c r="K93" i="3" s="1" a="1"/>
  <c r="V92" i="3"/>
  <c r="W92" i="3" s="1"/>
  <c r="AA92" i="3" a="1"/>
  <c r="AA92" i="3" s="1"/>
  <c r="E92" i="3"/>
  <c r="J92" i="3" s="1"/>
  <c r="K92" i="3" s="1" a="1"/>
  <c r="V91" i="3"/>
  <c r="W91" i="3" s="1"/>
  <c r="AA91" i="3" a="1"/>
  <c r="AA91" i="3" s="1"/>
  <c r="E91" i="3"/>
  <c r="J91" i="3" s="1"/>
  <c r="K91" i="3" s="1" a="1"/>
  <c r="V90" i="3"/>
  <c r="W90" i="3" s="1"/>
  <c r="AA90" i="3" a="1"/>
  <c r="AA90" i="3" s="1"/>
  <c r="E90" i="3"/>
  <c r="J90" i="3" s="1"/>
  <c r="K90" i="3" s="1" a="1"/>
  <c r="V89" i="3"/>
  <c r="W89" i="3" s="1"/>
  <c r="AA89" i="3" a="1"/>
  <c r="AA89" i="3" s="1"/>
  <c r="E89" i="3"/>
  <c r="J89" i="3" s="1"/>
  <c r="K89" i="3" s="1" a="1"/>
  <c r="V88" i="3"/>
  <c r="W88" i="3" s="1"/>
  <c r="AA88" i="3" a="1"/>
  <c r="AA88" i="3" s="1"/>
  <c r="E88" i="3"/>
  <c r="J88" i="3" s="1"/>
  <c r="K88" i="3" s="1" a="1"/>
  <c r="V87" i="3"/>
  <c r="W87" i="3" s="1"/>
  <c r="AA87" i="3" a="1"/>
  <c r="AA87" i="3" s="1"/>
  <c r="E87" i="3"/>
  <c r="J87" i="3" s="1"/>
  <c r="K87" i="3" s="1" a="1"/>
  <c r="V86" i="3"/>
  <c r="W86" i="3" s="1"/>
  <c r="AA86" i="3" a="1"/>
  <c r="AA86" i="3" s="1"/>
  <c r="E86" i="3"/>
  <c r="J86" i="3" s="1"/>
  <c r="K86" i="3" s="1" a="1"/>
  <c r="V85" i="3"/>
  <c r="W85" i="3" s="1"/>
  <c r="AA85" i="3" a="1"/>
  <c r="AA85" i="3" s="1"/>
  <c r="E85" i="3"/>
  <c r="J85" i="3" s="1"/>
  <c r="K85" i="3" s="1" a="1"/>
  <c r="V84" i="3"/>
  <c r="W84" i="3" s="1"/>
  <c r="AA84" i="3" a="1"/>
  <c r="AA84" i="3" s="1"/>
  <c r="E84" i="3"/>
  <c r="J84" i="3" s="1"/>
  <c r="K84" i="3" s="1" a="1"/>
  <c r="V83" i="3"/>
  <c r="W83" i="3" s="1"/>
  <c r="AA83" i="3" a="1"/>
  <c r="AA83" i="3" s="1"/>
  <c r="E83" i="3"/>
  <c r="J83" i="3" s="1"/>
  <c r="K83" i="3" s="1" a="1"/>
  <c r="V82" i="3"/>
  <c r="W82" i="3" s="1"/>
  <c r="AA82" i="3" a="1"/>
  <c r="AA82" i="3" s="1"/>
  <c r="E82" i="3"/>
  <c r="J82" i="3" s="1"/>
  <c r="K82" i="3" s="1" a="1"/>
  <c r="V81" i="3"/>
  <c r="W81" i="3" s="1"/>
  <c r="AA81" i="3" a="1"/>
  <c r="AA81" i="3" s="1"/>
  <c r="E81" i="3"/>
  <c r="J81" i="3" s="1"/>
  <c r="K81" i="3" s="1" a="1"/>
  <c r="V80" i="3"/>
  <c r="W80" i="3" s="1"/>
  <c r="AA80" i="3" a="1"/>
  <c r="AA80" i="3" s="1"/>
  <c r="E80" i="3"/>
  <c r="J80" i="3" s="1"/>
  <c r="K80" i="3" s="1" a="1"/>
  <c r="V79" i="3"/>
  <c r="W79" i="3" s="1"/>
  <c r="AA79" i="3" a="1"/>
  <c r="AA79" i="3" s="1"/>
  <c r="E79" i="3"/>
  <c r="J79" i="3" s="1"/>
  <c r="K79" i="3" s="1" a="1"/>
  <c r="V78" i="3"/>
  <c r="W78" i="3" s="1"/>
  <c r="AA78" i="3" a="1"/>
  <c r="AA78" i="3" s="1"/>
  <c r="E78" i="3"/>
  <c r="J78" i="3" s="1"/>
  <c r="K78" i="3" s="1" a="1"/>
  <c r="V77" i="3"/>
  <c r="W77" i="3" s="1"/>
  <c r="AA77" i="3" a="1"/>
  <c r="AA77" i="3" s="1"/>
  <c r="E77" i="3"/>
  <c r="J77" i="3" s="1"/>
  <c r="K77" i="3" s="1" a="1"/>
  <c r="V76" i="3"/>
  <c r="W76" i="3" s="1"/>
  <c r="AA76" i="3" a="1"/>
  <c r="AA76" i="3" s="1"/>
  <c r="E76" i="3"/>
  <c r="J76" i="3" s="1"/>
  <c r="K76" i="3" s="1" a="1"/>
  <c r="V75" i="3"/>
  <c r="W75" i="3" s="1"/>
  <c r="AA75" i="3" a="1"/>
  <c r="AA75" i="3" s="1"/>
  <c r="E75" i="3"/>
  <c r="J75" i="3" s="1"/>
  <c r="K75" i="3" s="1" a="1"/>
  <c r="V74" i="3"/>
  <c r="W74" i="3" s="1"/>
  <c r="AA74" i="3" a="1"/>
  <c r="AA74" i="3" s="1"/>
  <c r="E74" i="3"/>
  <c r="J74" i="3" s="1"/>
  <c r="K74" i="3" s="1" a="1"/>
  <c r="V73" i="3"/>
  <c r="W73" i="3" s="1"/>
  <c r="AA73" i="3" a="1"/>
  <c r="AA73" i="3" s="1"/>
  <c r="E73" i="3"/>
  <c r="J73" i="3" s="1"/>
  <c r="K73" i="3" s="1" a="1"/>
  <c r="V72" i="3"/>
  <c r="W72" i="3" s="1"/>
  <c r="AA72" i="3" a="1"/>
  <c r="AA72" i="3" s="1"/>
  <c r="E72" i="3"/>
  <c r="J72" i="3" s="1"/>
  <c r="K72" i="3" s="1" a="1"/>
  <c r="V71" i="3"/>
  <c r="W71" i="3" s="1"/>
  <c r="AA71" i="3" a="1"/>
  <c r="AA71" i="3" s="1"/>
  <c r="E71" i="3"/>
  <c r="J71" i="3" s="1"/>
  <c r="K71" i="3" s="1" a="1"/>
  <c r="V70" i="3"/>
  <c r="W70" i="3" s="1"/>
  <c r="AA70" i="3" a="1"/>
  <c r="AA70" i="3" s="1"/>
  <c r="E70" i="3"/>
  <c r="J70" i="3" s="1"/>
  <c r="K70" i="3" s="1" a="1"/>
  <c r="V69" i="3"/>
  <c r="W69" i="3" s="1"/>
  <c r="AA69" i="3" a="1"/>
  <c r="AA69" i="3" s="1"/>
  <c r="E69" i="3"/>
  <c r="J69" i="3" s="1"/>
  <c r="K69" i="3" s="1" a="1"/>
  <c r="V68" i="3"/>
  <c r="W68" i="3" s="1"/>
  <c r="AA68" i="3" a="1"/>
  <c r="AA68" i="3" s="1"/>
  <c r="E68" i="3"/>
  <c r="J68" i="3" s="1"/>
  <c r="K68" i="3" s="1" a="1"/>
  <c r="V67" i="3"/>
  <c r="W67" i="3" s="1"/>
  <c r="AA67" i="3" a="1"/>
  <c r="AA67" i="3" s="1"/>
  <c r="E67" i="3"/>
  <c r="J67" i="3" s="1"/>
  <c r="K67" i="3" s="1" a="1"/>
  <c r="V66" i="3"/>
  <c r="W66" i="3" s="1"/>
  <c r="AA66" i="3" a="1"/>
  <c r="AA66" i="3" s="1"/>
  <c r="E66" i="3"/>
  <c r="J66" i="3" s="1"/>
  <c r="K66" i="3" s="1" a="1"/>
  <c r="V65" i="3"/>
  <c r="W65" i="3" s="1"/>
  <c r="AA65" i="3" a="1"/>
  <c r="AA65" i="3" s="1"/>
  <c r="E65" i="3"/>
  <c r="J65" i="3" s="1"/>
  <c r="K65" i="3" s="1" a="1"/>
  <c r="V64" i="3"/>
  <c r="W64" i="3" s="1"/>
  <c r="AA64" i="3" a="1"/>
  <c r="AA64" i="3" s="1"/>
  <c r="E64" i="3"/>
  <c r="J64" i="3" s="1"/>
  <c r="V63" i="3"/>
  <c r="W63" i="3" s="1"/>
  <c r="AA63" i="3" a="1"/>
  <c r="AA63" i="3" s="1"/>
  <c r="E63" i="3"/>
  <c r="J63" i="3" s="1"/>
  <c r="V62" i="3"/>
  <c r="W62" i="3" s="1"/>
  <c r="AA62" i="3" a="1"/>
  <c r="AA62" i="3" s="1"/>
  <c r="E62" i="3"/>
  <c r="J62" i="3" s="1"/>
  <c r="V61" i="3"/>
  <c r="W61" i="3" s="1"/>
  <c r="AA61" i="3" a="1"/>
  <c r="AA61" i="3" s="1"/>
  <c r="E61" i="3"/>
  <c r="J61" i="3" s="1"/>
  <c r="V60" i="3"/>
  <c r="W60" i="3" s="1"/>
  <c r="AA60" i="3" a="1"/>
  <c r="AA60" i="3" s="1"/>
  <c r="E60" i="3"/>
  <c r="J60" i="3" s="1"/>
  <c r="V59" i="3"/>
  <c r="W59" i="3" s="1"/>
  <c r="AA59" i="3" a="1"/>
  <c r="AA59" i="3" s="1"/>
  <c r="E59" i="3"/>
  <c r="J59" i="3" s="1"/>
  <c r="V58" i="3"/>
  <c r="W58" i="3" s="1"/>
  <c r="AA58" i="3" a="1"/>
  <c r="AA58" i="3" s="1"/>
  <c r="E58" i="3"/>
  <c r="J58" i="3" s="1"/>
  <c r="V57" i="3"/>
  <c r="W57" i="3" s="1"/>
  <c r="AA57" i="3" a="1"/>
  <c r="AA57" i="3" s="1"/>
  <c r="E57" i="3"/>
  <c r="J57" i="3" s="1"/>
  <c r="V56" i="3"/>
  <c r="W56" i="3" s="1"/>
  <c r="AA56" i="3" a="1"/>
  <c r="AA56" i="3" s="1"/>
  <c r="E56" i="3"/>
  <c r="J56" i="3" s="1"/>
  <c r="V55" i="3"/>
  <c r="W55" i="3" s="1"/>
  <c r="AA55" i="3" a="1"/>
  <c r="AA55" i="3" s="1"/>
  <c r="E55" i="3"/>
  <c r="J55" i="3" s="1"/>
  <c r="V54" i="3"/>
  <c r="W54" i="3" s="1"/>
  <c r="AA54" i="3" a="1"/>
  <c r="AA54" i="3" s="1"/>
  <c r="E54" i="3"/>
  <c r="J54" i="3" s="1"/>
  <c r="V53" i="3"/>
  <c r="W53" i="3" s="1"/>
  <c r="AA53" i="3" a="1"/>
  <c r="AA53" i="3" s="1"/>
  <c r="E53" i="3"/>
  <c r="J53" i="3" s="1"/>
  <c r="V52" i="3"/>
  <c r="W52" i="3" s="1"/>
  <c r="AA52" i="3" a="1"/>
  <c r="AA52" i="3" s="1"/>
  <c r="E52" i="3"/>
  <c r="J52" i="3" s="1"/>
  <c r="V51" i="3"/>
  <c r="W51" i="3" s="1"/>
  <c r="AA51" i="3" a="1"/>
  <c r="AA51" i="3" s="1"/>
  <c r="E51" i="3"/>
  <c r="J51" i="3" s="1"/>
  <c r="V50" i="3"/>
  <c r="W50" i="3" s="1"/>
  <c r="AA50" i="3" a="1"/>
  <c r="AA50" i="3" s="1"/>
  <c r="E50" i="3"/>
  <c r="J50" i="3" s="1"/>
  <c r="V49" i="3"/>
  <c r="W49" i="3" s="1"/>
  <c r="AA49" i="3" a="1"/>
  <c r="AA49" i="3" s="1"/>
  <c r="E49" i="3"/>
  <c r="J49" i="3" s="1"/>
  <c r="V48" i="3"/>
  <c r="W48" i="3" s="1"/>
  <c r="AA48" i="3" a="1"/>
  <c r="AA48" i="3" s="1"/>
  <c r="E48" i="3"/>
  <c r="J48" i="3" s="1"/>
  <c r="V47" i="3"/>
  <c r="W47" i="3" s="1"/>
  <c r="AA47" i="3" a="1"/>
  <c r="AA47" i="3" s="1"/>
  <c r="E47" i="3"/>
  <c r="J47" i="3" s="1"/>
  <c r="V46" i="3"/>
  <c r="W46" i="3" s="1"/>
  <c r="AA46" i="3" a="1"/>
  <c r="AA46" i="3" s="1"/>
  <c r="E46" i="3"/>
  <c r="J46" i="3" s="1"/>
  <c r="V45" i="3"/>
  <c r="W45" i="3" s="1"/>
  <c r="AA45" i="3" a="1"/>
  <c r="AA45" i="3" s="1"/>
  <c r="E45" i="3"/>
  <c r="J45" i="3" s="1"/>
  <c r="V44" i="3"/>
  <c r="W44" i="3" s="1"/>
  <c r="AA44" i="3" a="1"/>
  <c r="AA44" i="3" s="1"/>
  <c r="E44" i="3"/>
  <c r="J44" i="3" s="1"/>
  <c r="V43" i="3"/>
  <c r="W43" i="3" s="1"/>
  <c r="AA43" i="3" a="1"/>
  <c r="AA43" i="3" s="1"/>
  <c r="E43" i="3"/>
  <c r="J43" i="3" s="1"/>
  <c r="V42" i="3"/>
  <c r="W42" i="3" s="1"/>
  <c r="AA42" i="3" a="1"/>
  <c r="AA42" i="3" s="1"/>
  <c r="E42" i="3"/>
  <c r="J42" i="3" s="1"/>
  <c r="V41" i="3"/>
  <c r="W41" i="3" s="1"/>
  <c r="AA41" i="3" a="1"/>
  <c r="AA41" i="3" s="1"/>
  <c r="E41" i="3"/>
  <c r="J41" i="3" s="1"/>
  <c r="V40" i="3"/>
  <c r="W40" i="3" s="1"/>
  <c r="AA40" i="3" a="1"/>
  <c r="AA40" i="3" s="1"/>
  <c r="E40" i="3"/>
  <c r="J40" i="3" s="1"/>
  <c r="V39" i="3"/>
  <c r="W39" i="3" s="1"/>
  <c r="AA39" i="3" a="1"/>
  <c r="AA39" i="3" s="1"/>
  <c r="E39" i="3"/>
  <c r="J39" i="3" s="1"/>
  <c r="V38" i="3"/>
  <c r="W38" i="3" s="1"/>
  <c r="AA38" i="3" a="1"/>
  <c r="AA38" i="3" s="1"/>
  <c r="E38" i="3"/>
  <c r="J38" i="3" s="1"/>
  <c r="V37" i="3"/>
  <c r="W37" i="3" s="1"/>
  <c r="AA37" i="3" a="1"/>
  <c r="AA37" i="3" s="1"/>
  <c r="E37" i="3"/>
  <c r="J37" i="3" s="1"/>
  <c r="V36" i="3"/>
  <c r="W36" i="3" s="1"/>
  <c r="AA36" i="3" a="1"/>
  <c r="AA36" i="3" s="1"/>
  <c r="E36" i="3"/>
  <c r="J36" i="3" s="1"/>
  <c r="V35" i="3"/>
  <c r="W35" i="3" s="1"/>
  <c r="AA35" i="3" a="1"/>
  <c r="AA35" i="3" s="1"/>
  <c r="E35" i="3"/>
  <c r="J35" i="3" s="1"/>
  <c r="V34" i="3"/>
  <c r="W34" i="3" s="1"/>
  <c r="AA34" i="3" a="1"/>
  <c r="AA34" i="3" s="1"/>
  <c r="E34" i="3"/>
  <c r="J34" i="3" s="1"/>
  <c r="V33" i="3"/>
  <c r="W33" i="3" s="1"/>
  <c r="AA33" i="3" a="1"/>
  <c r="AA33" i="3" s="1"/>
  <c r="E33" i="3"/>
  <c r="J33" i="3" s="1"/>
  <c r="V32" i="3"/>
  <c r="W32" i="3" s="1"/>
  <c r="AA32" i="3" a="1"/>
  <c r="AA32" i="3" s="1"/>
  <c r="E32" i="3"/>
  <c r="J32" i="3" s="1"/>
  <c r="V31" i="3"/>
  <c r="W31" i="3" s="1"/>
  <c r="AA31" i="3" a="1"/>
  <c r="AA31" i="3" s="1"/>
  <c r="E31" i="3"/>
  <c r="J31" i="3" s="1"/>
  <c r="V30" i="3"/>
  <c r="W30" i="3" s="1"/>
  <c r="AA30" i="3" a="1"/>
  <c r="AA30" i="3" s="1"/>
  <c r="E30" i="3"/>
  <c r="J30" i="3" s="1"/>
  <c r="V29" i="3"/>
  <c r="W29" i="3" s="1"/>
  <c r="AA29" i="3" a="1"/>
  <c r="AA29" i="3" s="1"/>
  <c r="E29" i="3"/>
  <c r="J29" i="3" s="1"/>
  <c r="V28" i="3"/>
  <c r="W28" i="3" s="1"/>
  <c r="AA28" i="3" a="1"/>
  <c r="AA28" i="3" s="1"/>
  <c r="E28" i="3"/>
  <c r="J28" i="3" s="1"/>
  <c r="V27" i="3"/>
  <c r="W27" i="3" s="1"/>
  <c r="AA27" i="3" a="1"/>
  <c r="AA27" i="3" s="1"/>
  <c r="E27" i="3"/>
  <c r="J27" i="3" s="1"/>
  <c r="V26" i="3"/>
  <c r="W26" i="3" s="1"/>
  <c r="AA26" i="3" a="1"/>
  <c r="AA26" i="3" s="1"/>
  <c r="E26" i="3"/>
  <c r="J26" i="3" s="1"/>
  <c r="V25" i="3"/>
  <c r="W25" i="3" s="1"/>
  <c r="AA25" i="3" a="1"/>
  <c r="AA25" i="3" s="1"/>
  <c r="E25" i="3"/>
  <c r="J25" i="3" s="1"/>
  <c r="V24" i="3"/>
  <c r="W24" i="3" s="1"/>
  <c r="AA24" i="3" a="1"/>
  <c r="AA24" i="3" s="1"/>
  <c r="E24" i="3"/>
  <c r="J24" i="3" s="1"/>
  <c r="V23" i="3"/>
  <c r="W23" i="3" s="1"/>
  <c r="AA23" i="3" a="1"/>
  <c r="AA23" i="3" s="1"/>
  <c r="E23" i="3"/>
  <c r="J23" i="3" s="1"/>
  <c r="V22" i="3"/>
  <c r="W22" i="3" s="1"/>
  <c r="AA22" i="3" a="1"/>
  <c r="AA22" i="3" s="1"/>
  <c r="E22" i="3"/>
  <c r="J22" i="3" s="1"/>
  <c r="V21" i="3"/>
  <c r="W21" i="3" s="1"/>
  <c r="AA21" i="3" a="1"/>
  <c r="AA21" i="3" s="1"/>
  <c r="E21" i="3"/>
  <c r="J21" i="3" s="1"/>
  <c r="V20" i="3"/>
  <c r="W20" i="3" s="1"/>
  <c r="AA20" i="3" a="1"/>
  <c r="AA20" i="3" s="1"/>
  <c r="E20" i="3"/>
  <c r="J20" i="3" s="1"/>
  <c r="V19" i="3"/>
  <c r="W19" i="3" s="1"/>
  <c r="AA19" i="3" a="1"/>
  <c r="AA19" i="3" s="1"/>
  <c r="E19" i="3"/>
  <c r="J19" i="3" s="1"/>
  <c r="V18" i="3"/>
  <c r="W18" i="3" s="1"/>
  <c r="AA18" i="3" a="1"/>
  <c r="AA18" i="3" s="1"/>
  <c r="E18" i="3"/>
  <c r="J18" i="3" s="1"/>
  <c r="V17" i="3"/>
  <c r="W17" i="3" s="1"/>
  <c r="AA17" i="3" a="1"/>
  <c r="AA17" i="3" s="1"/>
  <c r="E17" i="3"/>
  <c r="J17" i="3" s="1"/>
  <c r="V16" i="3"/>
  <c r="W16" i="3" s="1"/>
  <c r="AA16" i="3" a="1"/>
  <c r="AA16" i="3" s="1"/>
  <c r="E16" i="3"/>
  <c r="J16" i="3" s="1"/>
  <c r="V15" i="3"/>
  <c r="W15" i="3" s="1"/>
  <c r="AA15" i="3" a="1"/>
  <c r="AA15" i="3" s="1"/>
  <c r="E15" i="3"/>
  <c r="J15" i="3" s="1"/>
  <c r="V14" i="3"/>
  <c r="W14" i="3" s="1"/>
  <c r="AA14" i="3" a="1"/>
  <c r="AA14" i="3" s="1"/>
  <c r="E14" i="3"/>
  <c r="J14" i="3" s="1"/>
  <c r="V13" i="3"/>
  <c r="W13" i="3" s="1"/>
  <c r="AA13" i="3" a="1"/>
  <c r="AA13" i="3" s="1"/>
  <c r="E13" i="3"/>
  <c r="J13" i="3" s="1"/>
  <c r="V12" i="3"/>
  <c r="W12" i="3" s="1"/>
  <c r="AA12" i="3" a="1"/>
  <c r="AA12" i="3" s="1"/>
  <c r="E12" i="3"/>
  <c r="J12" i="3" s="1"/>
  <c r="V11" i="3"/>
  <c r="W11" i="3" s="1"/>
  <c r="AA11" i="3" a="1"/>
  <c r="AA11" i="3" s="1"/>
  <c r="E11" i="3"/>
  <c r="J11" i="3" s="1"/>
  <c r="V10" i="3"/>
  <c r="W10" i="3" s="1"/>
  <c r="AA10" i="3" a="1"/>
  <c r="AA10" i="3" s="1"/>
  <c r="E10" i="3"/>
  <c r="J10" i="3" s="1"/>
  <c r="V9" i="3"/>
  <c r="W9" i="3" s="1"/>
  <c r="AA9" i="3" a="1"/>
  <c r="AA9" i="3" s="1"/>
  <c r="E9" i="3"/>
  <c r="J9" i="3" s="1"/>
  <c r="V8" i="3"/>
  <c r="W8" i="3" s="1"/>
  <c r="AA8" i="3" a="1"/>
  <c r="AA8" i="3" s="1"/>
  <c r="E8" i="3"/>
  <c r="J8" i="3" s="1"/>
  <c r="V7" i="3"/>
  <c r="W7" i="3" s="1"/>
  <c r="AA7" i="3" a="1"/>
  <c r="AA7" i="3" s="1"/>
  <c r="E7" i="3"/>
  <c r="J7" i="3" s="1"/>
  <c r="V6" i="3"/>
  <c r="W6" i="3" s="1"/>
  <c r="AA6" i="3" a="1"/>
  <c r="AA6" i="3" s="1"/>
  <c r="E6" i="3"/>
  <c r="J6" i="3" s="1"/>
  <c r="V5" i="3"/>
  <c r="W5" i="3" s="1"/>
  <c r="AA5" i="3" a="1"/>
  <c r="AA5" i="3" s="1"/>
  <c r="E5" i="3"/>
  <c r="V4" i="3"/>
  <c r="W4" i="3" s="1"/>
  <c r="AA4" i="3" a="1"/>
  <c r="AA4" i="3" s="1"/>
  <c r="E4" i="3"/>
  <c r="J4" i="3" s="1"/>
  <c r="V3" i="3"/>
  <c r="W3" i="3" s="1"/>
  <c r="AA3" i="3" a="1"/>
  <c r="AA3" i="3" s="1"/>
  <c r="E3" i="3"/>
  <c r="J3" i="3" s="1"/>
  <c r="G2" i="6" a="1"/>
  <c r="G2" i="6" s="1"/>
  <c r="W2" i="6" s="1"/>
  <c r="I2" i="6" a="1"/>
  <c r="V2" i="6" s="1"/>
  <c r="G235" i="6" a="1"/>
  <c r="G235" i="6" s="1"/>
  <c r="W235" i="6" s="1"/>
  <c r="I235" i="6" a="1"/>
  <c r="G234" i="6" a="1"/>
  <c r="G234" i="6" s="1"/>
  <c r="W234" i="6" s="1"/>
  <c r="I234" i="6" a="1"/>
  <c r="G233" i="6" a="1"/>
  <c r="G233" i="6" s="1"/>
  <c r="W233" i="6" s="1"/>
  <c r="I233" i="6" a="1"/>
  <c r="G232" i="6" a="1"/>
  <c r="G232" i="6" s="1"/>
  <c r="W232" i="6" s="1"/>
  <c r="I232" i="6" a="1"/>
  <c r="G231" i="6" a="1"/>
  <c r="G231" i="6" s="1"/>
  <c r="W231" i="6" s="1"/>
  <c r="I231" i="6" a="1"/>
  <c r="G230" i="6" a="1"/>
  <c r="G230" i="6" s="1"/>
  <c r="W230" i="6" s="1"/>
  <c r="I230" i="6" a="1"/>
  <c r="G229" i="6" a="1"/>
  <c r="G229" i="6" s="1"/>
  <c r="W229" i="6" s="1"/>
  <c r="I229" i="6" a="1"/>
  <c r="G228" i="6" a="1"/>
  <c r="O228" i="6" s="1"/>
  <c r="Y228" i="6" s="1"/>
  <c r="I228" i="6" a="1"/>
  <c r="G227" i="6" a="1"/>
  <c r="G227" i="6" s="1"/>
  <c r="W227" i="6" s="1"/>
  <c r="I227" i="6" a="1"/>
  <c r="G226" i="6" a="1"/>
  <c r="G226" i="6" s="1"/>
  <c r="W226" i="6" s="1"/>
  <c r="I226" i="6" a="1"/>
  <c r="G225" i="6" a="1"/>
  <c r="G225" i="6" s="1"/>
  <c r="W225" i="6" s="1"/>
  <c r="I225" i="6" a="1"/>
  <c r="G224" i="6" a="1"/>
  <c r="G224" i="6" s="1"/>
  <c r="W224" i="6" s="1"/>
  <c r="I224" i="6" a="1"/>
  <c r="G223" i="6" a="1"/>
  <c r="G223" i="6" s="1"/>
  <c r="W223" i="6" s="1"/>
  <c r="I223" i="6" a="1"/>
  <c r="G222" i="6" a="1"/>
  <c r="G222" i="6" s="1"/>
  <c r="W222" i="6" s="1"/>
  <c r="I222" i="6" a="1"/>
  <c r="G221" i="6" a="1"/>
  <c r="O221" i="6" s="1"/>
  <c r="Y221" i="6" s="1"/>
  <c r="I221" i="6" a="1"/>
  <c r="G220" i="6" a="1"/>
  <c r="G220" i="6" s="1"/>
  <c r="W220" i="6" s="1"/>
  <c r="I220" i="6" a="1"/>
  <c r="G219" i="6" a="1"/>
  <c r="G219" i="6" s="1"/>
  <c r="W219" i="6" s="1"/>
  <c r="I219" i="6" a="1"/>
  <c r="G218" i="6" a="1"/>
  <c r="G218" i="6" s="1"/>
  <c r="W218" i="6" s="1"/>
  <c r="I218" i="6" a="1"/>
  <c r="G217" i="6" a="1"/>
  <c r="G217" i="6" s="1"/>
  <c r="W217" i="6" s="1"/>
  <c r="I217" i="6" a="1"/>
  <c r="G216" i="6" a="1"/>
  <c r="G216" i="6" s="1"/>
  <c r="W216" i="6" s="1"/>
  <c r="I216" i="6" a="1"/>
  <c r="G215" i="6" a="1"/>
  <c r="G215" i="6" s="1"/>
  <c r="W215" i="6" s="1"/>
  <c r="I215" i="6" a="1"/>
  <c r="G214" i="6" a="1"/>
  <c r="O214" i="6" s="1"/>
  <c r="Y214" i="6" s="1"/>
  <c r="I214" i="6" a="1"/>
  <c r="G213" i="6" a="1"/>
  <c r="G213" i="6" s="1"/>
  <c r="W213" i="6" s="1"/>
  <c r="I213" i="6" a="1"/>
  <c r="G212" i="6" a="1"/>
  <c r="G212" i="6" s="1"/>
  <c r="W212" i="6" s="1"/>
  <c r="I212" i="6" a="1"/>
  <c r="G211" i="6" a="1"/>
  <c r="G211" i="6" s="1"/>
  <c r="W211" i="6" s="1"/>
  <c r="I211" i="6" a="1"/>
  <c r="G210" i="6" a="1"/>
  <c r="G210" i="6" s="1"/>
  <c r="W210" i="6" s="1"/>
  <c r="I210" i="6" a="1"/>
  <c r="G209" i="6" a="1"/>
  <c r="G209" i="6" s="1"/>
  <c r="W209" i="6" s="1"/>
  <c r="I209" i="6" a="1"/>
  <c r="G208" i="6" a="1"/>
  <c r="G208" i="6" s="1"/>
  <c r="W208" i="6" s="1"/>
  <c r="I208" i="6" a="1"/>
  <c r="G207" i="6" a="1"/>
  <c r="G207" i="6" s="1"/>
  <c r="W207" i="6" s="1"/>
  <c r="I207" i="6" a="1"/>
  <c r="G206" i="6" a="1"/>
  <c r="G206" i="6" s="1"/>
  <c r="W206" i="6" s="1"/>
  <c r="I206" i="6" a="1"/>
  <c r="G205" i="6" a="1"/>
  <c r="G205" i="6" s="1"/>
  <c r="W205" i="6" s="1"/>
  <c r="I205" i="6" a="1"/>
  <c r="G204" i="6" a="1"/>
  <c r="G204" i="6" s="1"/>
  <c r="W204" i="6" s="1"/>
  <c r="I204" i="6" a="1"/>
  <c r="G203" i="6" a="1"/>
  <c r="G203" i="6" s="1"/>
  <c r="W203" i="6" s="1"/>
  <c r="I203" i="6" a="1"/>
  <c r="G202" i="6" a="1"/>
  <c r="G202" i="6" s="1"/>
  <c r="W202" i="6" s="1"/>
  <c r="I202" i="6" a="1"/>
  <c r="G201" i="6" a="1"/>
  <c r="O201" i="6" s="1"/>
  <c r="Y201" i="6" s="1"/>
  <c r="I201" i="6" a="1"/>
  <c r="G200" i="6" a="1"/>
  <c r="G200" i="6" s="1"/>
  <c r="W200" i="6" s="1"/>
  <c r="I200" i="6" a="1"/>
  <c r="G199" i="6" a="1"/>
  <c r="G199" i="6" s="1"/>
  <c r="W199" i="6" s="1"/>
  <c r="I199" i="6" a="1"/>
  <c r="G198" i="6" a="1"/>
  <c r="G198" i="6" s="1"/>
  <c r="W198" i="6" s="1"/>
  <c r="I198" i="6" a="1"/>
  <c r="G197" i="6" a="1"/>
  <c r="G197" i="6" s="1"/>
  <c r="W197" i="6" s="1"/>
  <c r="I197" i="6" a="1"/>
  <c r="G196" i="6" a="1"/>
  <c r="O196" i="6" s="1"/>
  <c r="Y196" i="6" s="1"/>
  <c r="I196" i="6" a="1"/>
  <c r="G195" i="6" a="1"/>
  <c r="G195" i="6" s="1"/>
  <c r="W195" i="6" s="1"/>
  <c r="I195" i="6" a="1"/>
  <c r="G194" i="6" a="1"/>
  <c r="G194" i="6" s="1"/>
  <c r="W194" i="6" s="1"/>
  <c r="I194" i="6" a="1"/>
  <c r="G193" i="6" a="1"/>
  <c r="O193" i="6" s="1"/>
  <c r="Y193" i="6" s="1"/>
  <c r="I193" i="6" a="1"/>
  <c r="G192" i="6" a="1"/>
  <c r="G192" i="6" s="1"/>
  <c r="W192" i="6" s="1"/>
  <c r="I192" i="6" a="1"/>
  <c r="G191" i="6" a="1"/>
  <c r="G191" i="6" s="1"/>
  <c r="W191" i="6" s="1"/>
  <c r="I191" i="6" a="1"/>
  <c r="G190" i="6" a="1"/>
  <c r="G190" i="6" s="1"/>
  <c r="W190" i="6" s="1"/>
  <c r="I190" i="6" a="1"/>
  <c r="G189" i="6" a="1"/>
  <c r="G189" i="6" s="1"/>
  <c r="W189" i="6" s="1"/>
  <c r="I189" i="6" a="1"/>
  <c r="G188" i="6" a="1"/>
  <c r="G188" i="6" s="1"/>
  <c r="W188" i="6" s="1"/>
  <c r="I188" i="6" a="1"/>
  <c r="G187" i="6" a="1"/>
  <c r="O187" i="6" s="1"/>
  <c r="Y187" i="6" s="1"/>
  <c r="I187" i="6" a="1"/>
  <c r="G186" i="6" a="1"/>
  <c r="G186" i="6" s="1"/>
  <c r="W186" i="6" s="1"/>
  <c r="I186" i="6" a="1"/>
  <c r="G185" i="6" a="1"/>
  <c r="G185" i="6" s="1"/>
  <c r="W185" i="6" s="1"/>
  <c r="I185" i="6" a="1"/>
  <c r="G184" i="6" a="1"/>
  <c r="G184" i="6" s="1"/>
  <c r="W184" i="6" s="1"/>
  <c r="I184" i="6" a="1"/>
  <c r="G183" i="6" a="1"/>
  <c r="G183" i="6" s="1"/>
  <c r="W183" i="6" s="1"/>
  <c r="I183" i="6" a="1"/>
  <c r="G182" i="6" a="1"/>
  <c r="G182" i="6" s="1"/>
  <c r="W182" i="6" s="1"/>
  <c r="I182" i="6" a="1"/>
  <c r="G181" i="6" a="1"/>
  <c r="O181" i="6" s="1"/>
  <c r="Y181" i="6" s="1"/>
  <c r="I181" i="6" a="1"/>
  <c r="G180" i="6" a="1"/>
  <c r="G180" i="6" s="1"/>
  <c r="W180" i="6" s="1"/>
  <c r="I180" i="6" a="1"/>
  <c r="G179" i="6" a="1"/>
  <c r="G179" i="6" s="1"/>
  <c r="W179" i="6" s="1"/>
  <c r="I179" i="6" a="1"/>
  <c r="G178" i="6" a="1"/>
  <c r="G178" i="6" s="1"/>
  <c r="W178" i="6" s="1"/>
  <c r="I178" i="6" a="1"/>
  <c r="G177" i="6" a="1"/>
  <c r="G177" i="6" s="1"/>
  <c r="W177" i="6" s="1"/>
  <c r="I177" i="6" a="1"/>
  <c r="G176" i="6" a="1"/>
  <c r="G176" i="6" s="1"/>
  <c r="W176" i="6" s="1"/>
  <c r="I176" i="6" a="1"/>
  <c r="G175" i="6" a="1"/>
  <c r="G175" i="6" s="1"/>
  <c r="W175" i="6" s="1"/>
  <c r="I175" i="6" a="1"/>
  <c r="G174" i="6" a="1"/>
  <c r="O174" i="6" s="1"/>
  <c r="Y174" i="6" s="1"/>
  <c r="I174" i="6" a="1"/>
  <c r="G173" i="6" a="1"/>
  <c r="G173" i="6" s="1"/>
  <c r="W173" i="6" s="1"/>
  <c r="I173" i="6" a="1"/>
  <c r="G172" i="6" a="1"/>
  <c r="G172" i="6" s="1"/>
  <c r="W172" i="6" s="1"/>
  <c r="I172" i="6" a="1"/>
  <c r="G171" i="6" a="1"/>
  <c r="G171" i="6" s="1"/>
  <c r="W171" i="6" s="1"/>
  <c r="I171" i="6" a="1"/>
  <c r="G170" i="6" a="1"/>
  <c r="G170" i="6" s="1"/>
  <c r="W170" i="6" s="1"/>
  <c r="I170" i="6" a="1"/>
  <c r="G169" i="6" a="1"/>
  <c r="G169" i="6" s="1"/>
  <c r="W169" i="6" s="1"/>
  <c r="I169" i="6" a="1"/>
  <c r="G168" i="6" a="1"/>
  <c r="G168" i="6" s="1"/>
  <c r="W168" i="6" s="1"/>
  <c r="I168" i="6" a="1"/>
  <c r="G167" i="6" a="1"/>
  <c r="G167" i="6" s="1"/>
  <c r="W167" i="6" s="1"/>
  <c r="I167" i="6" a="1"/>
  <c r="G166" i="6" a="1"/>
  <c r="G166" i="6" s="1"/>
  <c r="W166" i="6" s="1"/>
  <c r="I166" i="6" a="1"/>
  <c r="G165" i="6" a="1"/>
  <c r="O165" i="6" s="1"/>
  <c r="Y165" i="6" s="1"/>
  <c r="I165" i="6" a="1"/>
  <c r="G164" i="6" a="1"/>
  <c r="G164" i="6" s="1"/>
  <c r="W164" i="6" s="1"/>
  <c r="I164" i="6" a="1"/>
  <c r="G163" i="6" a="1"/>
  <c r="G163" i="6" s="1"/>
  <c r="W163" i="6" s="1"/>
  <c r="I163" i="6" a="1"/>
  <c r="G162" i="6" a="1"/>
  <c r="G162" i="6" s="1"/>
  <c r="W162" i="6" s="1"/>
  <c r="I162" i="6" a="1"/>
  <c r="G161" i="6" a="1"/>
  <c r="G161" i="6" s="1"/>
  <c r="W161" i="6" s="1"/>
  <c r="I161" i="6" a="1"/>
  <c r="G160" i="6" a="1"/>
  <c r="O160" i="6" s="1"/>
  <c r="Y160" i="6" s="1"/>
  <c r="I160" i="6" a="1"/>
  <c r="G159" i="6" a="1"/>
  <c r="O159" i="6" s="1"/>
  <c r="Y159" i="6" s="1"/>
  <c r="I159" i="6" a="1"/>
  <c r="G158" i="6" a="1"/>
  <c r="G158" i="6" s="1"/>
  <c r="W158" i="6" s="1"/>
  <c r="I158" i="6" a="1"/>
  <c r="G157" i="6" a="1"/>
  <c r="G157" i="6" s="1"/>
  <c r="W157" i="6" s="1"/>
  <c r="I157" i="6" a="1"/>
  <c r="G156" i="6" a="1"/>
  <c r="G156" i="6" s="1"/>
  <c r="W156" i="6" s="1"/>
  <c r="I156" i="6" a="1"/>
  <c r="G155" i="6" a="1"/>
  <c r="G155" i="6" s="1"/>
  <c r="W155" i="6" s="1"/>
  <c r="I155" i="6" a="1"/>
  <c r="G154" i="6" a="1"/>
  <c r="G154" i="6" s="1"/>
  <c r="W154" i="6" s="1"/>
  <c r="I154" i="6" a="1"/>
  <c r="G153" i="6" a="1"/>
  <c r="G153" i="6" s="1"/>
  <c r="W153" i="6" s="1"/>
  <c r="I153" i="6" a="1"/>
  <c r="G152" i="6" a="1"/>
  <c r="G152" i="6" s="1"/>
  <c r="W152" i="6" s="1"/>
  <c r="I152" i="6" a="1"/>
  <c r="G151" i="6" a="1"/>
  <c r="G151" i="6" s="1"/>
  <c r="W151" i="6" s="1"/>
  <c r="I151" i="6" a="1"/>
  <c r="G150" i="6" a="1"/>
  <c r="G150" i="6" s="1"/>
  <c r="W150" i="6" s="1"/>
  <c r="I150" i="6" a="1"/>
  <c r="G149" i="6" a="1"/>
  <c r="G149" i="6" s="1"/>
  <c r="W149" i="6" s="1"/>
  <c r="I149" i="6" a="1"/>
  <c r="G148" i="6" a="1"/>
  <c r="G148" i="6" s="1"/>
  <c r="W148" i="6" s="1"/>
  <c r="I148" i="6" a="1"/>
  <c r="G147" i="6" a="1"/>
  <c r="G147" i="6" s="1"/>
  <c r="W147" i="6" s="1"/>
  <c r="I147" i="6" a="1"/>
  <c r="G146" i="6" a="1"/>
  <c r="G146" i="6" s="1"/>
  <c r="W146" i="6" s="1"/>
  <c r="I146" i="6" a="1"/>
  <c r="G145" i="6" a="1"/>
  <c r="G145" i="6" s="1"/>
  <c r="W145" i="6" s="1"/>
  <c r="I145" i="6" a="1"/>
  <c r="G144" i="6" a="1"/>
  <c r="G144" i="6" s="1"/>
  <c r="W144" i="6" s="1"/>
  <c r="I144" i="6" a="1"/>
  <c r="G143" i="6" a="1"/>
  <c r="O143" i="6" s="1"/>
  <c r="Y143" i="6" s="1"/>
  <c r="I143" i="6" a="1"/>
  <c r="G142" i="6" a="1"/>
  <c r="G142" i="6" s="1"/>
  <c r="W142" i="6" s="1"/>
  <c r="I142" i="6" a="1"/>
  <c r="G141" i="6" a="1"/>
  <c r="O141" i="6" s="1"/>
  <c r="Y141" i="6" s="1"/>
  <c r="I141" i="6" a="1"/>
  <c r="G140" i="6" a="1"/>
  <c r="G140" i="6" s="1"/>
  <c r="W140" i="6" s="1"/>
  <c r="I140" i="6" a="1"/>
  <c r="G139" i="6" a="1"/>
  <c r="G139" i="6" s="1"/>
  <c r="W139" i="6" s="1"/>
  <c r="I139" i="6" a="1"/>
  <c r="G138" i="6" a="1"/>
  <c r="G138" i="6" s="1"/>
  <c r="W138" i="6" s="1"/>
  <c r="I138" i="6" a="1"/>
  <c r="G137" i="6" a="1"/>
  <c r="G137" i="6" s="1"/>
  <c r="W137" i="6" s="1"/>
  <c r="I137" i="6" a="1"/>
  <c r="G136" i="6" a="1"/>
  <c r="G136" i="6" s="1"/>
  <c r="W136" i="6" s="1"/>
  <c r="I136" i="6" a="1"/>
  <c r="G135" i="6" a="1"/>
  <c r="G135" i="6" s="1"/>
  <c r="W135" i="6" s="1"/>
  <c r="I135" i="6" a="1"/>
  <c r="G134" i="6" a="1"/>
  <c r="G134" i="6" s="1"/>
  <c r="W134" i="6" s="1"/>
  <c r="I134" i="6" a="1"/>
  <c r="G133" i="6" a="1"/>
  <c r="G133" i="6" s="1"/>
  <c r="W133" i="6" s="1"/>
  <c r="I133" i="6" a="1"/>
  <c r="G132" i="6" a="1"/>
  <c r="O132" i="6" s="1"/>
  <c r="Y132" i="6" s="1"/>
  <c r="I132" i="6" a="1"/>
  <c r="G131" i="6" a="1"/>
  <c r="G131" i="6" s="1"/>
  <c r="W131" i="6" s="1"/>
  <c r="I131" i="6" a="1"/>
  <c r="G130" i="6" a="1"/>
  <c r="G130" i="6" s="1"/>
  <c r="W130" i="6" s="1"/>
  <c r="I130" i="6" a="1"/>
  <c r="G129" i="6" a="1"/>
  <c r="G129" i="6" s="1"/>
  <c r="W129" i="6" s="1"/>
  <c r="I129" i="6" a="1"/>
  <c r="G128" i="6" a="1"/>
  <c r="G128" i="6" s="1"/>
  <c r="W128" i="6" s="1"/>
  <c r="I128" i="6" a="1"/>
  <c r="G127" i="6" a="1"/>
  <c r="G127" i="6" s="1"/>
  <c r="W127" i="6" s="1"/>
  <c r="I127" i="6" a="1"/>
  <c r="G126" i="6" a="1"/>
  <c r="O126" i="6" s="1"/>
  <c r="Y126" i="6" s="1"/>
  <c r="I126" i="6" a="1"/>
  <c r="G125" i="6" a="1"/>
  <c r="G125" i="6" s="1"/>
  <c r="W125" i="6" s="1"/>
  <c r="I125" i="6" a="1"/>
  <c r="G124" i="6" a="1"/>
  <c r="O124" i="6" s="1"/>
  <c r="Y124" i="6" s="1"/>
  <c r="I124" i="6" a="1"/>
  <c r="G123" i="6" a="1"/>
  <c r="G123" i="6" s="1"/>
  <c r="W123" i="6" s="1"/>
  <c r="I123" i="6" a="1"/>
  <c r="G122" i="6" a="1"/>
  <c r="G122" i="6" s="1"/>
  <c r="W122" i="6" s="1"/>
  <c r="I122" i="6" a="1"/>
  <c r="G121" i="6" a="1"/>
  <c r="G121" i="6" s="1"/>
  <c r="W121" i="6" s="1"/>
  <c r="I121" i="6" a="1"/>
  <c r="G120" i="6" a="1"/>
  <c r="G120" i="6" s="1"/>
  <c r="W120" i="6" s="1"/>
  <c r="I120" i="6" a="1"/>
  <c r="G119" i="6" a="1"/>
  <c r="G119" i="6" s="1"/>
  <c r="W119" i="6" s="1"/>
  <c r="I119" i="6" a="1"/>
  <c r="G118" i="6" a="1"/>
  <c r="G118" i="6" s="1"/>
  <c r="W118" i="6" s="1"/>
  <c r="I118" i="6" a="1"/>
  <c r="G117" i="6" a="1"/>
  <c r="G117" i="6" s="1"/>
  <c r="W117" i="6" s="1"/>
  <c r="I117" i="6" a="1"/>
  <c r="G116" i="6" a="1"/>
  <c r="G116" i="6" s="1"/>
  <c r="W116" i="6" s="1"/>
  <c r="I116" i="6" a="1"/>
  <c r="G115" i="6" a="1"/>
  <c r="O115" i="6" s="1"/>
  <c r="Y115" i="6" s="1"/>
  <c r="I115" i="6" a="1"/>
  <c r="G114" i="6" a="1"/>
  <c r="G114" i="6" s="1"/>
  <c r="W114" i="6" s="1"/>
  <c r="I114" i="6" a="1"/>
  <c r="G113" i="6" a="1"/>
  <c r="G113" i="6" s="1"/>
  <c r="W113" i="6" s="1"/>
  <c r="I113" i="6" a="1"/>
  <c r="G112" i="6" a="1"/>
  <c r="G112" i="6" s="1"/>
  <c r="W112" i="6" s="1"/>
  <c r="I112" i="6" a="1"/>
  <c r="G111" i="6" a="1"/>
  <c r="O111" i="6" s="1"/>
  <c r="Y111" i="6" s="1"/>
  <c r="I111" i="6" a="1"/>
  <c r="G110" i="6" a="1"/>
  <c r="G110" i="6" s="1"/>
  <c r="W110" i="6" s="1"/>
  <c r="I110" i="6" a="1"/>
  <c r="G109" i="6" a="1"/>
  <c r="O109" i="6" s="1"/>
  <c r="Y109" i="6" s="1"/>
  <c r="I109" i="6" a="1"/>
  <c r="G108" i="6" a="1"/>
  <c r="G108" i="6" s="1"/>
  <c r="W108" i="6" s="1"/>
  <c r="I108" i="6" a="1"/>
  <c r="G107" i="6" a="1"/>
  <c r="G107" i="6" s="1"/>
  <c r="W107" i="6" s="1"/>
  <c r="I107" i="6" a="1"/>
  <c r="G106" i="6" a="1"/>
  <c r="O106" i="6" s="1"/>
  <c r="Y106" i="6" s="1"/>
  <c r="I106" i="6" a="1"/>
  <c r="G105" i="6" a="1"/>
  <c r="G105" i="6" s="1"/>
  <c r="W105" i="6" s="1"/>
  <c r="I105" i="6" a="1"/>
  <c r="G104" i="6" a="1"/>
  <c r="G104" i="6" s="1"/>
  <c r="W104" i="6" s="1"/>
  <c r="I104" i="6" a="1"/>
  <c r="G103" i="6" a="1"/>
  <c r="G103" i="6" s="1"/>
  <c r="W103" i="6" s="1"/>
  <c r="I103" i="6" a="1"/>
  <c r="G102" i="6" a="1"/>
  <c r="G102" i="6" s="1"/>
  <c r="W102" i="6" s="1"/>
  <c r="I102" i="6" a="1"/>
  <c r="G101" i="6" a="1"/>
  <c r="G101" i="6" s="1"/>
  <c r="W101" i="6" s="1"/>
  <c r="I101" i="6" a="1"/>
  <c r="G100" i="6" a="1"/>
  <c r="G100" i="6" s="1"/>
  <c r="W100" i="6" s="1"/>
  <c r="I100" i="6" a="1"/>
  <c r="G99" i="6" a="1"/>
  <c r="G99" i="6" s="1"/>
  <c r="W99" i="6" s="1"/>
  <c r="I99" i="6" a="1"/>
  <c r="G98" i="6" a="1"/>
  <c r="G98" i="6" s="1"/>
  <c r="W98" i="6" s="1"/>
  <c r="I98" i="6" a="1"/>
  <c r="G97" i="6" a="1"/>
  <c r="G97" i="6" s="1"/>
  <c r="W97" i="6" s="1"/>
  <c r="I97" i="6" a="1"/>
  <c r="G96" i="6" a="1"/>
  <c r="G96" i="6" s="1"/>
  <c r="W96" i="6" s="1"/>
  <c r="I96" i="6" a="1"/>
  <c r="G95" i="6" a="1"/>
  <c r="O95" i="6" s="1"/>
  <c r="Y95" i="6" s="1"/>
  <c r="I95" i="6" a="1"/>
  <c r="G94" i="6" a="1"/>
  <c r="G94" i="6" s="1"/>
  <c r="W94" i="6" s="1"/>
  <c r="I94" i="6" a="1"/>
  <c r="G93" i="6" a="1"/>
  <c r="G93" i="6" s="1"/>
  <c r="W93" i="6" s="1"/>
  <c r="I93" i="6" a="1"/>
  <c r="G92" i="6" a="1"/>
  <c r="G92" i="6" s="1"/>
  <c r="W92" i="6" s="1"/>
  <c r="I92" i="6" a="1"/>
  <c r="G91" i="6" a="1"/>
  <c r="O91" i="6" s="1"/>
  <c r="Y91" i="6" s="1"/>
  <c r="I91" i="6" a="1"/>
  <c r="G90" i="6" a="1"/>
  <c r="G90" i="6" s="1"/>
  <c r="W90" i="6" s="1"/>
  <c r="I90" i="6" a="1"/>
  <c r="G89" i="6" a="1"/>
  <c r="G89" i="6" s="1"/>
  <c r="W89" i="6" s="1"/>
  <c r="I89" i="6" a="1"/>
  <c r="G88" i="6" a="1"/>
  <c r="G88" i="6" s="1"/>
  <c r="W88" i="6" s="1"/>
  <c r="I88" i="6" a="1"/>
  <c r="G87" i="6" a="1"/>
  <c r="G87" i="6" s="1"/>
  <c r="W87" i="6" s="1"/>
  <c r="I87" i="6" a="1"/>
  <c r="G86" i="6" a="1"/>
  <c r="G86" i="6" s="1"/>
  <c r="W86" i="6" s="1"/>
  <c r="I86" i="6" a="1"/>
  <c r="G85" i="6" a="1"/>
  <c r="G85" i="6" s="1"/>
  <c r="W85" i="6" s="1"/>
  <c r="I85" i="6" a="1"/>
  <c r="G84" i="6" a="1"/>
  <c r="O84" i="6" s="1"/>
  <c r="Y84" i="6" s="1"/>
  <c r="I84" i="6" a="1"/>
  <c r="G83" i="6" a="1"/>
  <c r="G83" i="6" s="1"/>
  <c r="W83" i="6" s="1"/>
  <c r="I83" i="6" a="1"/>
  <c r="G82" i="6" a="1"/>
  <c r="G82" i="6" s="1"/>
  <c r="W82" i="6" s="1"/>
  <c r="I82" i="6" a="1"/>
  <c r="G81" i="6" a="1"/>
  <c r="O81" i="6" s="1"/>
  <c r="Y81" i="6" s="1"/>
  <c r="I81" i="6" a="1"/>
  <c r="G80" i="6" a="1"/>
  <c r="G80" i="6" s="1"/>
  <c r="W80" i="6" s="1"/>
  <c r="I80" i="6" a="1"/>
  <c r="G79" i="6" a="1"/>
  <c r="G79" i="6" s="1"/>
  <c r="W79" i="6" s="1"/>
  <c r="I79" i="6" a="1"/>
  <c r="G78" i="6" a="1"/>
  <c r="O78" i="6" s="1"/>
  <c r="Y78" i="6" s="1"/>
  <c r="I78" i="6" a="1"/>
  <c r="G77" i="6" a="1"/>
  <c r="G77" i="6" s="1"/>
  <c r="W77" i="6" s="1"/>
  <c r="I77" i="6" a="1"/>
  <c r="G76" i="6" a="1"/>
  <c r="G76" i="6" s="1"/>
  <c r="W76" i="6" s="1"/>
  <c r="I76" i="6" a="1"/>
  <c r="G75" i="6" a="1"/>
  <c r="G75" i="6" s="1"/>
  <c r="W75" i="6" s="1"/>
  <c r="I75" i="6" a="1"/>
  <c r="G74" i="6" a="1"/>
  <c r="G74" i="6" s="1"/>
  <c r="W74" i="6" s="1"/>
  <c r="I74" i="6" a="1"/>
  <c r="G73" i="6" a="1"/>
  <c r="O73" i="6" s="1"/>
  <c r="Y73" i="6" s="1"/>
  <c r="I73" i="6" a="1"/>
  <c r="G72" i="6" a="1"/>
  <c r="G72" i="6" s="1"/>
  <c r="W72" i="6" s="1"/>
  <c r="I72" i="6" a="1"/>
  <c r="G71" i="6" a="1"/>
  <c r="G71" i="6" s="1"/>
  <c r="W71" i="6" s="1"/>
  <c r="I71" i="6" a="1"/>
  <c r="G70" i="6" a="1"/>
  <c r="G70" i="6" s="1"/>
  <c r="W70" i="6" s="1"/>
  <c r="I70" i="6" a="1"/>
  <c r="G69" i="6" a="1"/>
  <c r="G69" i="6" s="1"/>
  <c r="W69" i="6" s="1"/>
  <c r="I69" i="6" a="1"/>
  <c r="G68" i="6" a="1"/>
  <c r="G68" i="6" s="1"/>
  <c r="W68" i="6" s="1"/>
  <c r="I68" i="6" a="1"/>
  <c r="G67" i="6" a="1"/>
  <c r="G67" i="6" s="1"/>
  <c r="W67" i="6" s="1"/>
  <c r="I67" i="6" a="1"/>
  <c r="G66" i="6" a="1"/>
  <c r="G66" i="6" s="1"/>
  <c r="W66" i="6" s="1"/>
  <c r="I66" i="6" a="1"/>
  <c r="G65" i="6" a="1"/>
  <c r="G65" i="6" s="1"/>
  <c r="W65" i="6" s="1"/>
  <c r="I65" i="6" a="1"/>
  <c r="G64" i="6" a="1"/>
  <c r="G64" i="6" s="1"/>
  <c r="W64" i="6" s="1"/>
  <c r="I64" i="6" a="1"/>
  <c r="G63" i="6" a="1"/>
  <c r="G63" i="6" s="1"/>
  <c r="W63" i="6" s="1"/>
  <c r="I63" i="6" a="1"/>
  <c r="G62" i="6" a="1"/>
  <c r="G62" i="6" s="1"/>
  <c r="W62" i="6" s="1"/>
  <c r="I62" i="6" a="1"/>
  <c r="G61" i="6" a="1"/>
  <c r="O61" i="6" s="1"/>
  <c r="Y61" i="6" s="1"/>
  <c r="I61" i="6" a="1"/>
  <c r="G60" i="6" a="1"/>
  <c r="G60" i="6" s="1"/>
  <c r="W60" i="6" s="1"/>
  <c r="I60" i="6" a="1"/>
  <c r="G59" i="6" a="1"/>
  <c r="O59" i="6" s="1"/>
  <c r="Y59" i="6" s="1"/>
  <c r="I59" i="6" a="1"/>
  <c r="G58" i="6" a="1"/>
  <c r="G58" i="6" s="1"/>
  <c r="W58" i="6" s="1"/>
  <c r="I58" i="6" a="1"/>
  <c r="G57" i="6" a="1"/>
  <c r="O57" i="6" s="1"/>
  <c r="Y57" i="6" s="1"/>
  <c r="I57" i="6" a="1"/>
  <c r="G56" i="6" a="1"/>
  <c r="G56" i="6" s="1"/>
  <c r="W56" i="6" s="1"/>
  <c r="I56" i="6" a="1"/>
  <c r="G55" i="6" a="1"/>
  <c r="G55" i="6" s="1"/>
  <c r="W55" i="6" s="1"/>
  <c r="I55" i="6" a="1"/>
  <c r="G54" i="6" a="1"/>
  <c r="G54" i="6" s="1"/>
  <c r="W54" i="6" s="1"/>
  <c r="I54" i="6" a="1"/>
  <c r="G53" i="6" a="1"/>
  <c r="G53" i="6" s="1"/>
  <c r="W53" i="6" s="1"/>
  <c r="I53" i="6" a="1"/>
  <c r="G52" i="6" a="1"/>
  <c r="G52" i="6" s="1"/>
  <c r="W52" i="6" s="1"/>
  <c r="I52" i="6" a="1"/>
  <c r="G51" i="6" a="1"/>
  <c r="G51" i="6" s="1"/>
  <c r="W51" i="6" s="1"/>
  <c r="I51" i="6" a="1"/>
  <c r="G50" i="6" a="1"/>
  <c r="G50" i="6" s="1"/>
  <c r="W50" i="6" s="1"/>
  <c r="I50" i="6" a="1"/>
  <c r="G49" i="6" a="1"/>
  <c r="O49" i="6" s="1"/>
  <c r="Y49" i="6" s="1"/>
  <c r="I49" i="6" a="1"/>
  <c r="G48" i="6" a="1"/>
  <c r="G48" i="6" s="1"/>
  <c r="W48" i="6" s="1"/>
  <c r="I48" i="6" a="1"/>
  <c r="G47" i="6" a="1"/>
  <c r="G47" i="6" s="1"/>
  <c r="W47" i="6" s="1"/>
  <c r="I47" i="6" a="1"/>
  <c r="G46" i="6" a="1"/>
  <c r="G46" i="6" s="1"/>
  <c r="W46" i="6" s="1"/>
  <c r="I46" i="6" a="1"/>
  <c r="G45" i="6" a="1"/>
  <c r="O45" i="6" s="1"/>
  <c r="Y45" i="6" s="1"/>
  <c r="I45" i="6" a="1"/>
  <c r="G44" i="6" a="1"/>
  <c r="G44" i="6" s="1"/>
  <c r="W44" i="6" s="1"/>
  <c r="I44" i="6" a="1"/>
  <c r="G43" i="6" a="1"/>
  <c r="G43" i="6" s="1"/>
  <c r="W43" i="6" s="1"/>
  <c r="I43" i="6" a="1"/>
  <c r="G42" i="6" a="1"/>
  <c r="G42" i="6" s="1"/>
  <c r="W42" i="6" s="1"/>
  <c r="I42" i="6" a="1"/>
  <c r="G41" i="6" a="1"/>
  <c r="O41" i="6" s="1"/>
  <c r="Y41" i="6" s="1"/>
  <c r="I41" i="6" a="1"/>
  <c r="G40" i="6" a="1"/>
  <c r="G40" i="6" s="1"/>
  <c r="W40" i="6" s="1"/>
  <c r="I40" i="6" a="1"/>
  <c r="G39" i="6" a="1"/>
  <c r="O39" i="6" s="1"/>
  <c r="Y39" i="6" s="1"/>
  <c r="I39" i="6" a="1"/>
  <c r="G38" i="6" a="1"/>
  <c r="G38" i="6" s="1"/>
  <c r="W38" i="6" s="1"/>
  <c r="I38" i="6" a="1"/>
  <c r="G37" i="6" a="1"/>
  <c r="G37" i="6" s="1"/>
  <c r="W37" i="6" s="1"/>
  <c r="I37" i="6" a="1"/>
  <c r="G36" i="6" a="1"/>
  <c r="G36" i="6" s="1"/>
  <c r="W36" i="6" s="1"/>
  <c r="I36" i="6" a="1"/>
  <c r="G35" i="6" a="1"/>
  <c r="G35" i="6" s="1"/>
  <c r="W35" i="6" s="1"/>
  <c r="I35" i="6" a="1"/>
  <c r="G34" i="6" a="1"/>
  <c r="G34" i="6" s="1"/>
  <c r="W34" i="6" s="1"/>
  <c r="I34" i="6" a="1"/>
  <c r="G33" i="6" a="1"/>
  <c r="O33" i="6" s="1"/>
  <c r="Y33" i="6" s="1"/>
  <c r="I33" i="6" a="1"/>
  <c r="G32" i="6" a="1"/>
  <c r="G32" i="6" s="1"/>
  <c r="W32" i="6" s="1"/>
  <c r="I32" i="6" a="1"/>
  <c r="G31" i="6" a="1"/>
  <c r="G31" i="6" s="1"/>
  <c r="W31" i="6" s="1"/>
  <c r="I31" i="6" a="1"/>
  <c r="G30" i="6" a="1"/>
  <c r="O30" i="6" s="1"/>
  <c r="Y30" i="6" s="1"/>
  <c r="I30" i="6" a="1"/>
  <c r="G29" i="6" a="1"/>
  <c r="G29" i="6" s="1"/>
  <c r="W29" i="6" s="1"/>
  <c r="I29" i="6" a="1"/>
  <c r="G28" i="6" a="1"/>
  <c r="G28" i="6" s="1"/>
  <c r="W28" i="6" s="1"/>
  <c r="I28" i="6" a="1"/>
  <c r="G27" i="6" a="1"/>
  <c r="G27" i="6" s="1"/>
  <c r="W27" i="6" s="1"/>
  <c r="I27" i="6" a="1"/>
  <c r="G26" i="6" a="1"/>
  <c r="G26" i="6" s="1"/>
  <c r="W26" i="6" s="1"/>
  <c r="I26" i="6" a="1"/>
  <c r="G25" i="6" a="1"/>
  <c r="G25" i="6" s="1"/>
  <c r="W25" i="6" s="1"/>
  <c r="I25" i="6" a="1"/>
  <c r="G24" i="6" a="1"/>
  <c r="G24" i="6" s="1"/>
  <c r="W24" i="6" s="1"/>
  <c r="I24" i="6" a="1"/>
  <c r="G23" i="6" a="1"/>
  <c r="G23" i="6" s="1"/>
  <c r="W23" i="6" s="1"/>
  <c r="I23" i="6" a="1"/>
  <c r="G22" i="6" a="1"/>
  <c r="G22" i="6" s="1"/>
  <c r="W22" i="6" s="1"/>
  <c r="I22" i="6" a="1"/>
  <c r="G21" i="6" a="1"/>
  <c r="O21" i="6" s="1"/>
  <c r="Y21" i="6" s="1"/>
  <c r="I21" i="6" a="1"/>
  <c r="G20" i="6" a="1"/>
  <c r="G20" i="6" s="1"/>
  <c r="W20" i="6" s="1"/>
  <c r="I20" i="6" a="1"/>
  <c r="G19" i="6" a="1"/>
  <c r="G19" i="6" s="1"/>
  <c r="W19" i="6" s="1"/>
  <c r="I19" i="6" a="1"/>
  <c r="G18" i="6" a="1"/>
  <c r="G18" i="6" s="1"/>
  <c r="W18" i="6" s="1"/>
  <c r="I18" i="6" a="1"/>
  <c r="G17" i="6" a="1"/>
  <c r="G17" i="6" s="1"/>
  <c r="W17" i="6" s="1"/>
  <c r="I17" i="6" a="1"/>
  <c r="G16" i="6" a="1"/>
  <c r="G16" i="6" s="1"/>
  <c r="W16" i="6" s="1"/>
  <c r="I16" i="6" a="1"/>
  <c r="G15" i="6" a="1"/>
  <c r="O15" i="6" s="1"/>
  <c r="Y15" i="6" s="1"/>
  <c r="I15" i="6" a="1"/>
  <c r="G14" i="6" a="1"/>
  <c r="G14" i="6" s="1"/>
  <c r="W14" i="6" s="1"/>
  <c r="I14" i="6" a="1"/>
  <c r="G13" i="6" a="1"/>
  <c r="G13" i="6" s="1"/>
  <c r="W13" i="6" s="1"/>
  <c r="I13" i="6" a="1"/>
  <c r="V13" i="6" s="1"/>
  <c r="G12" i="6" a="1"/>
  <c r="G12" i="6" s="1"/>
  <c r="W12" i="6" s="1"/>
  <c r="I12" i="6" a="1"/>
  <c r="G11" i="6" a="1"/>
  <c r="G11" i="6" s="1"/>
  <c r="W11" i="6" s="1"/>
  <c r="I11" i="6" a="1"/>
  <c r="G10" i="6" a="1"/>
  <c r="G10" i="6" s="1"/>
  <c r="W10" i="6" s="1"/>
  <c r="I10" i="6" a="1"/>
  <c r="G9" i="6" a="1"/>
  <c r="G9" i="6" s="1"/>
  <c r="W9" i="6" s="1"/>
  <c r="I9" i="6" a="1"/>
  <c r="G8" i="6" a="1"/>
  <c r="G8" i="6" s="1"/>
  <c r="W8" i="6" s="1"/>
  <c r="I8" i="6" a="1"/>
  <c r="G7" i="6" a="1"/>
  <c r="G7" i="6" s="1"/>
  <c r="W7" i="6" s="1"/>
  <c r="I7" i="6" a="1"/>
  <c r="G6" i="6" a="1"/>
  <c r="G6" i="6" s="1"/>
  <c r="W6" i="6" s="1"/>
  <c r="I6" i="6" a="1"/>
  <c r="G5" i="6" a="1"/>
  <c r="O5" i="6" s="1"/>
  <c r="Y5" i="6" s="1"/>
  <c r="I5" i="6" a="1"/>
  <c r="G4" i="6" a="1"/>
  <c r="G4" i="6" s="1"/>
  <c r="W4" i="6" s="1"/>
  <c r="I4" i="6" a="1"/>
  <c r="G3" i="6" a="1"/>
  <c r="G3" i="6" s="1"/>
  <c r="W3" i="6" s="1"/>
  <c r="I3" i="6" a="1"/>
  <c r="K65" i="3" l="1"/>
  <c r="M65" i="3" s="1"/>
  <c r="N65" i="3" s="1" a="1"/>
  <c r="R65" i="3" a="1"/>
  <c r="R65" i="3" s="1"/>
  <c r="U65" i="3" s="1"/>
  <c r="K66" i="3"/>
  <c r="M66" i="3" s="1"/>
  <c r="N66" i="3" s="1" a="1"/>
  <c r="R66" i="3" a="1"/>
  <c r="R66" i="3" s="1"/>
  <c r="U66" i="3" s="1"/>
  <c r="K67" i="3"/>
  <c r="M67" i="3" s="1"/>
  <c r="N67" i="3" s="1" a="1"/>
  <c r="R67" i="3" a="1"/>
  <c r="R67" i="3" s="1"/>
  <c r="U67" i="3" s="1"/>
  <c r="K68" i="3"/>
  <c r="M68" i="3" s="1"/>
  <c r="N68" i="3" s="1" a="1"/>
  <c r="R68" i="3" a="1"/>
  <c r="R68" i="3" s="1"/>
  <c r="U68" i="3" s="1"/>
  <c r="K69" i="3"/>
  <c r="M69" i="3" s="1"/>
  <c r="N69" i="3" s="1" a="1"/>
  <c r="R69" i="3" a="1"/>
  <c r="R69" i="3" s="1"/>
  <c r="U69" i="3" s="1"/>
  <c r="K70" i="3"/>
  <c r="M70" i="3" s="1"/>
  <c r="N70" i="3" s="1" a="1"/>
  <c r="R70" i="3" a="1"/>
  <c r="R70" i="3" s="1"/>
  <c r="U70" i="3" s="1"/>
  <c r="K71" i="3"/>
  <c r="M71" i="3" s="1"/>
  <c r="N71" i="3" s="1" a="1"/>
  <c r="R71" i="3" a="1"/>
  <c r="R71" i="3" s="1"/>
  <c r="U71" i="3" s="1"/>
  <c r="K72" i="3"/>
  <c r="M72" i="3" s="1"/>
  <c r="N72" i="3" s="1" a="1"/>
  <c r="R72" i="3" a="1"/>
  <c r="R72" i="3" s="1"/>
  <c r="U72" i="3" s="1"/>
  <c r="K73" i="3"/>
  <c r="M73" i="3" s="1"/>
  <c r="N73" i="3" s="1" a="1"/>
  <c r="R73" i="3" a="1"/>
  <c r="R73" i="3" s="1"/>
  <c r="U73" i="3" s="1"/>
  <c r="K74" i="3"/>
  <c r="M74" i="3" s="1"/>
  <c r="N74" i="3" s="1" a="1"/>
  <c r="R74" i="3" a="1"/>
  <c r="R74" i="3" s="1"/>
  <c r="U74" i="3" s="1"/>
  <c r="K75" i="3"/>
  <c r="M75" i="3" s="1"/>
  <c r="N75" i="3" s="1" a="1"/>
  <c r="R75" i="3" a="1"/>
  <c r="R75" i="3" s="1"/>
  <c r="U75" i="3" s="1"/>
  <c r="K76" i="3"/>
  <c r="M76" i="3" s="1"/>
  <c r="N76" i="3" s="1" a="1"/>
  <c r="R76" i="3" a="1"/>
  <c r="R76" i="3" s="1"/>
  <c r="U76" i="3" s="1"/>
  <c r="K77" i="3"/>
  <c r="M77" i="3" s="1"/>
  <c r="N77" i="3" s="1" a="1"/>
  <c r="R77" i="3" a="1"/>
  <c r="R77" i="3" s="1"/>
  <c r="U77" i="3" s="1"/>
  <c r="K78" i="3"/>
  <c r="M78" i="3" s="1"/>
  <c r="N78" i="3" s="1" a="1"/>
  <c r="R78" i="3" a="1"/>
  <c r="R78" i="3" s="1"/>
  <c r="U78" i="3" s="1"/>
  <c r="K79" i="3"/>
  <c r="M79" i="3" s="1"/>
  <c r="N79" i="3" s="1" a="1"/>
  <c r="R79" i="3" a="1"/>
  <c r="R79" i="3" s="1"/>
  <c r="U79" i="3" s="1"/>
  <c r="K80" i="3"/>
  <c r="M80" i="3" s="1"/>
  <c r="N80" i="3" s="1" a="1"/>
  <c r="R80" i="3" a="1"/>
  <c r="R80" i="3" s="1"/>
  <c r="U80" i="3" s="1"/>
  <c r="K81" i="3"/>
  <c r="M81" i="3" s="1"/>
  <c r="N81" i="3" s="1" a="1"/>
  <c r="R81" i="3" a="1"/>
  <c r="R81" i="3" s="1"/>
  <c r="U81" i="3" s="1"/>
  <c r="K82" i="3"/>
  <c r="M82" i="3" s="1"/>
  <c r="N82" i="3" s="1" a="1"/>
  <c r="R82" i="3" a="1"/>
  <c r="R82" i="3" s="1"/>
  <c r="U82" i="3" s="1"/>
  <c r="K83" i="3"/>
  <c r="M83" i="3" s="1"/>
  <c r="N83" i="3" s="1" a="1"/>
  <c r="R83" i="3" a="1"/>
  <c r="R83" i="3" s="1"/>
  <c r="U83" i="3" s="1"/>
  <c r="K84" i="3"/>
  <c r="M84" i="3" s="1"/>
  <c r="N84" i="3" s="1" a="1"/>
  <c r="R84" i="3" a="1"/>
  <c r="R84" i="3" s="1"/>
  <c r="U84" i="3" s="1"/>
  <c r="K85" i="3"/>
  <c r="M85" i="3" s="1"/>
  <c r="N85" i="3" s="1" a="1"/>
  <c r="R85" i="3" a="1"/>
  <c r="R85" i="3" s="1"/>
  <c r="U85" i="3" s="1"/>
  <c r="K86" i="3"/>
  <c r="M86" i="3" s="1"/>
  <c r="N86" i="3" s="1" a="1"/>
  <c r="R86" i="3" a="1"/>
  <c r="R86" i="3" s="1"/>
  <c r="U86" i="3" s="1"/>
  <c r="K87" i="3"/>
  <c r="M87" i="3" s="1"/>
  <c r="N87" i="3" s="1" a="1"/>
  <c r="R87" i="3" a="1"/>
  <c r="R87" i="3" s="1"/>
  <c r="U87" i="3" s="1"/>
  <c r="K88" i="3"/>
  <c r="M88" i="3" s="1"/>
  <c r="N88" i="3" s="1" a="1"/>
  <c r="R88" i="3" a="1"/>
  <c r="R88" i="3" s="1"/>
  <c r="U88" i="3" s="1"/>
  <c r="K89" i="3"/>
  <c r="M89" i="3" s="1"/>
  <c r="N89" i="3" s="1" a="1"/>
  <c r="R89" i="3" a="1"/>
  <c r="R89" i="3" s="1"/>
  <c r="U89" i="3" s="1"/>
  <c r="K90" i="3"/>
  <c r="M90" i="3" s="1"/>
  <c r="N90" i="3" s="1" a="1"/>
  <c r="R90" i="3" a="1"/>
  <c r="R90" i="3" s="1"/>
  <c r="U90" i="3" s="1"/>
  <c r="K91" i="3"/>
  <c r="M91" i="3" s="1"/>
  <c r="N91" i="3" s="1" a="1"/>
  <c r="R91" i="3" a="1"/>
  <c r="R91" i="3" s="1"/>
  <c r="U91" i="3" s="1"/>
  <c r="K92" i="3"/>
  <c r="M92" i="3" s="1"/>
  <c r="N92" i="3" s="1" a="1"/>
  <c r="R92" i="3" a="1"/>
  <c r="R92" i="3" s="1"/>
  <c r="U92" i="3" s="1"/>
  <c r="K93" i="3"/>
  <c r="M93" i="3" s="1"/>
  <c r="N93" i="3" s="1" a="1"/>
  <c r="R93" i="3" a="1"/>
  <c r="R93" i="3" s="1"/>
  <c r="U93" i="3" s="1"/>
  <c r="K94" i="3"/>
  <c r="M94" i="3" s="1"/>
  <c r="N94" i="3" s="1" a="1"/>
  <c r="R94" i="3" a="1"/>
  <c r="R94" i="3" s="1"/>
  <c r="U94" i="3" s="1"/>
  <c r="K95" i="3"/>
  <c r="M95" i="3" s="1"/>
  <c r="N95" i="3" s="1" a="1"/>
  <c r="R95" i="3" a="1"/>
  <c r="R95" i="3" s="1"/>
  <c r="U95" i="3" s="1"/>
  <c r="K96" i="3"/>
  <c r="M96" i="3" s="1"/>
  <c r="N96" i="3" s="1" a="1"/>
  <c r="R96" i="3" a="1"/>
  <c r="R96" i="3" s="1"/>
  <c r="U96" i="3" s="1"/>
  <c r="K97" i="3"/>
  <c r="M97" i="3" s="1"/>
  <c r="N97" i="3" s="1" a="1"/>
  <c r="R97" i="3" a="1"/>
  <c r="R97" i="3" s="1"/>
  <c r="U97" i="3" s="1"/>
  <c r="K98" i="3"/>
  <c r="M98" i="3" s="1"/>
  <c r="N98" i="3" s="1" a="1"/>
  <c r="R98" i="3" a="1"/>
  <c r="R98" i="3" s="1"/>
  <c r="U98" i="3" s="1"/>
  <c r="K99" i="3"/>
  <c r="M99" i="3" s="1"/>
  <c r="N99" i="3" s="1" a="1"/>
  <c r="R99" i="3" a="1"/>
  <c r="R99" i="3" s="1"/>
  <c r="U99" i="3" s="1"/>
  <c r="K100" i="3"/>
  <c r="M100" i="3" s="1"/>
  <c r="N100" i="3" s="1" a="1"/>
  <c r="R100" i="3" a="1"/>
  <c r="R100" i="3" s="1"/>
  <c r="U100" i="3" s="1"/>
  <c r="K101" i="3"/>
  <c r="M101" i="3" s="1"/>
  <c r="N101" i="3" s="1" a="1"/>
  <c r="R101" i="3" a="1"/>
  <c r="R101" i="3" s="1"/>
  <c r="U101" i="3" s="1"/>
  <c r="K102" i="3"/>
  <c r="M102" i="3" s="1"/>
  <c r="N102" i="3" s="1" a="1"/>
  <c r="R102" i="3" a="1"/>
  <c r="R102" i="3" s="1"/>
  <c r="U102" i="3" s="1"/>
  <c r="K103" i="3"/>
  <c r="M103" i="3" s="1"/>
  <c r="N103" i="3" s="1" a="1"/>
  <c r="R103" i="3" a="1"/>
  <c r="R103" i="3" s="1"/>
  <c r="U103" i="3" s="1"/>
  <c r="K104" i="3"/>
  <c r="M104" i="3" s="1"/>
  <c r="N104" i="3" s="1" a="1"/>
  <c r="R104" i="3" a="1"/>
  <c r="R104" i="3" s="1"/>
  <c r="U104" i="3" s="1"/>
  <c r="K105" i="3"/>
  <c r="M105" i="3" s="1"/>
  <c r="N105" i="3" s="1" a="1"/>
  <c r="R105" i="3" a="1"/>
  <c r="R105" i="3" s="1"/>
  <c r="U105" i="3" s="1"/>
  <c r="K106" i="3"/>
  <c r="M106" i="3" s="1"/>
  <c r="N106" i="3" s="1" a="1"/>
  <c r="R106" i="3" a="1"/>
  <c r="R106" i="3" s="1"/>
  <c r="U106" i="3" s="1"/>
  <c r="K107" i="3"/>
  <c r="M107" i="3" s="1"/>
  <c r="N107" i="3" s="1" a="1"/>
  <c r="R107" i="3" a="1"/>
  <c r="R107" i="3" s="1"/>
  <c r="U107" i="3" s="1"/>
  <c r="K108" i="3"/>
  <c r="M108" i="3" s="1"/>
  <c r="N108" i="3" s="1" a="1"/>
  <c r="R108" i="3" a="1"/>
  <c r="R108" i="3" s="1"/>
  <c r="U108" i="3" s="1"/>
  <c r="K109" i="3"/>
  <c r="M109" i="3" s="1"/>
  <c r="N109" i="3" s="1" a="1"/>
  <c r="R109" i="3" a="1"/>
  <c r="R109" i="3" s="1"/>
  <c r="U109" i="3" s="1"/>
  <c r="K110" i="3"/>
  <c r="M110" i="3" s="1"/>
  <c r="N110" i="3" s="1" a="1"/>
  <c r="R110" i="3" a="1"/>
  <c r="R110" i="3" s="1"/>
  <c r="U110" i="3" s="1"/>
  <c r="K111" i="3"/>
  <c r="M111" i="3" s="1"/>
  <c r="N111" i="3" s="1" a="1"/>
  <c r="R111" i="3" a="1"/>
  <c r="R111" i="3" s="1"/>
  <c r="U111" i="3" s="1"/>
  <c r="K112" i="3"/>
  <c r="M112" i="3" s="1"/>
  <c r="N112" i="3" s="1" a="1"/>
  <c r="R112" i="3" a="1"/>
  <c r="R112" i="3" s="1"/>
  <c r="U112" i="3" s="1"/>
  <c r="K113" i="3"/>
  <c r="M113" i="3" s="1"/>
  <c r="N113" i="3" s="1" a="1"/>
  <c r="R113" i="3" a="1"/>
  <c r="R113" i="3" s="1"/>
  <c r="U113" i="3" s="1"/>
  <c r="K114" i="3"/>
  <c r="M114" i="3" s="1"/>
  <c r="N114" i="3" s="1" a="1"/>
  <c r="R114" i="3" a="1"/>
  <c r="R114" i="3" s="1"/>
  <c r="U114" i="3" s="1"/>
  <c r="K115" i="3"/>
  <c r="M115" i="3" s="1"/>
  <c r="N115" i="3" s="1" a="1"/>
  <c r="R115" i="3" a="1"/>
  <c r="R115" i="3" s="1"/>
  <c r="U115" i="3" s="1"/>
  <c r="K116" i="3"/>
  <c r="M116" i="3" s="1"/>
  <c r="N116" i="3" s="1" a="1"/>
  <c r="R116" i="3" a="1"/>
  <c r="R116" i="3" s="1"/>
  <c r="U116" i="3" s="1"/>
  <c r="K117" i="3"/>
  <c r="M117" i="3" s="1"/>
  <c r="N117" i="3" s="1" a="1"/>
  <c r="R117" i="3" a="1"/>
  <c r="R117" i="3" s="1"/>
  <c r="U117" i="3" s="1"/>
  <c r="K118" i="3"/>
  <c r="M118" i="3" s="1"/>
  <c r="N118" i="3" s="1" a="1"/>
  <c r="R118" i="3" a="1"/>
  <c r="R118" i="3" s="1"/>
  <c r="U118" i="3" s="1"/>
  <c r="K119" i="3"/>
  <c r="M119" i="3" s="1"/>
  <c r="N119" i="3" s="1" a="1"/>
  <c r="R119" i="3" a="1"/>
  <c r="R119" i="3" s="1"/>
  <c r="U119" i="3" s="1"/>
  <c r="K120" i="3"/>
  <c r="M120" i="3" s="1"/>
  <c r="N120" i="3" s="1" a="1"/>
  <c r="R120" i="3" a="1"/>
  <c r="R120" i="3" s="1"/>
  <c r="U120" i="3" s="1"/>
  <c r="K121" i="3"/>
  <c r="M121" i="3" s="1"/>
  <c r="N121" i="3" s="1" a="1"/>
  <c r="R121" i="3" a="1"/>
  <c r="R121" i="3" s="1"/>
  <c r="U121" i="3" s="1"/>
  <c r="K122" i="3"/>
  <c r="M122" i="3" s="1"/>
  <c r="N122" i="3" s="1" a="1"/>
  <c r="R122" i="3" a="1"/>
  <c r="R122" i="3" s="1"/>
  <c r="U122" i="3" s="1"/>
  <c r="K123" i="3"/>
  <c r="M123" i="3" s="1"/>
  <c r="N123" i="3" s="1" a="1"/>
  <c r="R123" i="3" a="1"/>
  <c r="R123" i="3" s="1"/>
  <c r="U123" i="3" s="1"/>
  <c r="K124" i="3"/>
  <c r="M124" i="3" s="1"/>
  <c r="N124" i="3" s="1" a="1"/>
  <c r="R124" i="3" a="1"/>
  <c r="R124" i="3" s="1"/>
  <c r="U124" i="3" s="1"/>
  <c r="K125" i="3"/>
  <c r="M125" i="3" s="1"/>
  <c r="N125" i="3" s="1" a="1"/>
  <c r="R125" i="3" a="1"/>
  <c r="R125" i="3" s="1"/>
  <c r="U125" i="3" s="1"/>
  <c r="K126" i="3"/>
  <c r="M126" i="3" s="1"/>
  <c r="N126" i="3" s="1" a="1"/>
  <c r="R126" i="3" a="1"/>
  <c r="R126" i="3" s="1"/>
  <c r="U126" i="3" s="1"/>
  <c r="K127" i="3"/>
  <c r="M127" i="3" s="1"/>
  <c r="N127" i="3" s="1" a="1"/>
  <c r="R127" i="3" a="1"/>
  <c r="R127" i="3" s="1"/>
  <c r="U127" i="3" s="1"/>
  <c r="K128" i="3"/>
  <c r="M128" i="3" s="1"/>
  <c r="N128" i="3" s="1" a="1"/>
  <c r="R128" i="3" a="1"/>
  <c r="R128" i="3" s="1"/>
  <c r="U128" i="3" s="1"/>
  <c r="K129" i="3"/>
  <c r="M129" i="3" s="1"/>
  <c r="N129" i="3" s="1" a="1"/>
  <c r="R129" i="3" a="1"/>
  <c r="R129" i="3" s="1"/>
  <c r="U129" i="3" s="1"/>
  <c r="K130" i="3"/>
  <c r="M130" i="3" s="1"/>
  <c r="N130" i="3" s="1" a="1"/>
  <c r="R130" i="3" a="1"/>
  <c r="R130" i="3" s="1"/>
  <c r="U130" i="3" s="1"/>
  <c r="K131" i="3"/>
  <c r="M131" i="3" s="1"/>
  <c r="N131" i="3" s="1" a="1"/>
  <c r="R131" i="3" a="1"/>
  <c r="R131" i="3" s="1"/>
  <c r="U131" i="3" s="1"/>
  <c r="K132" i="3"/>
  <c r="M132" i="3" s="1"/>
  <c r="N132" i="3" s="1" a="1"/>
  <c r="R132" i="3" a="1"/>
  <c r="R132" i="3" s="1"/>
  <c r="U132" i="3" s="1"/>
  <c r="K133" i="3"/>
  <c r="M133" i="3" s="1"/>
  <c r="N133" i="3" s="1" a="1"/>
  <c r="R133" i="3" a="1"/>
  <c r="R133" i="3" s="1"/>
  <c r="U133" i="3" s="1"/>
  <c r="K134" i="3"/>
  <c r="M134" i="3" s="1"/>
  <c r="N134" i="3" s="1" a="1"/>
  <c r="R134" i="3" a="1"/>
  <c r="R134" i="3" s="1"/>
  <c r="U134" i="3" s="1"/>
  <c r="K135" i="3"/>
  <c r="M135" i="3" s="1"/>
  <c r="N135" i="3" s="1" a="1"/>
  <c r="R135" i="3" a="1"/>
  <c r="R135" i="3" s="1"/>
  <c r="U135" i="3" s="1"/>
  <c r="K136" i="3"/>
  <c r="M136" i="3" s="1"/>
  <c r="N136" i="3" s="1" a="1"/>
  <c r="R136" i="3" a="1"/>
  <c r="R136" i="3" s="1"/>
  <c r="U136" i="3" s="1"/>
  <c r="K137" i="3"/>
  <c r="M137" i="3" s="1"/>
  <c r="N137" i="3" s="1" a="1"/>
  <c r="R137" i="3" a="1"/>
  <c r="R137" i="3" s="1"/>
  <c r="U137" i="3" s="1"/>
  <c r="K138" i="3"/>
  <c r="M138" i="3" s="1"/>
  <c r="N138" i="3" s="1" a="1"/>
  <c r="R138" i="3" a="1"/>
  <c r="R138" i="3" s="1"/>
  <c r="U138" i="3" s="1"/>
  <c r="K139" i="3"/>
  <c r="M139" i="3" s="1"/>
  <c r="N139" i="3" s="1" a="1"/>
  <c r="R139" i="3" a="1"/>
  <c r="R139" i="3" s="1"/>
  <c r="U139" i="3" s="1"/>
  <c r="K140" i="3"/>
  <c r="M140" i="3" s="1"/>
  <c r="N140" i="3" s="1" a="1"/>
  <c r="R140" i="3" a="1"/>
  <c r="R140" i="3" s="1"/>
  <c r="U140" i="3" s="1"/>
  <c r="K141" i="3"/>
  <c r="M141" i="3" s="1"/>
  <c r="N141" i="3" s="1" a="1"/>
  <c r="R141" i="3" a="1"/>
  <c r="R141" i="3" s="1"/>
  <c r="U141" i="3" s="1"/>
  <c r="K142" i="3"/>
  <c r="M142" i="3" s="1"/>
  <c r="N142" i="3" s="1" a="1"/>
  <c r="R142" i="3" a="1"/>
  <c r="R142" i="3" s="1"/>
  <c r="U142" i="3" s="1"/>
  <c r="K143" i="3"/>
  <c r="M143" i="3" s="1"/>
  <c r="N143" i="3" s="1" a="1"/>
  <c r="R143" i="3" a="1"/>
  <c r="R143" i="3" s="1"/>
  <c r="U143" i="3" s="1"/>
  <c r="K144" i="3"/>
  <c r="M144" i="3" s="1"/>
  <c r="N144" i="3" s="1" a="1"/>
  <c r="R144" i="3" a="1"/>
  <c r="R144" i="3" s="1"/>
  <c r="U144" i="3" s="1"/>
  <c r="K145" i="3"/>
  <c r="M145" i="3" s="1"/>
  <c r="N145" i="3" s="1" a="1"/>
  <c r="R145" i="3" a="1"/>
  <c r="R145" i="3" s="1"/>
  <c r="U145" i="3" s="1"/>
  <c r="K146" i="3"/>
  <c r="M146" i="3" s="1"/>
  <c r="N146" i="3" s="1" a="1"/>
  <c r="R146" i="3" a="1"/>
  <c r="R146" i="3" s="1"/>
  <c r="U146" i="3" s="1"/>
  <c r="K147" i="3"/>
  <c r="M147" i="3" s="1"/>
  <c r="N147" i="3" s="1" a="1"/>
  <c r="R147" i="3" a="1"/>
  <c r="R147" i="3" s="1"/>
  <c r="U147" i="3" s="1"/>
  <c r="K148" i="3"/>
  <c r="M148" i="3" s="1"/>
  <c r="N148" i="3" s="1" a="1"/>
  <c r="R148" i="3" a="1"/>
  <c r="R148" i="3" s="1"/>
  <c r="U148" i="3" s="1"/>
  <c r="K149" i="3"/>
  <c r="M149" i="3" s="1"/>
  <c r="N149" i="3" s="1" a="1"/>
  <c r="R149" i="3" a="1"/>
  <c r="R149" i="3" s="1"/>
  <c r="U149" i="3" s="1"/>
  <c r="K150" i="3"/>
  <c r="M150" i="3" s="1"/>
  <c r="N150" i="3" s="1" a="1"/>
  <c r="R150" i="3" a="1"/>
  <c r="R150" i="3" s="1"/>
  <c r="U150" i="3" s="1"/>
  <c r="K151" i="3"/>
  <c r="M151" i="3" s="1"/>
  <c r="N151" i="3" s="1" a="1"/>
  <c r="R151" i="3" a="1"/>
  <c r="R151" i="3" s="1"/>
  <c r="U151" i="3" s="1"/>
  <c r="K152" i="3"/>
  <c r="M152" i="3" s="1"/>
  <c r="N152" i="3" s="1" a="1"/>
  <c r="R152" i="3" a="1"/>
  <c r="R152" i="3" s="1"/>
  <c r="U152" i="3" s="1"/>
  <c r="K153" i="3"/>
  <c r="M153" i="3" s="1"/>
  <c r="N153" i="3" s="1" a="1"/>
  <c r="R153" i="3" a="1"/>
  <c r="R153" i="3" s="1"/>
  <c r="U153" i="3" s="1"/>
  <c r="K154" i="3"/>
  <c r="M154" i="3" s="1"/>
  <c r="N154" i="3" s="1" a="1"/>
  <c r="R154" i="3" a="1"/>
  <c r="R154" i="3" s="1"/>
  <c r="U154" i="3" s="1"/>
  <c r="K155" i="3"/>
  <c r="M155" i="3" s="1"/>
  <c r="N155" i="3" s="1" a="1"/>
  <c r="R155" i="3" a="1"/>
  <c r="R155" i="3" s="1"/>
  <c r="U155" i="3" s="1"/>
  <c r="K156" i="3"/>
  <c r="M156" i="3" s="1"/>
  <c r="N156" i="3" s="1" a="1"/>
  <c r="R156" i="3" a="1"/>
  <c r="R156" i="3" s="1"/>
  <c r="U156" i="3" s="1"/>
  <c r="K157" i="3"/>
  <c r="M157" i="3" s="1"/>
  <c r="N157" i="3" s="1" a="1"/>
  <c r="R157" i="3" a="1"/>
  <c r="R157" i="3" s="1"/>
  <c r="U157" i="3" s="1"/>
  <c r="K158" i="3"/>
  <c r="M158" i="3" s="1"/>
  <c r="N158" i="3" s="1" a="1"/>
  <c r="R158" i="3" a="1"/>
  <c r="R158" i="3" s="1"/>
  <c r="U158" i="3" s="1"/>
  <c r="K159" i="3"/>
  <c r="M159" i="3" s="1"/>
  <c r="N159" i="3" s="1" a="1"/>
  <c r="R159" i="3" a="1"/>
  <c r="R159" i="3" s="1"/>
  <c r="U159" i="3" s="1"/>
  <c r="K160" i="3"/>
  <c r="M160" i="3" s="1"/>
  <c r="N160" i="3" s="1" a="1"/>
  <c r="R160" i="3" a="1"/>
  <c r="R160" i="3" s="1"/>
  <c r="U160" i="3" s="1"/>
  <c r="K161" i="3"/>
  <c r="M161" i="3" s="1"/>
  <c r="N161" i="3" s="1" a="1"/>
  <c r="R161" i="3" a="1"/>
  <c r="R161" i="3" s="1"/>
  <c r="U161" i="3" s="1"/>
  <c r="K162" i="3"/>
  <c r="M162" i="3" s="1"/>
  <c r="N162" i="3" s="1" a="1"/>
  <c r="R162" i="3" a="1"/>
  <c r="R162" i="3" s="1"/>
  <c r="U162" i="3" s="1"/>
  <c r="K163" i="3"/>
  <c r="M163" i="3" s="1"/>
  <c r="N163" i="3" s="1" a="1"/>
  <c r="R163" i="3" a="1"/>
  <c r="R163" i="3" s="1"/>
  <c r="U163" i="3" s="1"/>
  <c r="K164" i="3"/>
  <c r="M164" i="3" s="1"/>
  <c r="N164" i="3" s="1" a="1"/>
  <c r="R164" i="3" a="1"/>
  <c r="R164" i="3" s="1"/>
  <c r="U164" i="3" s="1"/>
  <c r="K165" i="3"/>
  <c r="M165" i="3" s="1"/>
  <c r="N165" i="3" s="1" a="1"/>
  <c r="R165" i="3" a="1"/>
  <c r="R165" i="3" s="1"/>
  <c r="U165" i="3" s="1"/>
  <c r="K166" i="3"/>
  <c r="M166" i="3" s="1"/>
  <c r="N166" i="3" s="1" a="1"/>
  <c r="R166" i="3" a="1"/>
  <c r="R166" i="3" s="1"/>
  <c r="U166" i="3" s="1"/>
  <c r="K167" i="3"/>
  <c r="M167" i="3" s="1"/>
  <c r="N167" i="3" s="1" a="1"/>
  <c r="R167" i="3" a="1"/>
  <c r="R167" i="3" s="1"/>
  <c r="U167" i="3" s="1"/>
  <c r="K168" i="3"/>
  <c r="M168" i="3" s="1"/>
  <c r="N168" i="3" s="1" a="1"/>
  <c r="R168" i="3" a="1"/>
  <c r="R168" i="3" s="1"/>
  <c r="U168" i="3" s="1"/>
  <c r="K169" i="3"/>
  <c r="M169" i="3" s="1"/>
  <c r="N169" i="3" s="1" a="1"/>
  <c r="R169" i="3" a="1"/>
  <c r="R169" i="3" s="1"/>
  <c r="U169" i="3" s="1"/>
  <c r="K170" i="3"/>
  <c r="M170" i="3" s="1"/>
  <c r="N170" i="3" s="1" a="1"/>
  <c r="R170" i="3" a="1"/>
  <c r="R170" i="3" s="1"/>
  <c r="U170" i="3" s="1"/>
  <c r="K171" i="3"/>
  <c r="M171" i="3" s="1"/>
  <c r="N171" i="3" s="1" a="1"/>
  <c r="R171" i="3" a="1"/>
  <c r="R171" i="3" s="1"/>
  <c r="U171" i="3" s="1"/>
  <c r="K172" i="3"/>
  <c r="M172" i="3" s="1"/>
  <c r="N172" i="3" s="1" a="1"/>
  <c r="R172" i="3" a="1"/>
  <c r="R172" i="3" s="1"/>
  <c r="U172" i="3" s="1"/>
  <c r="K173" i="3"/>
  <c r="M173" i="3" s="1"/>
  <c r="N173" i="3" s="1" a="1"/>
  <c r="R173" i="3" a="1"/>
  <c r="R173" i="3" s="1"/>
  <c r="U173" i="3" s="1"/>
  <c r="K174" i="3"/>
  <c r="M174" i="3" s="1"/>
  <c r="N174" i="3" s="1" a="1"/>
  <c r="R174" i="3" a="1"/>
  <c r="R174" i="3" s="1"/>
  <c r="U174" i="3" s="1"/>
  <c r="K175" i="3"/>
  <c r="M175" i="3" s="1"/>
  <c r="N175" i="3" s="1" a="1"/>
  <c r="R175" i="3" a="1"/>
  <c r="R175" i="3" s="1"/>
  <c r="U175" i="3" s="1"/>
  <c r="K176" i="3"/>
  <c r="M176" i="3" s="1"/>
  <c r="N176" i="3" s="1" a="1"/>
  <c r="R176" i="3" a="1"/>
  <c r="R176" i="3" s="1"/>
  <c r="U176" i="3" s="1"/>
  <c r="K177" i="3"/>
  <c r="M177" i="3" s="1"/>
  <c r="N177" i="3" s="1" a="1"/>
  <c r="R177" i="3" a="1"/>
  <c r="R177" i="3" s="1"/>
  <c r="U177" i="3" s="1"/>
  <c r="K178" i="3"/>
  <c r="M178" i="3" s="1"/>
  <c r="N178" i="3" s="1" a="1"/>
  <c r="R178" i="3" a="1"/>
  <c r="R178" i="3" s="1"/>
  <c r="U178" i="3" s="1"/>
  <c r="K179" i="3"/>
  <c r="M179" i="3" s="1"/>
  <c r="N179" i="3" s="1" a="1"/>
  <c r="R179" i="3" a="1"/>
  <c r="R179" i="3" s="1"/>
  <c r="U179" i="3" s="1"/>
  <c r="K180" i="3"/>
  <c r="M180" i="3" s="1"/>
  <c r="N180" i="3" s="1" a="1"/>
  <c r="R180" i="3" a="1"/>
  <c r="R180" i="3" s="1"/>
  <c r="U180" i="3" s="1"/>
  <c r="K181" i="3"/>
  <c r="M181" i="3" s="1"/>
  <c r="N181" i="3" s="1" a="1"/>
  <c r="R181" i="3" a="1"/>
  <c r="R181" i="3" s="1"/>
  <c r="U181" i="3" s="1"/>
  <c r="K182" i="3"/>
  <c r="M182" i="3" s="1"/>
  <c r="N182" i="3" s="1" a="1"/>
  <c r="R182" i="3" a="1"/>
  <c r="R182" i="3" s="1"/>
  <c r="U182" i="3" s="1"/>
  <c r="K183" i="3"/>
  <c r="M183" i="3" s="1"/>
  <c r="N183" i="3" s="1" a="1"/>
  <c r="R183" i="3" a="1"/>
  <c r="R183" i="3" s="1"/>
  <c r="U183" i="3" s="1"/>
  <c r="K184" i="3"/>
  <c r="M184" i="3" s="1"/>
  <c r="N184" i="3" s="1" a="1"/>
  <c r="R184" i="3" a="1"/>
  <c r="R184" i="3" s="1"/>
  <c r="U184" i="3" s="1"/>
  <c r="K185" i="3"/>
  <c r="M185" i="3" s="1"/>
  <c r="N185" i="3" s="1" a="1"/>
  <c r="R185" i="3" a="1"/>
  <c r="R185" i="3" s="1"/>
  <c r="U185" i="3" s="1"/>
  <c r="K186" i="3"/>
  <c r="M186" i="3" s="1"/>
  <c r="N186" i="3" s="1" a="1"/>
  <c r="R186" i="3" a="1"/>
  <c r="R186" i="3" s="1"/>
  <c r="U186" i="3" s="1"/>
  <c r="K187" i="3"/>
  <c r="M187" i="3" s="1"/>
  <c r="N187" i="3" s="1" a="1"/>
  <c r="R187" i="3" a="1"/>
  <c r="R187" i="3" s="1"/>
  <c r="U187" i="3" s="1"/>
  <c r="K188" i="3"/>
  <c r="M188" i="3" s="1"/>
  <c r="N188" i="3" s="1" a="1"/>
  <c r="R188" i="3" a="1"/>
  <c r="R188" i="3" s="1"/>
  <c r="U188" i="3" s="1"/>
  <c r="K189" i="3"/>
  <c r="M189" i="3" s="1"/>
  <c r="N189" i="3" s="1" a="1"/>
  <c r="R189" i="3" a="1"/>
  <c r="R189" i="3" s="1"/>
  <c r="U189" i="3" s="1"/>
  <c r="K190" i="3"/>
  <c r="M190" i="3" s="1"/>
  <c r="N190" i="3" s="1" a="1"/>
  <c r="R190" i="3" a="1"/>
  <c r="R190" i="3" s="1"/>
  <c r="U190" i="3" s="1"/>
  <c r="K191" i="3"/>
  <c r="M191" i="3" s="1"/>
  <c r="N191" i="3" s="1" a="1"/>
  <c r="R191" i="3" a="1"/>
  <c r="R191" i="3" s="1"/>
  <c r="U191" i="3" s="1"/>
  <c r="K192" i="3"/>
  <c r="M192" i="3" s="1"/>
  <c r="N192" i="3" s="1" a="1"/>
  <c r="R192" i="3" a="1"/>
  <c r="R192" i="3" s="1"/>
  <c r="U192" i="3" s="1"/>
  <c r="K193" i="3"/>
  <c r="M193" i="3" s="1"/>
  <c r="N193" i="3" s="1" a="1"/>
  <c r="R193" i="3" a="1"/>
  <c r="R193" i="3" s="1"/>
  <c r="U193" i="3" s="1"/>
  <c r="K194" i="3"/>
  <c r="M194" i="3" s="1"/>
  <c r="N194" i="3" s="1" a="1"/>
  <c r="R194" i="3" a="1"/>
  <c r="R194" i="3" s="1"/>
  <c r="U194" i="3" s="1"/>
  <c r="K195" i="3"/>
  <c r="M195" i="3" s="1"/>
  <c r="N195" i="3" s="1" a="1"/>
  <c r="R195" i="3" a="1"/>
  <c r="R195" i="3" s="1"/>
  <c r="U195" i="3" s="1"/>
  <c r="K196" i="3"/>
  <c r="M196" i="3" s="1"/>
  <c r="N196" i="3" s="1" a="1"/>
  <c r="R196" i="3" a="1"/>
  <c r="R196" i="3" s="1"/>
  <c r="U196" i="3" s="1"/>
  <c r="K197" i="3"/>
  <c r="M197" i="3" s="1"/>
  <c r="N197" i="3" s="1" a="1"/>
  <c r="R197" i="3" a="1"/>
  <c r="R197" i="3" s="1"/>
  <c r="U197" i="3" s="1"/>
  <c r="K198" i="3"/>
  <c r="M198" i="3" s="1"/>
  <c r="N198" i="3" s="1" a="1"/>
  <c r="R198" i="3" a="1"/>
  <c r="R198" i="3" s="1"/>
  <c r="U198" i="3" s="1"/>
  <c r="K199" i="3"/>
  <c r="M199" i="3" s="1"/>
  <c r="N199" i="3" s="1" a="1"/>
  <c r="R199" i="3" a="1"/>
  <c r="R199" i="3" s="1"/>
  <c r="U199" i="3" s="1"/>
  <c r="K200" i="3"/>
  <c r="M200" i="3" s="1"/>
  <c r="N200" i="3" s="1" a="1"/>
  <c r="R200" i="3" a="1"/>
  <c r="R200" i="3" s="1"/>
  <c r="U200" i="3" s="1"/>
  <c r="K201" i="3"/>
  <c r="M201" i="3" s="1"/>
  <c r="N201" i="3" s="1" a="1"/>
  <c r="R201" i="3" a="1"/>
  <c r="R201" i="3" s="1"/>
  <c r="U201" i="3" s="1"/>
  <c r="K202" i="3"/>
  <c r="M202" i="3" s="1"/>
  <c r="N202" i="3" s="1" a="1"/>
  <c r="R202" i="3" a="1"/>
  <c r="R202" i="3" s="1"/>
  <c r="U202" i="3" s="1"/>
  <c r="K203" i="3"/>
  <c r="M203" i="3" s="1"/>
  <c r="N203" i="3" s="1" a="1"/>
  <c r="R203" i="3" a="1"/>
  <c r="R203" i="3" s="1"/>
  <c r="U203" i="3" s="1"/>
  <c r="K204" i="3"/>
  <c r="M204" i="3" s="1"/>
  <c r="N204" i="3" s="1" a="1"/>
  <c r="R204" i="3" a="1"/>
  <c r="R204" i="3" s="1"/>
  <c r="U204" i="3" s="1"/>
  <c r="K205" i="3"/>
  <c r="M205" i="3" s="1"/>
  <c r="N205" i="3" s="1" a="1"/>
  <c r="R205" i="3" a="1"/>
  <c r="R205" i="3" s="1"/>
  <c r="U205" i="3" s="1"/>
  <c r="K206" i="3"/>
  <c r="M206" i="3" s="1"/>
  <c r="N206" i="3" s="1" a="1"/>
  <c r="R206" i="3" a="1"/>
  <c r="R206" i="3" s="1"/>
  <c r="U206" i="3" s="1"/>
  <c r="K207" i="3"/>
  <c r="M207" i="3" s="1"/>
  <c r="N207" i="3" s="1" a="1"/>
  <c r="R207" i="3" a="1"/>
  <c r="R207" i="3" s="1"/>
  <c r="U207" i="3" s="1"/>
  <c r="K208" i="3"/>
  <c r="M208" i="3" s="1"/>
  <c r="N208" i="3" s="1" a="1"/>
  <c r="R208" i="3" a="1"/>
  <c r="R208" i="3" s="1"/>
  <c r="U208" i="3" s="1"/>
  <c r="K209" i="3"/>
  <c r="M209" i="3" s="1"/>
  <c r="N209" i="3" s="1" a="1"/>
  <c r="R209" i="3" a="1"/>
  <c r="R209" i="3" s="1"/>
  <c r="U209" i="3" s="1"/>
  <c r="K210" i="3"/>
  <c r="M210" i="3" s="1"/>
  <c r="N210" i="3" s="1" a="1"/>
  <c r="R210" i="3" a="1"/>
  <c r="R210" i="3" s="1"/>
  <c r="U210" i="3" s="1"/>
  <c r="K211" i="3"/>
  <c r="M211" i="3" s="1"/>
  <c r="N211" i="3" s="1" a="1"/>
  <c r="R211" i="3" a="1"/>
  <c r="R211" i="3" s="1"/>
  <c r="U211" i="3" s="1"/>
  <c r="K212" i="3"/>
  <c r="M212" i="3" s="1"/>
  <c r="N212" i="3" s="1" a="1"/>
  <c r="R212" i="3" a="1"/>
  <c r="R212" i="3" s="1"/>
  <c r="U212" i="3" s="1"/>
  <c r="K213" i="3"/>
  <c r="M213" i="3" s="1"/>
  <c r="N213" i="3" s="1" a="1"/>
  <c r="R213" i="3" a="1"/>
  <c r="R213" i="3" s="1"/>
  <c r="U213" i="3" s="1"/>
  <c r="K214" i="3"/>
  <c r="M214" i="3" s="1"/>
  <c r="N214" i="3" s="1" a="1"/>
  <c r="R214" i="3" a="1"/>
  <c r="R214" i="3" s="1"/>
  <c r="U214" i="3" s="1"/>
  <c r="K215" i="3"/>
  <c r="M215" i="3" s="1"/>
  <c r="N215" i="3" s="1" a="1"/>
  <c r="R215" i="3" a="1"/>
  <c r="R215" i="3" s="1"/>
  <c r="U215" i="3" s="1"/>
  <c r="K216" i="3"/>
  <c r="M216" i="3" s="1"/>
  <c r="N216" i="3" s="1" a="1"/>
  <c r="R216" i="3" a="1"/>
  <c r="R216" i="3" s="1"/>
  <c r="U216" i="3" s="1"/>
  <c r="K217" i="3"/>
  <c r="M217" i="3" s="1"/>
  <c r="N217" i="3" s="1" a="1"/>
  <c r="R217" i="3" a="1"/>
  <c r="R217" i="3" s="1"/>
  <c r="U217" i="3" s="1"/>
  <c r="K218" i="3"/>
  <c r="M218" i="3" s="1"/>
  <c r="N218" i="3" s="1" a="1"/>
  <c r="R218" i="3" a="1"/>
  <c r="R218" i="3" s="1"/>
  <c r="U218" i="3" s="1"/>
  <c r="K219" i="3"/>
  <c r="M219" i="3" s="1"/>
  <c r="N219" i="3" s="1" a="1"/>
  <c r="R219" i="3" a="1"/>
  <c r="R219" i="3" s="1"/>
  <c r="U219" i="3" s="1"/>
  <c r="K220" i="3"/>
  <c r="M220" i="3" s="1"/>
  <c r="N220" i="3" s="1" a="1"/>
  <c r="R220" i="3" a="1"/>
  <c r="R220" i="3" s="1"/>
  <c r="U220" i="3" s="1"/>
  <c r="K221" i="3"/>
  <c r="M221" i="3" s="1"/>
  <c r="N221" i="3" s="1" a="1"/>
  <c r="R221" i="3" a="1"/>
  <c r="R221" i="3" s="1"/>
  <c r="U221" i="3" s="1"/>
  <c r="K222" i="3"/>
  <c r="M222" i="3" s="1"/>
  <c r="N222" i="3" s="1" a="1"/>
  <c r="R222" i="3" a="1"/>
  <c r="R222" i="3" s="1"/>
  <c r="U222" i="3" s="1"/>
  <c r="K223" i="3"/>
  <c r="M223" i="3" s="1"/>
  <c r="N223" i="3" s="1" a="1"/>
  <c r="R223" i="3" a="1"/>
  <c r="R223" i="3" s="1"/>
  <c r="U223" i="3" s="1"/>
  <c r="K224" i="3"/>
  <c r="M224" i="3" s="1"/>
  <c r="N224" i="3" s="1" a="1"/>
  <c r="R224" i="3" a="1"/>
  <c r="R224" i="3" s="1"/>
  <c r="U224" i="3" s="1"/>
  <c r="K225" i="3"/>
  <c r="M225" i="3" s="1"/>
  <c r="N225" i="3" s="1" a="1"/>
  <c r="R225" i="3" a="1"/>
  <c r="R225" i="3" s="1"/>
  <c r="U225" i="3" s="1"/>
  <c r="K226" i="3"/>
  <c r="M226" i="3" s="1"/>
  <c r="N226" i="3" s="1" a="1"/>
  <c r="R226" i="3" a="1"/>
  <c r="R226" i="3" s="1"/>
  <c r="U226" i="3" s="1"/>
  <c r="K227" i="3"/>
  <c r="M227" i="3" s="1"/>
  <c r="N227" i="3" s="1" a="1"/>
  <c r="R227" i="3" a="1"/>
  <c r="R227" i="3" s="1"/>
  <c r="U227" i="3" s="1"/>
  <c r="K228" i="3"/>
  <c r="M228" i="3" s="1"/>
  <c r="N228" i="3" s="1" a="1"/>
  <c r="R228" i="3" a="1"/>
  <c r="R228" i="3" s="1"/>
  <c r="U228" i="3" s="1"/>
  <c r="K229" i="3"/>
  <c r="M229" i="3" s="1"/>
  <c r="N229" i="3" s="1" a="1"/>
  <c r="R229" i="3" a="1"/>
  <c r="R229" i="3" s="1"/>
  <c r="U229" i="3" s="1"/>
  <c r="K230" i="3"/>
  <c r="M230" i="3" s="1"/>
  <c r="N230" i="3" s="1" a="1"/>
  <c r="R230" i="3" a="1"/>
  <c r="R230" i="3" s="1"/>
  <c r="U230" i="3" s="1"/>
  <c r="K231" i="3"/>
  <c r="M231" i="3" s="1"/>
  <c r="N231" i="3" s="1" a="1"/>
  <c r="R231" i="3" a="1"/>
  <c r="R231" i="3" s="1"/>
  <c r="U231" i="3" s="1"/>
  <c r="K232" i="3"/>
  <c r="M232" i="3" s="1"/>
  <c r="N232" i="3" s="1" a="1"/>
  <c r="R232" i="3" a="1"/>
  <c r="R232" i="3" s="1"/>
  <c r="U232" i="3" s="1"/>
  <c r="K233" i="3"/>
  <c r="M233" i="3" s="1"/>
  <c r="N233" i="3" s="1" a="1"/>
  <c r="R233" i="3" a="1"/>
  <c r="R233" i="3" s="1"/>
  <c r="U233" i="3" s="1"/>
  <c r="K234" i="3"/>
  <c r="M234" i="3" s="1"/>
  <c r="N234" i="3" s="1" a="1"/>
  <c r="R234" i="3" a="1"/>
  <c r="R234" i="3" s="1"/>
  <c r="U234" i="3" s="1"/>
  <c r="K235" i="3"/>
  <c r="M235" i="3" s="1"/>
  <c r="N235" i="3" s="1" a="1"/>
  <c r="R235" i="3" a="1"/>
  <c r="R235" i="3" s="1"/>
  <c r="U235" i="3" s="1"/>
  <c r="K236" i="3"/>
  <c r="M236" i="3" s="1"/>
  <c r="N236" i="3" s="1" a="1"/>
  <c r="R236" i="3" a="1"/>
  <c r="R236" i="3" s="1"/>
  <c r="U236" i="3" s="1"/>
  <c r="K237" i="3"/>
  <c r="M237" i="3" s="1"/>
  <c r="N237" i="3" s="1" a="1"/>
  <c r="R237" i="3" a="1"/>
  <c r="R237" i="3" s="1"/>
  <c r="U237" i="3" s="1"/>
  <c r="K238" i="3"/>
  <c r="M238" i="3" s="1"/>
  <c r="N238" i="3" s="1" a="1"/>
  <c r="R238" i="3" a="1"/>
  <c r="R238" i="3" s="1"/>
  <c r="U238" i="3" s="1"/>
  <c r="K239" i="3"/>
  <c r="M239" i="3" s="1"/>
  <c r="N239" i="3" s="1" a="1"/>
  <c r="R239" i="3" a="1"/>
  <c r="R239" i="3" s="1"/>
  <c r="U239" i="3" s="1"/>
  <c r="K240" i="3"/>
  <c r="M240" i="3" s="1"/>
  <c r="N240" i="3" s="1" a="1"/>
  <c r="R240" i="3" a="1"/>
  <c r="R240" i="3" s="1"/>
  <c r="U240" i="3" s="1"/>
  <c r="K241" i="3"/>
  <c r="M241" i="3" s="1"/>
  <c r="N241" i="3" s="1" a="1"/>
  <c r="R241" i="3" a="1"/>
  <c r="R241" i="3" s="1"/>
  <c r="U241" i="3" s="1"/>
  <c r="K242" i="3"/>
  <c r="M242" i="3" s="1"/>
  <c r="N242" i="3" s="1" a="1"/>
  <c r="R242" i="3" a="1"/>
  <c r="R242" i="3" s="1"/>
  <c r="U242" i="3" s="1"/>
  <c r="K243" i="3"/>
  <c r="M243" i="3" s="1"/>
  <c r="N243" i="3" s="1" a="1"/>
  <c r="R243" i="3" a="1"/>
  <c r="R243" i="3" s="1"/>
  <c r="U243" i="3" s="1"/>
  <c r="K244" i="3"/>
  <c r="M244" i="3" s="1"/>
  <c r="N244" i="3" s="1" a="1"/>
  <c r="R244" i="3" a="1"/>
  <c r="R244" i="3" s="1"/>
  <c r="U244" i="3" s="1"/>
  <c r="K245" i="3"/>
  <c r="M245" i="3" s="1"/>
  <c r="N245" i="3" s="1" a="1"/>
  <c r="R245" i="3" a="1"/>
  <c r="R245" i="3" s="1"/>
  <c r="U245" i="3" s="1"/>
  <c r="K246" i="3"/>
  <c r="M246" i="3" s="1"/>
  <c r="N246" i="3" s="1" a="1"/>
  <c r="R246" i="3" a="1"/>
  <c r="R246" i="3" s="1"/>
  <c r="U246" i="3" s="1"/>
  <c r="K247" i="3"/>
  <c r="M247" i="3" s="1"/>
  <c r="N247" i="3" s="1" a="1"/>
  <c r="R247" i="3" a="1"/>
  <c r="R247" i="3" s="1"/>
  <c r="U247" i="3" s="1"/>
  <c r="K248" i="3"/>
  <c r="M248" i="3" s="1"/>
  <c r="N248" i="3" s="1" a="1"/>
  <c r="R248" i="3" a="1"/>
  <c r="R248" i="3" s="1"/>
  <c r="U248" i="3" s="1"/>
  <c r="K249" i="3"/>
  <c r="M249" i="3" s="1"/>
  <c r="N249" i="3" s="1" a="1"/>
  <c r="R249" i="3" a="1"/>
  <c r="R249" i="3" s="1"/>
  <c r="U249" i="3" s="1"/>
  <c r="K250" i="3"/>
  <c r="M250" i="3" s="1"/>
  <c r="N250" i="3" s="1" a="1"/>
  <c r="R250" i="3" a="1"/>
  <c r="R250" i="3" s="1"/>
  <c r="U250" i="3" s="1"/>
  <c r="K251" i="3"/>
  <c r="M251" i="3" s="1"/>
  <c r="N251" i="3" s="1" a="1"/>
  <c r="R251" i="3" a="1"/>
  <c r="R251" i="3" s="1"/>
  <c r="U251" i="3" s="1"/>
  <c r="K252" i="3"/>
  <c r="M252" i="3" s="1"/>
  <c r="N252" i="3" s="1" a="1"/>
  <c r="R252" i="3" a="1"/>
  <c r="R252" i="3" s="1"/>
  <c r="U252" i="3" s="1"/>
  <c r="K253" i="3"/>
  <c r="M253" i="3" s="1"/>
  <c r="N253" i="3" s="1" a="1"/>
  <c r="R253" i="3" a="1"/>
  <c r="R253" i="3" s="1"/>
  <c r="U253" i="3" s="1"/>
  <c r="K254" i="3"/>
  <c r="M254" i="3" s="1"/>
  <c r="N254" i="3" s="1" a="1"/>
  <c r="R254" i="3" a="1"/>
  <c r="R254" i="3" s="1"/>
  <c r="U254" i="3" s="1"/>
  <c r="K255" i="3"/>
  <c r="M255" i="3" s="1"/>
  <c r="N255" i="3" s="1" a="1"/>
  <c r="R255" i="3" a="1"/>
  <c r="R255" i="3" s="1"/>
  <c r="U255" i="3" s="1"/>
  <c r="K256" i="3"/>
  <c r="M256" i="3" s="1"/>
  <c r="N256" i="3" s="1" a="1"/>
  <c r="R256" i="3" a="1"/>
  <c r="R256" i="3" s="1"/>
  <c r="U256" i="3" s="1"/>
  <c r="K257" i="3"/>
  <c r="M257" i="3" s="1"/>
  <c r="N257" i="3" s="1" a="1"/>
  <c r="R257" i="3" a="1"/>
  <c r="R257" i="3" s="1"/>
  <c r="U257" i="3" s="1"/>
  <c r="K258" i="3"/>
  <c r="M258" i="3" s="1"/>
  <c r="N258" i="3" s="1" a="1"/>
  <c r="R258" i="3" a="1"/>
  <c r="R258" i="3" s="1"/>
  <c r="U258" i="3" s="1"/>
  <c r="K259" i="3"/>
  <c r="M259" i="3" s="1"/>
  <c r="N259" i="3" s="1" a="1"/>
  <c r="R259" i="3" a="1"/>
  <c r="R259" i="3" s="1"/>
  <c r="U259" i="3" s="1"/>
  <c r="K260" i="3"/>
  <c r="M260" i="3" s="1"/>
  <c r="N260" i="3" s="1" a="1"/>
  <c r="R260" i="3" a="1"/>
  <c r="R260" i="3" s="1"/>
  <c r="U260" i="3" s="1"/>
  <c r="K261" i="3"/>
  <c r="M261" i="3" s="1"/>
  <c r="N261" i="3" s="1" a="1"/>
  <c r="R261" i="3" a="1"/>
  <c r="R261" i="3" s="1"/>
  <c r="U261" i="3" s="1"/>
  <c r="K262" i="3"/>
  <c r="M262" i="3" s="1"/>
  <c r="N262" i="3" s="1" a="1"/>
  <c r="R262" i="3" a="1"/>
  <c r="R262" i="3" s="1"/>
  <c r="U262" i="3" s="1"/>
  <c r="K263" i="3"/>
  <c r="M263" i="3" s="1"/>
  <c r="N263" i="3" s="1" a="1"/>
  <c r="R263" i="3" a="1"/>
  <c r="R263" i="3" s="1"/>
  <c r="U263" i="3" s="1"/>
  <c r="K264" i="3"/>
  <c r="M264" i="3" s="1"/>
  <c r="N264" i="3" s="1" a="1"/>
  <c r="R264" i="3" a="1"/>
  <c r="R264" i="3" s="1"/>
  <c r="U264" i="3" s="1"/>
  <c r="K265" i="3"/>
  <c r="M265" i="3" s="1"/>
  <c r="N265" i="3" s="1" a="1"/>
  <c r="R265" i="3" a="1"/>
  <c r="R265" i="3" s="1"/>
  <c r="U265" i="3" s="1"/>
  <c r="K266" i="3"/>
  <c r="M266" i="3" s="1"/>
  <c r="N266" i="3" s="1" a="1"/>
  <c r="R266" i="3" a="1"/>
  <c r="R266" i="3" s="1"/>
  <c r="U266" i="3" s="1"/>
  <c r="K267" i="3"/>
  <c r="M267" i="3" s="1"/>
  <c r="N267" i="3" s="1" a="1"/>
  <c r="R267" i="3" a="1"/>
  <c r="R267" i="3" s="1"/>
  <c r="U267" i="3" s="1"/>
  <c r="K268" i="3"/>
  <c r="M268" i="3" s="1"/>
  <c r="N268" i="3" s="1" a="1"/>
  <c r="R268" i="3" a="1"/>
  <c r="R268" i="3" s="1"/>
  <c r="U268" i="3" s="1"/>
  <c r="K269" i="3"/>
  <c r="M269" i="3" s="1"/>
  <c r="N269" i="3" s="1" a="1"/>
  <c r="R269" i="3" a="1"/>
  <c r="R269" i="3" s="1"/>
  <c r="U269" i="3" s="1"/>
  <c r="K270" i="3"/>
  <c r="M270" i="3" s="1"/>
  <c r="N270" i="3" s="1" a="1"/>
  <c r="R270" i="3" a="1"/>
  <c r="R270" i="3" s="1"/>
  <c r="U270" i="3" s="1"/>
  <c r="K271" i="3"/>
  <c r="M271" i="3" s="1"/>
  <c r="N271" i="3" s="1" a="1"/>
  <c r="R271" i="3" a="1"/>
  <c r="R271" i="3" s="1"/>
  <c r="U271" i="3" s="1"/>
  <c r="K272" i="3"/>
  <c r="M272" i="3" s="1"/>
  <c r="N272" i="3" s="1" a="1"/>
  <c r="R272" i="3" a="1"/>
  <c r="R272" i="3" s="1"/>
  <c r="U272" i="3" s="1"/>
  <c r="K273" i="3"/>
  <c r="M273" i="3" s="1"/>
  <c r="N273" i="3" s="1" a="1"/>
  <c r="R273" i="3" a="1"/>
  <c r="R273" i="3" s="1"/>
  <c r="U273" i="3" s="1"/>
  <c r="K274" i="3"/>
  <c r="M274" i="3" s="1"/>
  <c r="N274" i="3" s="1" a="1"/>
  <c r="R274" i="3" a="1"/>
  <c r="R274" i="3" s="1"/>
  <c r="U274" i="3" s="1"/>
  <c r="K275" i="3"/>
  <c r="M275" i="3" s="1"/>
  <c r="N275" i="3" s="1" a="1"/>
  <c r="R275" i="3" a="1"/>
  <c r="R275" i="3" s="1"/>
  <c r="U275" i="3" s="1"/>
  <c r="K276" i="3"/>
  <c r="M276" i="3" s="1"/>
  <c r="N276" i="3" s="1" a="1"/>
  <c r="R276" i="3" a="1"/>
  <c r="R276" i="3" s="1"/>
  <c r="U276" i="3" s="1"/>
  <c r="K277" i="3"/>
  <c r="M277" i="3" s="1"/>
  <c r="N277" i="3" s="1" a="1"/>
  <c r="R277" i="3" a="1"/>
  <c r="R277" i="3" s="1"/>
  <c r="U277" i="3" s="1"/>
  <c r="K278" i="3"/>
  <c r="M278" i="3" s="1"/>
  <c r="N278" i="3" s="1" a="1"/>
  <c r="R278" i="3" a="1"/>
  <c r="R278" i="3" s="1"/>
  <c r="U278" i="3" s="1"/>
  <c r="K279" i="3"/>
  <c r="M279" i="3" s="1"/>
  <c r="N279" i="3" s="1" a="1"/>
  <c r="R279" i="3" a="1"/>
  <c r="R279" i="3" s="1"/>
  <c r="U279" i="3" s="1"/>
  <c r="K280" i="3"/>
  <c r="M280" i="3" s="1"/>
  <c r="N280" i="3" s="1" a="1"/>
  <c r="R280" i="3" a="1"/>
  <c r="R280" i="3" s="1"/>
  <c r="U280" i="3" s="1"/>
  <c r="K281" i="3"/>
  <c r="M281" i="3" s="1"/>
  <c r="N281" i="3" s="1" a="1"/>
  <c r="R281" i="3" a="1"/>
  <c r="R281" i="3" s="1"/>
  <c r="U281" i="3" s="1"/>
  <c r="K282" i="3"/>
  <c r="M282" i="3" s="1"/>
  <c r="N282" i="3" s="1" a="1"/>
  <c r="R282" i="3" a="1"/>
  <c r="R282" i="3" s="1"/>
  <c r="U282" i="3" s="1"/>
  <c r="K283" i="3"/>
  <c r="M283" i="3" s="1"/>
  <c r="N283" i="3" s="1" a="1"/>
  <c r="R283" i="3" a="1"/>
  <c r="R283" i="3" s="1"/>
  <c r="U283" i="3" s="1"/>
  <c r="K284" i="3"/>
  <c r="M284" i="3" s="1"/>
  <c r="N284" i="3" s="1" a="1"/>
  <c r="R284" i="3" a="1"/>
  <c r="R284" i="3" s="1"/>
  <c r="U284" i="3" s="1"/>
  <c r="K285" i="3"/>
  <c r="M285" i="3" s="1"/>
  <c r="N285" i="3" s="1" a="1"/>
  <c r="R285" i="3" a="1"/>
  <c r="R285" i="3" s="1"/>
  <c r="U285" i="3" s="1"/>
  <c r="K286" i="3"/>
  <c r="M286" i="3" s="1"/>
  <c r="N286" i="3" s="1" a="1"/>
  <c r="R286" i="3" a="1"/>
  <c r="R286" i="3" s="1"/>
  <c r="U286" i="3" s="1"/>
  <c r="K287" i="3"/>
  <c r="M287" i="3" s="1"/>
  <c r="N287" i="3" s="1" a="1"/>
  <c r="R287" i="3" a="1"/>
  <c r="R287" i="3" s="1"/>
  <c r="U287" i="3" s="1"/>
  <c r="K288" i="3"/>
  <c r="M288" i="3" s="1"/>
  <c r="N288" i="3" s="1" a="1"/>
  <c r="R288" i="3" a="1"/>
  <c r="R288" i="3" s="1"/>
  <c r="U288" i="3" s="1"/>
  <c r="K289" i="3"/>
  <c r="M289" i="3" s="1"/>
  <c r="N289" i="3" s="1" a="1"/>
  <c r="R289" i="3" a="1"/>
  <c r="R289" i="3" s="1"/>
  <c r="U289" i="3" s="1"/>
  <c r="K290" i="3"/>
  <c r="M290" i="3" s="1"/>
  <c r="N290" i="3" s="1" a="1"/>
  <c r="R290" i="3" a="1"/>
  <c r="R290" i="3" s="1"/>
  <c r="U290" i="3" s="1"/>
  <c r="K291" i="3"/>
  <c r="M291" i="3" s="1"/>
  <c r="N291" i="3" s="1" a="1"/>
  <c r="R291" i="3" a="1"/>
  <c r="R291" i="3" s="1"/>
  <c r="U291" i="3" s="1"/>
  <c r="K292" i="3"/>
  <c r="M292" i="3" s="1"/>
  <c r="N292" i="3" s="1" a="1"/>
  <c r="R292" i="3" a="1"/>
  <c r="R292" i="3" s="1"/>
  <c r="U292" i="3" s="1"/>
  <c r="K293" i="3"/>
  <c r="M293" i="3" s="1"/>
  <c r="N293" i="3" s="1" a="1"/>
  <c r="R293" i="3" a="1"/>
  <c r="R293" i="3" s="1"/>
  <c r="U293" i="3" s="1"/>
  <c r="K294" i="3"/>
  <c r="M294" i="3" s="1"/>
  <c r="N294" i="3" s="1" a="1"/>
  <c r="R294" i="3" a="1"/>
  <c r="R294" i="3" s="1"/>
  <c r="U294" i="3" s="1"/>
  <c r="K295" i="3"/>
  <c r="M295" i="3" s="1"/>
  <c r="N295" i="3" s="1" a="1"/>
  <c r="R295" i="3" a="1"/>
  <c r="R295" i="3" s="1"/>
  <c r="U295" i="3" s="1"/>
  <c r="K296" i="3"/>
  <c r="M296" i="3" s="1"/>
  <c r="N296" i="3" s="1" a="1"/>
  <c r="R296" i="3" a="1"/>
  <c r="R296" i="3" s="1"/>
  <c r="U296" i="3" s="1"/>
  <c r="K297" i="3"/>
  <c r="M297" i="3" s="1"/>
  <c r="N297" i="3" s="1" a="1"/>
  <c r="R297" i="3" a="1"/>
  <c r="R297" i="3" s="1"/>
  <c r="U297" i="3" s="1"/>
  <c r="K298" i="3"/>
  <c r="M298" i="3" s="1"/>
  <c r="N298" i="3" s="1" a="1"/>
  <c r="R298" i="3" a="1"/>
  <c r="R298" i="3" s="1"/>
  <c r="U298" i="3" s="1"/>
  <c r="K299" i="3"/>
  <c r="M299" i="3" s="1"/>
  <c r="N299" i="3" s="1" a="1"/>
  <c r="R299" i="3" a="1"/>
  <c r="R299" i="3" s="1"/>
  <c r="U299" i="3" s="1"/>
  <c r="K300" i="3"/>
  <c r="M300" i="3" s="1"/>
  <c r="N300" i="3" s="1" a="1"/>
  <c r="R300" i="3" a="1"/>
  <c r="R300" i="3" s="1"/>
  <c r="U300" i="3" s="1"/>
  <c r="K301" i="3"/>
  <c r="M301" i="3" s="1"/>
  <c r="N301" i="3" s="1" a="1"/>
  <c r="R301" i="3" a="1"/>
  <c r="R301" i="3" s="1"/>
  <c r="U301" i="3" s="1"/>
  <c r="K302" i="3"/>
  <c r="M302" i="3" s="1"/>
  <c r="N302" i="3" s="1" a="1"/>
  <c r="R302" i="3" a="1"/>
  <c r="R302" i="3" s="1"/>
  <c r="U302" i="3" s="1"/>
  <c r="K303" i="3"/>
  <c r="M303" i="3" s="1"/>
  <c r="N303" i="3" s="1" a="1"/>
  <c r="R303" i="3" a="1"/>
  <c r="R303" i="3" s="1"/>
  <c r="U303" i="3" s="1"/>
  <c r="K304" i="3"/>
  <c r="M304" i="3" s="1"/>
  <c r="N304" i="3" s="1" a="1"/>
  <c r="R304" i="3" a="1"/>
  <c r="R304" i="3" s="1"/>
  <c r="U304" i="3" s="1"/>
  <c r="K305" i="3"/>
  <c r="M305" i="3" s="1"/>
  <c r="N305" i="3" s="1" a="1"/>
  <c r="R305" i="3" a="1"/>
  <c r="R305" i="3" s="1"/>
  <c r="U305" i="3" s="1"/>
  <c r="K306" i="3"/>
  <c r="M306" i="3" s="1"/>
  <c r="N306" i="3" s="1" a="1"/>
  <c r="R306" i="3" a="1"/>
  <c r="R306" i="3" s="1"/>
  <c r="U306" i="3" s="1"/>
  <c r="K307" i="3"/>
  <c r="M307" i="3" s="1"/>
  <c r="N307" i="3" s="1" a="1"/>
  <c r="R307" i="3" a="1"/>
  <c r="R307" i="3" s="1"/>
  <c r="U307" i="3" s="1"/>
  <c r="K308" i="3"/>
  <c r="M308" i="3" s="1"/>
  <c r="N308" i="3" s="1" a="1"/>
  <c r="R308" i="3" a="1"/>
  <c r="R308" i="3" s="1"/>
  <c r="U308" i="3" s="1"/>
  <c r="K309" i="3"/>
  <c r="M309" i="3" s="1"/>
  <c r="N309" i="3" s="1" a="1"/>
  <c r="R309" i="3" a="1"/>
  <c r="R309" i="3" s="1"/>
  <c r="U309" i="3" s="1"/>
  <c r="K310" i="3"/>
  <c r="M310" i="3" s="1"/>
  <c r="N310" i="3" s="1" a="1"/>
  <c r="R310" i="3" a="1"/>
  <c r="R310" i="3" s="1"/>
  <c r="U310" i="3" s="1"/>
  <c r="K311" i="3"/>
  <c r="M311" i="3" s="1"/>
  <c r="N311" i="3" s="1" a="1"/>
  <c r="R311" i="3" a="1"/>
  <c r="R311" i="3" s="1"/>
  <c r="U311" i="3" s="1"/>
  <c r="K312" i="3"/>
  <c r="M312" i="3" s="1"/>
  <c r="N312" i="3" s="1" a="1"/>
  <c r="R312" i="3" a="1"/>
  <c r="R312" i="3" s="1"/>
  <c r="U312" i="3" s="1"/>
  <c r="K313" i="3"/>
  <c r="M313" i="3" s="1"/>
  <c r="N313" i="3" s="1" a="1"/>
  <c r="R313" i="3" a="1"/>
  <c r="R313" i="3" s="1"/>
  <c r="U313" i="3" s="1"/>
  <c r="K314" i="3"/>
  <c r="M314" i="3" s="1"/>
  <c r="N314" i="3" s="1" a="1"/>
  <c r="R314" i="3" a="1"/>
  <c r="R314" i="3" s="1"/>
  <c r="U314" i="3" s="1"/>
  <c r="K315" i="3"/>
  <c r="M315" i="3" s="1"/>
  <c r="N315" i="3" s="1" a="1"/>
  <c r="R315" i="3" a="1"/>
  <c r="R315" i="3" s="1"/>
  <c r="U315" i="3" s="1"/>
  <c r="K316" i="3"/>
  <c r="M316" i="3" s="1"/>
  <c r="N316" i="3" s="1" a="1"/>
  <c r="R316" i="3" a="1"/>
  <c r="R316" i="3" s="1"/>
  <c r="U316" i="3" s="1"/>
  <c r="K317" i="3"/>
  <c r="M317" i="3" s="1"/>
  <c r="N317" i="3" s="1" a="1"/>
  <c r="R317" i="3" a="1"/>
  <c r="R317" i="3" s="1"/>
  <c r="U317" i="3" s="1"/>
  <c r="K318" i="3"/>
  <c r="M318" i="3" s="1"/>
  <c r="N318" i="3" s="1" a="1"/>
  <c r="R318" i="3" a="1"/>
  <c r="R318" i="3" s="1"/>
  <c r="U318" i="3" s="1"/>
  <c r="K319" i="3"/>
  <c r="M319" i="3" s="1"/>
  <c r="N319" i="3" s="1" a="1"/>
  <c r="R319" i="3" a="1"/>
  <c r="R319" i="3" s="1"/>
  <c r="U319" i="3" s="1"/>
  <c r="K320" i="3"/>
  <c r="M320" i="3" s="1"/>
  <c r="N320" i="3" s="1" a="1"/>
  <c r="R320" i="3" a="1"/>
  <c r="R320" i="3" s="1"/>
  <c r="U320" i="3" s="1"/>
  <c r="K321" i="3"/>
  <c r="M321" i="3" s="1"/>
  <c r="N321" i="3" s="1" a="1"/>
  <c r="R321" i="3" a="1"/>
  <c r="R321" i="3" s="1"/>
  <c r="U321" i="3" s="1"/>
  <c r="K322" i="3"/>
  <c r="M322" i="3" s="1"/>
  <c r="N322" i="3" s="1" a="1"/>
  <c r="R322" i="3" a="1"/>
  <c r="R322" i="3" s="1"/>
  <c r="U322" i="3" s="1"/>
  <c r="K323" i="3"/>
  <c r="M323" i="3" s="1"/>
  <c r="N323" i="3" s="1" a="1"/>
  <c r="R323" i="3" a="1"/>
  <c r="R323" i="3" s="1"/>
  <c r="U323" i="3" s="1"/>
  <c r="K324" i="3"/>
  <c r="M324" i="3" s="1"/>
  <c r="N324" i="3" s="1" a="1"/>
  <c r="R324" i="3" a="1"/>
  <c r="R324" i="3" s="1"/>
  <c r="U324" i="3" s="1"/>
  <c r="K325" i="3"/>
  <c r="M325" i="3" s="1"/>
  <c r="N325" i="3" s="1" a="1"/>
  <c r="R325" i="3" a="1"/>
  <c r="R325" i="3" s="1"/>
  <c r="U325" i="3" s="1"/>
  <c r="K326" i="3"/>
  <c r="M326" i="3" s="1"/>
  <c r="N326" i="3" s="1" a="1"/>
  <c r="R326" i="3" a="1"/>
  <c r="R326" i="3" s="1"/>
  <c r="U326" i="3" s="1"/>
  <c r="K327" i="3"/>
  <c r="M327" i="3" s="1"/>
  <c r="N327" i="3" s="1" a="1"/>
  <c r="R327" i="3" a="1"/>
  <c r="R327" i="3" s="1"/>
  <c r="U327" i="3" s="1"/>
  <c r="K328" i="3"/>
  <c r="M328" i="3" s="1"/>
  <c r="N328" i="3" s="1" a="1"/>
  <c r="R328" i="3" a="1"/>
  <c r="R328" i="3" s="1"/>
  <c r="U328" i="3" s="1"/>
  <c r="K329" i="3"/>
  <c r="M329" i="3" s="1"/>
  <c r="N329" i="3" s="1" a="1"/>
  <c r="R329" i="3" a="1"/>
  <c r="R329" i="3" s="1"/>
  <c r="U329" i="3" s="1"/>
  <c r="K330" i="3"/>
  <c r="M330" i="3" s="1"/>
  <c r="N330" i="3" s="1" a="1"/>
  <c r="R330" i="3" a="1"/>
  <c r="R330" i="3" s="1"/>
  <c r="U330" i="3" s="1"/>
  <c r="K331" i="3"/>
  <c r="M331" i="3" s="1"/>
  <c r="N331" i="3" s="1" a="1"/>
  <c r="R331" i="3" a="1"/>
  <c r="R331" i="3" s="1"/>
  <c r="U331" i="3" s="1"/>
  <c r="K332" i="3"/>
  <c r="M332" i="3" s="1"/>
  <c r="N332" i="3" s="1" a="1"/>
  <c r="R332" i="3" a="1"/>
  <c r="R332" i="3" s="1"/>
  <c r="U332" i="3" s="1"/>
  <c r="K333" i="3"/>
  <c r="M333" i="3" s="1"/>
  <c r="N333" i="3" s="1" a="1"/>
  <c r="R333" i="3" a="1"/>
  <c r="R333" i="3" s="1"/>
  <c r="U333" i="3" s="1"/>
  <c r="K334" i="3"/>
  <c r="M334" i="3" s="1"/>
  <c r="N334" i="3" s="1" a="1"/>
  <c r="R334" i="3" a="1"/>
  <c r="R334" i="3" s="1"/>
  <c r="U334" i="3" s="1"/>
  <c r="K335" i="3"/>
  <c r="M335" i="3" s="1"/>
  <c r="N335" i="3" s="1" a="1"/>
  <c r="R335" i="3" a="1"/>
  <c r="R335" i="3" s="1"/>
  <c r="U335" i="3" s="1"/>
  <c r="K336" i="3"/>
  <c r="M336" i="3" s="1"/>
  <c r="N336" i="3" s="1" a="1"/>
  <c r="R336" i="3" a="1"/>
  <c r="R336" i="3" s="1"/>
  <c r="U336" i="3" s="1"/>
  <c r="K337" i="3"/>
  <c r="M337" i="3" s="1"/>
  <c r="N337" i="3" s="1" a="1"/>
  <c r="R337" i="3" a="1"/>
  <c r="R337" i="3" s="1"/>
  <c r="U337" i="3" s="1"/>
  <c r="K338" i="3"/>
  <c r="M338" i="3" s="1"/>
  <c r="N338" i="3" s="1" a="1"/>
  <c r="R338" i="3" a="1"/>
  <c r="R338" i="3" s="1"/>
  <c r="U338" i="3" s="1"/>
  <c r="K339" i="3"/>
  <c r="M339" i="3" s="1"/>
  <c r="N339" i="3" s="1" a="1"/>
  <c r="R339" i="3" a="1"/>
  <c r="R339" i="3" s="1"/>
  <c r="U339" i="3" s="1"/>
  <c r="K340" i="3"/>
  <c r="M340" i="3" s="1"/>
  <c r="N340" i="3" s="1" a="1"/>
  <c r="R340" i="3" a="1"/>
  <c r="R340" i="3" s="1"/>
  <c r="U340" i="3" s="1"/>
  <c r="K341" i="3"/>
  <c r="M341" i="3" s="1"/>
  <c r="N341" i="3" s="1" a="1"/>
  <c r="R341" i="3" a="1"/>
  <c r="R341" i="3" s="1"/>
  <c r="U341" i="3" s="1"/>
  <c r="K342" i="3"/>
  <c r="M342" i="3" s="1"/>
  <c r="N342" i="3" s="1" a="1"/>
  <c r="R342" i="3" a="1"/>
  <c r="R342" i="3" s="1"/>
  <c r="U342" i="3" s="1"/>
  <c r="K343" i="3"/>
  <c r="M343" i="3" s="1"/>
  <c r="N343" i="3" s="1" a="1"/>
  <c r="R343" i="3" a="1"/>
  <c r="R343" i="3" s="1"/>
  <c r="U343" i="3" s="1"/>
  <c r="K344" i="3"/>
  <c r="M344" i="3" s="1"/>
  <c r="N344" i="3" s="1" a="1"/>
  <c r="R344" i="3" a="1"/>
  <c r="R344" i="3" s="1"/>
  <c r="U344" i="3" s="1"/>
  <c r="K345" i="3"/>
  <c r="M345" i="3" s="1"/>
  <c r="N345" i="3" s="1" a="1"/>
  <c r="R345" i="3" a="1"/>
  <c r="R345" i="3" s="1"/>
  <c r="U345" i="3" s="1"/>
  <c r="K346" i="3"/>
  <c r="M346" i="3" s="1"/>
  <c r="N346" i="3" s="1" a="1"/>
  <c r="R346" i="3" a="1"/>
  <c r="R346" i="3" s="1"/>
  <c r="U346" i="3" s="1"/>
  <c r="K347" i="3"/>
  <c r="M347" i="3" s="1"/>
  <c r="N347" i="3" s="1" a="1"/>
  <c r="R347" i="3" a="1"/>
  <c r="R347" i="3" s="1"/>
  <c r="U347" i="3" s="1"/>
  <c r="K348" i="3"/>
  <c r="M348" i="3" s="1"/>
  <c r="N348" i="3" s="1" a="1"/>
  <c r="R348" i="3" a="1"/>
  <c r="R348" i="3" s="1"/>
  <c r="U348" i="3" s="1"/>
  <c r="K349" i="3"/>
  <c r="M349" i="3" s="1"/>
  <c r="N349" i="3" s="1" a="1"/>
  <c r="R349" i="3" a="1"/>
  <c r="R349" i="3" s="1"/>
  <c r="U349" i="3" s="1"/>
  <c r="K350" i="3"/>
  <c r="M350" i="3" s="1"/>
  <c r="N350" i="3" s="1" a="1"/>
  <c r="R350" i="3" a="1"/>
  <c r="R350" i="3" s="1"/>
  <c r="U350" i="3" s="1"/>
  <c r="K351" i="3"/>
  <c r="M351" i="3" s="1"/>
  <c r="N351" i="3" s="1" a="1"/>
  <c r="R351" i="3" a="1"/>
  <c r="R351" i="3" s="1"/>
  <c r="U351" i="3" s="1"/>
  <c r="K352" i="3"/>
  <c r="M352" i="3" s="1"/>
  <c r="N352" i="3" s="1" a="1"/>
  <c r="R352" i="3" a="1"/>
  <c r="R352" i="3" s="1"/>
  <c r="U352" i="3" s="1"/>
  <c r="K353" i="3"/>
  <c r="M353" i="3" s="1"/>
  <c r="N353" i="3" s="1" a="1"/>
  <c r="R353" i="3" a="1"/>
  <c r="R353" i="3" s="1"/>
  <c r="U353" i="3" s="1"/>
  <c r="K354" i="3"/>
  <c r="M354" i="3" s="1"/>
  <c r="N354" i="3" s="1" a="1"/>
  <c r="R354" i="3" a="1"/>
  <c r="R354" i="3" s="1"/>
  <c r="U354" i="3" s="1"/>
  <c r="K355" i="3"/>
  <c r="M355" i="3" s="1"/>
  <c r="N355" i="3" s="1" a="1"/>
  <c r="R355" i="3" a="1"/>
  <c r="R355" i="3" s="1"/>
  <c r="U355" i="3" s="1"/>
  <c r="K356" i="3"/>
  <c r="M356" i="3" s="1"/>
  <c r="N356" i="3" s="1" a="1"/>
  <c r="R356" i="3" a="1"/>
  <c r="R356" i="3" s="1"/>
  <c r="U356" i="3" s="1"/>
  <c r="K357" i="3"/>
  <c r="M357" i="3" s="1"/>
  <c r="N357" i="3" s="1" a="1"/>
  <c r="R357" i="3" a="1"/>
  <c r="R357" i="3" s="1"/>
  <c r="U357" i="3" s="1"/>
  <c r="K358" i="3"/>
  <c r="M358" i="3" s="1"/>
  <c r="N358" i="3" s="1" a="1"/>
  <c r="R358" i="3" a="1"/>
  <c r="R358" i="3" s="1"/>
  <c r="U358" i="3" s="1"/>
  <c r="K359" i="3"/>
  <c r="M359" i="3" s="1"/>
  <c r="N359" i="3" s="1" a="1"/>
  <c r="R359" i="3" a="1"/>
  <c r="R359" i="3" s="1"/>
  <c r="U359" i="3" s="1"/>
  <c r="K360" i="3"/>
  <c r="M360" i="3" s="1"/>
  <c r="N360" i="3" s="1" a="1"/>
  <c r="R360" i="3" a="1"/>
  <c r="R360" i="3" s="1"/>
  <c r="U360" i="3" s="1"/>
  <c r="K361" i="3"/>
  <c r="M361" i="3" s="1"/>
  <c r="N361" i="3" s="1" a="1"/>
  <c r="R361" i="3" a="1"/>
  <c r="R361" i="3" s="1"/>
  <c r="U361" i="3" s="1"/>
  <c r="K362" i="3"/>
  <c r="M362" i="3" s="1"/>
  <c r="N362" i="3" s="1" a="1"/>
  <c r="R362" i="3" a="1"/>
  <c r="R362" i="3" s="1"/>
  <c r="U362" i="3" s="1"/>
  <c r="K363" i="3"/>
  <c r="M363" i="3" s="1"/>
  <c r="N363" i="3" s="1" a="1"/>
  <c r="R363" i="3" a="1"/>
  <c r="R363" i="3" s="1"/>
  <c r="U363" i="3" s="1"/>
  <c r="K364" i="3"/>
  <c r="M364" i="3" s="1"/>
  <c r="N364" i="3" s="1" a="1"/>
  <c r="R364" i="3" a="1"/>
  <c r="R364" i="3" s="1"/>
  <c r="U364" i="3" s="1"/>
  <c r="K365" i="3"/>
  <c r="M365" i="3" s="1"/>
  <c r="N365" i="3" s="1" a="1"/>
  <c r="R365" i="3" a="1"/>
  <c r="R365" i="3" s="1"/>
  <c r="U365" i="3" s="1"/>
  <c r="K366" i="3"/>
  <c r="M366" i="3" s="1"/>
  <c r="N366" i="3" s="1" a="1"/>
  <c r="R366" i="3" a="1"/>
  <c r="R366" i="3" s="1"/>
  <c r="U366" i="3" s="1"/>
  <c r="K367" i="3"/>
  <c r="M367" i="3" s="1"/>
  <c r="N367" i="3" s="1" a="1"/>
  <c r="R367" i="3" a="1"/>
  <c r="R367" i="3" s="1"/>
  <c r="U367" i="3" s="1"/>
  <c r="K368" i="3"/>
  <c r="M368" i="3" s="1"/>
  <c r="N368" i="3" s="1" a="1"/>
  <c r="R368" i="3" a="1"/>
  <c r="R368" i="3" s="1"/>
  <c r="U368" i="3" s="1"/>
  <c r="K369" i="3"/>
  <c r="M369" i="3" s="1"/>
  <c r="N369" i="3" s="1" a="1"/>
  <c r="R369" i="3" a="1"/>
  <c r="R369" i="3" s="1"/>
  <c r="U369" i="3" s="1"/>
  <c r="K370" i="3"/>
  <c r="M370" i="3" s="1"/>
  <c r="N370" i="3" s="1" a="1"/>
  <c r="R370" i="3" a="1"/>
  <c r="R370" i="3" s="1"/>
  <c r="U370" i="3" s="1"/>
  <c r="K371" i="3"/>
  <c r="M371" i="3" s="1"/>
  <c r="N371" i="3" s="1" a="1"/>
  <c r="R371" i="3" a="1"/>
  <c r="R371" i="3" s="1"/>
  <c r="U371" i="3" s="1"/>
  <c r="K372" i="3"/>
  <c r="M372" i="3" s="1"/>
  <c r="N372" i="3" s="1" a="1"/>
  <c r="R372" i="3" a="1"/>
  <c r="R372" i="3" s="1"/>
  <c r="U372" i="3" s="1"/>
  <c r="K373" i="3"/>
  <c r="M373" i="3" s="1"/>
  <c r="N373" i="3" s="1" a="1"/>
  <c r="R373" i="3" a="1"/>
  <c r="R373" i="3" s="1"/>
  <c r="U373" i="3" s="1"/>
  <c r="K374" i="3"/>
  <c r="M374" i="3" s="1"/>
  <c r="N374" i="3" s="1" a="1"/>
  <c r="R374" i="3" a="1"/>
  <c r="R374" i="3" s="1"/>
  <c r="U374" i="3" s="1"/>
  <c r="K375" i="3"/>
  <c r="M375" i="3" s="1"/>
  <c r="N375" i="3" s="1" a="1"/>
  <c r="R375" i="3" a="1"/>
  <c r="R375" i="3" s="1"/>
  <c r="U375" i="3" s="1"/>
  <c r="K376" i="3"/>
  <c r="M376" i="3" s="1"/>
  <c r="N376" i="3" s="1" a="1"/>
  <c r="R376" i="3" a="1"/>
  <c r="R376" i="3" s="1"/>
  <c r="U376" i="3" s="1"/>
  <c r="K377" i="3"/>
  <c r="M377" i="3" s="1"/>
  <c r="N377" i="3" s="1" a="1"/>
  <c r="R377" i="3" a="1"/>
  <c r="R377" i="3" s="1"/>
  <c r="U377" i="3" s="1"/>
  <c r="K378" i="3"/>
  <c r="M378" i="3" s="1"/>
  <c r="N378" i="3" s="1" a="1"/>
  <c r="R378" i="3" a="1"/>
  <c r="R378" i="3" s="1"/>
  <c r="U378" i="3" s="1"/>
  <c r="K379" i="3"/>
  <c r="M379" i="3" s="1"/>
  <c r="N379" i="3" s="1" a="1"/>
  <c r="R379" i="3" a="1"/>
  <c r="R379" i="3" s="1"/>
  <c r="U379" i="3" s="1"/>
  <c r="K380" i="3"/>
  <c r="M380" i="3" s="1"/>
  <c r="N380" i="3" s="1" a="1"/>
  <c r="R380" i="3" a="1"/>
  <c r="R380" i="3" s="1"/>
  <c r="U380" i="3" s="1"/>
  <c r="K381" i="3"/>
  <c r="M381" i="3" s="1"/>
  <c r="N381" i="3" s="1" a="1"/>
  <c r="R381" i="3" a="1"/>
  <c r="R381" i="3" s="1"/>
  <c r="U381" i="3" s="1"/>
  <c r="K382" i="3"/>
  <c r="M382" i="3" s="1"/>
  <c r="N382" i="3" s="1" a="1"/>
  <c r="R382" i="3" a="1"/>
  <c r="R382" i="3" s="1"/>
  <c r="U382" i="3" s="1"/>
  <c r="K383" i="3"/>
  <c r="M383" i="3" s="1"/>
  <c r="N383" i="3" s="1" a="1"/>
  <c r="R383" i="3" a="1"/>
  <c r="R383" i="3" s="1"/>
  <c r="U383" i="3" s="1"/>
  <c r="K384" i="3"/>
  <c r="M384" i="3" s="1"/>
  <c r="N384" i="3" s="1" a="1"/>
  <c r="R384" i="3" a="1"/>
  <c r="R384" i="3" s="1"/>
  <c r="U384" i="3" s="1"/>
  <c r="K385" i="3"/>
  <c r="M385" i="3" s="1"/>
  <c r="N385" i="3" s="1" a="1"/>
  <c r="R385" i="3" a="1"/>
  <c r="R385" i="3" s="1"/>
  <c r="U385" i="3" s="1"/>
  <c r="K386" i="3"/>
  <c r="M386" i="3" s="1"/>
  <c r="N386" i="3" s="1" a="1"/>
  <c r="R386" i="3" a="1"/>
  <c r="R386" i="3" s="1"/>
  <c r="U386" i="3" s="1"/>
  <c r="K387" i="3"/>
  <c r="M387" i="3" s="1"/>
  <c r="N387" i="3" s="1" a="1"/>
  <c r="R387" i="3" a="1"/>
  <c r="R387" i="3" s="1"/>
  <c r="U387" i="3" s="1"/>
  <c r="K388" i="3"/>
  <c r="M388" i="3" s="1"/>
  <c r="N388" i="3" s="1" a="1"/>
  <c r="R388" i="3" a="1"/>
  <c r="R388" i="3" s="1"/>
  <c r="U388" i="3" s="1"/>
  <c r="K389" i="3"/>
  <c r="M389" i="3" s="1"/>
  <c r="N389" i="3" s="1" a="1"/>
  <c r="R389" i="3" a="1"/>
  <c r="R389" i="3" s="1"/>
  <c r="U389" i="3" s="1"/>
  <c r="K390" i="3"/>
  <c r="M390" i="3" s="1"/>
  <c r="N390" i="3" s="1" a="1"/>
  <c r="R390" i="3" a="1"/>
  <c r="R390" i="3" s="1"/>
  <c r="U390" i="3" s="1"/>
  <c r="K391" i="3"/>
  <c r="M391" i="3" s="1"/>
  <c r="N391" i="3" s="1" a="1"/>
  <c r="R391" i="3" a="1"/>
  <c r="R391" i="3" s="1"/>
  <c r="U391" i="3" s="1"/>
  <c r="K392" i="3"/>
  <c r="M392" i="3" s="1"/>
  <c r="N392" i="3" s="1" a="1"/>
  <c r="R392" i="3" a="1"/>
  <c r="R392" i="3" s="1"/>
  <c r="U392" i="3" s="1"/>
  <c r="K393" i="3"/>
  <c r="M393" i="3" s="1"/>
  <c r="N393" i="3" s="1" a="1"/>
  <c r="R393" i="3" a="1"/>
  <c r="R393" i="3" s="1"/>
  <c r="U393" i="3" s="1"/>
  <c r="K394" i="3"/>
  <c r="M394" i="3" s="1"/>
  <c r="N394" i="3" s="1" a="1"/>
  <c r="R394" i="3" a="1"/>
  <c r="R394" i="3" s="1"/>
  <c r="U394" i="3" s="1"/>
  <c r="K395" i="3"/>
  <c r="M395" i="3" s="1"/>
  <c r="N395" i="3" s="1" a="1"/>
  <c r="R395" i="3" a="1"/>
  <c r="R395" i="3" s="1"/>
  <c r="U395" i="3" s="1"/>
  <c r="K396" i="3"/>
  <c r="M396" i="3" s="1"/>
  <c r="N396" i="3" s="1" a="1"/>
  <c r="R396" i="3" a="1"/>
  <c r="R396" i="3" s="1"/>
  <c r="U396" i="3" s="1"/>
  <c r="K397" i="3"/>
  <c r="M397" i="3" s="1"/>
  <c r="N397" i="3" s="1" a="1"/>
  <c r="R397" i="3" a="1"/>
  <c r="R397" i="3" s="1"/>
  <c r="U397" i="3" s="1"/>
  <c r="K398" i="3"/>
  <c r="M398" i="3" s="1"/>
  <c r="N398" i="3" s="1" a="1"/>
  <c r="R398" i="3" a="1"/>
  <c r="R398" i="3" s="1"/>
  <c r="U398" i="3" s="1"/>
  <c r="K399" i="3"/>
  <c r="M399" i="3" s="1"/>
  <c r="N399" i="3" s="1" a="1"/>
  <c r="R399" i="3" a="1"/>
  <c r="R399" i="3" s="1"/>
  <c r="U399" i="3" s="1"/>
  <c r="K400" i="3"/>
  <c r="M400" i="3" s="1"/>
  <c r="N400" i="3" s="1" a="1"/>
  <c r="R400" i="3" a="1"/>
  <c r="R400" i="3" s="1"/>
  <c r="U400" i="3" s="1"/>
  <c r="K401" i="3"/>
  <c r="M401" i="3" s="1"/>
  <c r="N401" i="3" s="1" a="1"/>
  <c r="R401" i="3" a="1"/>
  <c r="R401" i="3" s="1"/>
  <c r="U401" i="3" s="1"/>
  <c r="K402" i="3"/>
  <c r="M402" i="3" s="1"/>
  <c r="N402" i="3" s="1" a="1"/>
  <c r="R402" i="3" a="1"/>
  <c r="R402" i="3" s="1"/>
  <c r="U402" i="3" s="1"/>
  <c r="K403" i="3"/>
  <c r="M403" i="3" s="1"/>
  <c r="N403" i="3" s="1" a="1"/>
  <c r="R403" i="3" a="1"/>
  <c r="R403" i="3" s="1"/>
  <c r="U403" i="3" s="1"/>
  <c r="K404" i="3"/>
  <c r="M404" i="3" s="1"/>
  <c r="N404" i="3" s="1" a="1"/>
  <c r="R404" i="3" a="1"/>
  <c r="R404" i="3" s="1"/>
  <c r="U404" i="3" s="1"/>
  <c r="K405" i="3"/>
  <c r="M405" i="3" s="1"/>
  <c r="N405" i="3" s="1" a="1"/>
  <c r="R405" i="3" a="1"/>
  <c r="R405" i="3" s="1"/>
  <c r="U405" i="3" s="1"/>
  <c r="K406" i="3"/>
  <c r="M406" i="3" s="1"/>
  <c r="N406" i="3" s="1" a="1"/>
  <c r="R406" i="3" a="1"/>
  <c r="R406" i="3" s="1"/>
  <c r="U406" i="3" s="1"/>
  <c r="K407" i="3"/>
  <c r="M407" i="3" s="1"/>
  <c r="N407" i="3" s="1" a="1"/>
  <c r="R407" i="3" a="1"/>
  <c r="R407" i="3" s="1"/>
  <c r="U407" i="3" s="1"/>
  <c r="K408" i="3"/>
  <c r="M408" i="3" s="1"/>
  <c r="N408" i="3" s="1" a="1"/>
  <c r="R408" i="3" a="1"/>
  <c r="R408" i="3" s="1"/>
  <c r="U408" i="3" s="1"/>
  <c r="K409" i="3"/>
  <c r="M409" i="3" s="1"/>
  <c r="N409" i="3" s="1" a="1"/>
  <c r="R409" i="3" a="1"/>
  <c r="R409" i="3" s="1"/>
  <c r="U409" i="3" s="1"/>
  <c r="K410" i="3"/>
  <c r="M410" i="3" s="1"/>
  <c r="N410" i="3" s="1" a="1"/>
  <c r="R410" i="3" a="1"/>
  <c r="R410" i="3" s="1"/>
  <c r="U410" i="3" s="1"/>
  <c r="K411" i="3"/>
  <c r="M411" i="3" s="1"/>
  <c r="N411" i="3" s="1" a="1"/>
  <c r="R411" i="3" a="1"/>
  <c r="R411" i="3" s="1"/>
  <c r="U411" i="3" s="1"/>
  <c r="K412" i="3"/>
  <c r="M412" i="3" s="1"/>
  <c r="N412" i="3" s="1" a="1"/>
  <c r="R412" i="3" a="1"/>
  <c r="R412" i="3" s="1"/>
  <c r="U412" i="3" s="1"/>
  <c r="K413" i="3"/>
  <c r="M413" i="3" s="1"/>
  <c r="N413" i="3" s="1" a="1"/>
  <c r="R413" i="3" a="1"/>
  <c r="R413" i="3" s="1"/>
  <c r="U413" i="3" s="1"/>
  <c r="K414" i="3"/>
  <c r="M414" i="3" s="1"/>
  <c r="N414" i="3" s="1" a="1"/>
  <c r="R414" i="3" a="1"/>
  <c r="R414" i="3" s="1"/>
  <c r="U414" i="3" s="1"/>
  <c r="K415" i="3"/>
  <c r="M415" i="3" s="1"/>
  <c r="N415" i="3" s="1" a="1"/>
  <c r="R415" i="3" a="1"/>
  <c r="R415" i="3" s="1"/>
  <c r="U415" i="3" s="1"/>
  <c r="K416" i="3"/>
  <c r="M416" i="3" s="1"/>
  <c r="N416" i="3" s="1" a="1"/>
  <c r="R416" i="3" a="1"/>
  <c r="R416" i="3" s="1"/>
  <c r="U416" i="3" s="1"/>
  <c r="K417" i="3"/>
  <c r="M417" i="3" s="1"/>
  <c r="N417" i="3" s="1" a="1"/>
  <c r="R417" i="3" a="1"/>
  <c r="R417" i="3" s="1"/>
  <c r="U417" i="3" s="1"/>
  <c r="K418" i="3"/>
  <c r="M418" i="3" s="1"/>
  <c r="N418" i="3" s="1" a="1"/>
  <c r="R418" i="3" a="1"/>
  <c r="R418" i="3" s="1"/>
  <c r="U418" i="3" s="1"/>
  <c r="K419" i="3"/>
  <c r="M419" i="3" s="1"/>
  <c r="N419" i="3" s="1" a="1"/>
  <c r="R419" i="3" a="1"/>
  <c r="R419" i="3" s="1"/>
  <c r="U419" i="3" s="1"/>
  <c r="K420" i="3"/>
  <c r="M420" i="3" s="1"/>
  <c r="N420" i="3" s="1" a="1"/>
  <c r="R420" i="3" a="1"/>
  <c r="R420" i="3" s="1"/>
  <c r="U420" i="3" s="1"/>
  <c r="K421" i="3"/>
  <c r="M421" i="3" s="1"/>
  <c r="N421" i="3" s="1" a="1"/>
  <c r="R421" i="3" a="1"/>
  <c r="R421" i="3" s="1"/>
  <c r="U421" i="3" s="1"/>
  <c r="K422" i="3"/>
  <c r="M422" i="3" s="1"/>
  <c r="N422" i="3" s="1" a="1"/>
  <c r="R422" i="3" a="1"/>
  <c r="R422" i="3" s="1"/>
  <c r="U422" i="3" s="1"/>
  <c r="K423" i="3"/>
  <c r="M423" i="3" s="1"/>
  <c r="N423" i="3" s="1" a="1"/>
  <c r="R423" i="3" a="1"/>
  <c r="R423" i="3" s="1"/>
  <c r="U423" i="3" s="1"/>
  <c r="K424" i="3"/>
  <c r="M424" i="3" s="1"/>
  <c r="N424" i="3" s="1" a="1"/>
  <c r="R424" i="3" a="1"/>
  <c r="R424" i="3" s="1"/>
  <c r="U424" i="3" s="1"/>
  <c r="K425" i="3"/>
  <c r="M425" i="3" s="1"/>
  <c r="N425" i="3" s="1" a="1"/>
  <c r="R425" i="3" a="1"/>
  <c r="R425" i="3" s="1"/>
  <c r="U425" i="3" s="1"/>
  <c r="K426" i="3"/>
  <c r="M426" i="3" s="1"/>
  <c r="N426" i="3" s="1" a="1"/>
  <c r="R426" i="3" a="1"/>
  <c r="R426" i="3" s="1"/>
  <c r="U426" i="3" s="1"/>
  <c r="K427" i="3"/>
  <c r="M427" i="3" s="1"/>
  <c r="N427" i="3" s="1" a="1"/>
  <c r="R427" i="3" a="1"/>
  <c r="R427" i="3" s="1"/>
  <c r="U427" i="3" s="1"/>
  <c r="K428" i="3"/>
  <c r="M428" i="3" s="1"/>
  <c r="N428" i="3" s="1" a="1"/>
  <c r="R428" i="3" a="1"/>
  <c r="R428" i="3" s="1"/>
  <c r="U428" i="3" s="1"/>
  <c r="K429" i="3"/>
  <c r="M429" i="3" s="1"/>
  <c r="N429" i="3" s="1" a="1"/>
  <c r="R429" i="3" a="1"/>
  <c r="R429" i="3" s="1"/>
  <c r="U429" i="3" s="1"/>
  <c r="K430" i="3"/>
  <c r="M430" i="3" s="1"/>
  <c r="N430" i="3" s="1" a="1"/>
  <c r="R430" i="3" a="1"/>
  <c r="R430" i="3" s="1"/>
  <c r="U430" i="3" s="1"/>
  <c r="K431" i="3"/>
  <c r="M431" i="3" s="1"/>
  <c r="N431" i="3" s="1" a="1"/>
  <c r="R431" i="3" a="1"/>
  <c r="R431" i="3" s="1"/>
  <c r="U431" i="3" s="1"/>
  <c r="K432" i="3"/>
  <c r="M432" i="3" s="1"/>
  <c r="N432" i="3" s="1" a="1"/>
  <c r="R432" i="3" a="1"/>
  <c r="R432" i="3" s="1"/>
  <c r="U432" i="3" s="1"/>
  <c r="K433" i="3"/>
  <c r="M433" i="3" s="1"/>
  <c r="N433" i="3" s="1" a="1"/>
  <c r="R433" i="3" a="1"/>
  <c r="R433" i="3" s="1"/>
  <c r="U433" i="3" s="1"/>
  <c r="K434" i="3"/>
  <c r="M434" i="3" s="1"/>
  <c r="N434" i="3" s="1" a="1"/>
  <c r="R434" i="3" a="1"/>
  <c r="R434" i="3" s="1"/>
  <c r="U434" i="3" s="1"/>
  <c r="K435" i="3"/>
  <c r="M435" i="3" s="1"/>
  <c r="N435" i="3" s="1" a="1"/>
  <c r="R435" i="3" a="1"/>
  <c r="R435" i="3" s="1"/>
  <c r="U435" i="3" s="1"/>
  <c r="K436" i="3"/>
  <c r="M436" i="3" s="1"/>
  <c r="N436" i="3" s="1" a="1"/>
  <c r="R436" i="3" a="1"/>
  <c r="R436" i="3" s="1"/>
  <c r="U436" i="3" s="1"/>
  <c r="K437" i="3"/>
  <c r="M437" i="3" s="1"/>
  <c r="N437" i="3" s="1" a="1"/>
  <c r="R437" i="3" a="1"/>
  <c r="R437" i="3" s="1"/>
  <c r="U437" i="3" s="1"/>
  <c r="K438" i="3"/>
  <c r="M438" i="3" s="1"/>
  <c r="N438" i="3" s="1" a="1"/>
  <c r="R438" i="3" a="1"/>
  <c r="R438" i="3" s="1"/>
  <c r="U438" i="3" s="1"/>
  <c r="K439" i="3"/>
  <c r="M439" i="3" s="1"/>
  <c r="N439" i="3" s="1" a="1"/>
  <c r="R439" i="3" a="1"/>
  <c r="R439" i="3" s="1"/>
  <c r="U439" i="3" s="1"/>
  <c r="K440" i="3"/>
  <c r="M440" i="3" s="1"/>
  <c r="N440" i="3" s="1" a="1"/>
  <c r="R440" i="3" a="1"/>
  <c r="R440" i="3" s="1"/>
  <c r="U440" i="3" s="1"/>
  <c r="K441" i="3"/>
  <c r="M441" i="3" s="1"/>
  <c r="N441" i="3" s="1" a="1"/>
  <c r="R441" i="3" a="1"/>
  <c r="R441" i="3" s="1"/>
  <c r="U441" i="3" s="1"/>
  <c r="K442" i="3"/>
  <c r="M442" i="3" s="1"/>
  <c r="N442" i="3" s="1" a="1"/>
  <c r="R442" i="3" a="1"/>
  <c r="R442" i="3" s="1"/>
  <c r="U442" i="3" s="1"/>
  <c r="K443" i="3"/>
  <c r="M443" i="3" s="1"/>
  <c r="N443" i="3" s="1" a="1"/>
  <c r="R443" i="3" a="1"/>
  <c r="R443" i="3" s="1"/>
  <c r="U443" i="3" s="1"/>
  <c r="K444" i="3"/>
  <c r="M444" i="3" s="1"/>
  <c r="N444" i="3" s="1" a="1"/>
  <c r="R444" i="3" a="1"/>
  <c r="R444" i="3" s="1"/>
  <c r="U444" i="3" s="1"/>
  <c r="K445" i="3"/>
  <c r="M445" i="3" s="1"/>
  <c r="N445" i="3" s="1" a="1"/>
  <c r="R445" i="3" a="1"/>
  <c r="R445" i="3" s="1"/>
  <c r="U445" i="3" s="1"/>
  <c r="K446" i="3"/>
  <c r="M446" i="3" s="1"/>
  <c r="N446" i="3" s="1" a="1"/>
  <c r="R446" i="3" a="1"/>
  <c r="R446" i="3" s="1"/>
  <c r="U446" i="3" s="1"/>
  <c r="K447" i="3"/>
  <c r="M447" i="3" s="1"/>
  <c r="N447" i="3" s="1" a="1"/>
  <c r="R447" i="3" a="1"/>
  <c r="R447" i="3" s="1"/>
  <c r="U447" i="3" s="1"/>
  <c r="K448" i="3"/>
  <c r="M448" i="3" s="1"/>
  <c r="N448" i="3" s="1" a="1"/>
  <c r="R448" i="3" a="1"/>
  <c r="R448" i="3" s="1"/>
  <c r="U448" i="3" s="1"/>
  <c r="K449" i="3"/>
  <c r="M449" i="3" s="1"/>
  <c r="N449" i="3" s="1" a="1"/>
  <c r="R449" i="3" a="1"/>
  <c r="R449" i="3" s="1"/>
  <c r="U449" i="3" s="1"/>
  <c r="K450" i="3"/>
  <c r="M450" i="3" s="1"/>
  <c r="N450" i="3" s="1" a="1"/>
  <c r="R450" i="3" a="1"/>
  <c r="R450" i="3" s="1"/>
  <c r="U450" i="3" s="1"/>
  <c r="K451" i="3"/>
  <c r="M451" i="3" s="1"/>
  <c r="N451" i="3" s="1" a="1"/>
  <c r="R451" i="3" a="1"/>
  <c r="R451" i="3" s="1"/>
  <c r="U451" i="3" s="1"/>
  <c r="K452" i="3"/>
  <c r="M452" i="3" s="1"/>
  <c r="N452" i="3" s="1" a="1"/>
  <c r="R452" i="3" a="1"/>
  <c r="R452" i="3" s="1"/>
  <c r="U452" i="3" s="1"/>
  <c r="K453" i="3"/>
  <c r="M453" i="3" s="1"/>
  <c r="N453" i="3" s="1" a="1"/>
  <c r="R453" i="3" a="1"/>
  <c r="R453" i="3" s="1"/>
  <c r="U453" i="3" s="1"/>
  <c r="K454" i="3"/>
  <c r="M454" i="3" s="1"/>
  <c r="N454" i="3" s="1" a="1"/>
  <c r="R454" i="3" a="1"/>
  <c r="R454" i="3" s="1"/>
  <c r="U454" i="3" s="1"/>
  <c r="K455" i="3"/>
  <c r="M455" i="3" s="1"/>
  <c r="N455" i="3" s="1" a="1"/>
  <c r="R455" i="3" a="1"/>
  <c r="R455" i="3" s="1"/>
  <c r="U455" i="3" s="1"/>
  <c r="K456" i="3"/>
  <c r="M456" i="3" s="1"/>
  <c r="N456" i="3" s="1" a="1"/>
  <c r="R456" i="3" a="1"/>
  <c r="R456" i="3" s="1"/>
  <c r="U456" i="3" s="1"/>
  <c r="K457" i="3"/>
  <c r="M457" i="3" s="1"/>
  <c r="N457" i="3" s="1" a="1"/>
  <c r="R457" i="3" a="1"/>
  <c r="R457" i="3" s="1"/>
  <c r="U457" i="3" s="1"/>
  <c r="K458" i="3"/>
  <c r="M458" i="3" s="1"/>
  <c r="N458" i="3" s="1" a="1"/>
  <c r="R458" i="3" a="1"/>
  <c r="R458" i="3" s="1"/>
  <c r="U458" i="3" s="1"/>
  <c r="K459" i="3"/>
  <c r="M459" i="3" s="1"/>
  <c r="N459" i="3" s="1" a="1"/>
  <c r="R459" i="3" a="1"/>
  <c r="R459" i="3" s="1"/>
  <c r="U459" i="3" s="1"/>
  <c r="K460" i="3"/>
  <c r="M460" i="3" s="1"/>
  <c r="N460" i="3" s="1" a="1"/>
  <c r="R460" i="3" a="1"/>
  <c r="R460" i="3" s="1"/>
  <c r="U460" i="3" s="1"/>
  <c r="K461" i="3"/>
  <c r="M461" i="3" s="1"/>
  <c r="N461" i="3" s="1" a="1"/>
  <c r="R461" i="3" a="1"/>
  <c r="R461" i="3" s="1"/>
  <c r="U461" i="3" s="1"/>
  <c r="K462" i="3"/>
  <c r="M462" i="3" s="1"/>
  <c r="N462" i="3" s="1" a="1"/>
  <c r="R462" i="3" a="1"/>
  <c r="R462" i="3" s="1"/>
  <c r="U462" i="3" s="1"/>
  <c r="K463" i="3"/>
  <c r="M463" i="3" s="1"/>
  <c r="N463" i="3" s="1" a="1"/>
  <c r="R463" i="3" a="1"/>
  <c r="R463" i="3" s="1"/>
  <c r="U463" i="3" s="1"/>
  <c r="K464" i="3"/>
  <c r="M464" i="3" s="1"/>
  <c r="N464" i="3" s="1" a="1"/>
  <c r="R464" i="3" a="1"/>
  <c r="R464" i="3" s="1"/>
  <c r="U464" i="3" s="1"/>
  <c r="K465" i="3"/>
  <c r="M465" i="3" s="1"/>
  <c r="N465" i="3" s="1" a="1"/>
  <c r="R465" i="3" a="1"/>
  <c r="R465" i="3" s="1"/>
  <c r="U465" i="3" s="1"/>
  <c r="K466" i="3"/>
  <c r="M466" i="3" s="1"/>
  <c r="N466" i="3" s="1" a="1"/>
  <c r="R466" i="3" a="1"/>
  <c r="R466" i="3" s="1"/>
  <c r="U466" i="3" s="1"/>
  <c r="K467" i="3"/>
  <c r="M467" i="3" s="1"/>
  <c r="N467" i="3" s="1" a="1"/>
  <c r="R467" i="3" a="1"/>
  <c r="R467" i="3" s="1"/>
  <c r="U467" i="3" s="1"/>
  <c r="K468" i="3"/>
  <c r="M468" i="3" s="1"/>
  <c r="N468" i="3" s="1" a="1"/>
  <c r="R468" i="3" a="1"/>
  <c r="R468" i="3" s="1"/>
  <c r="U468" i="3" s="1"/>
  <c r="K469" i="3"/>
  <c r="M469" i="3" s="1"/>
  <c r="N469" i="3" s="1" a="1"/>
  <c r="R469" i="3" a="1"/>
  <c r="R469" i="3" s="1"/>
  <c r="U469" i="3" s="1"/>
  <c r="K470" i="3"/>
  <c r="M470" i="3" s="1"/>
  <c r="N470" i="3" s="1" a="1"/>
  <c r="R470" i="3" a="1"/>
  <c r="R470" i="3" s="1"/>
  <c r="U470" i="3" s="1"/>
  <c r="K471" i="3"/>
  <c r="M471" i="3" s="1"/>
  <c r="N471" i="3" s="1" a="1"/>
  <c r="R471" i="3" a="1"/>
  <c r="R471" i="3" s="1"/>
  <c r="U471" i="3" s="1"/>
  <c r="K472" i="3"/>
  <c r="M472" i="3" s="1"/>
  <c r="N472" i="3" s="1" a="1"/>
  <c r="R472" i="3" a="1"/>
  <c r="R472" i="3" s="1"/>
  <c r="U472" i="3" s="1"/>
  <c r="K473" i="3"/>
  <c r="M473" i="3" s="1"/>
  <c r="N473" i="3" s="1" a="1"/>
  <c r="R473" i="3" a="1"/>
  <c r="R473" i="3" s="1"/>
  <c r="U473" i="3" s="1"/>
  <c r="K474" i="3"/>
  <c r="M474" i="3" s="1"/>
  <c r="N474" i="3" s="1" a="1"/>
  <c r="R474" i="3" a="1"/>
  <c r="R474" i="3" s="1"/>
  <c r="U474" i="3" s="1"/>
  <c r="K475" i="3"/>
  <c r="M475" i="3" s="1"/>
  <c r="N475" i="3" s="1" a="1"/>
  <c r="R475" i="3" a="1"/>
  <c r="R475" i="3" s="1"/>
  <c r="U475" i="3" s="1"/>
  <c r="K476" i="3"/>
  <c r="M476" i="3" s="1"/>
  <c r="N476" i="3" s="1" a="1"/>
  <c r="R476" i="3" a="1"/>
  <c r="R476" i="3" s="1"/>
  <c r="U476" i="3" s="1"/>
  <c r="K477" i="3"/>
  <c r="M477" i="3" s="1"/>
  <c r="N477" i="3" s="1" a="1"/>
  <c r="R477" i="3" a="1"/>
  <c r="R477" i="3" s="1"/>
  <c r="U477" i="3" s="1"/>
  <c r="K478" i="3"/>
  <c r="M478" i="3" s="1"/>
  <c r="N478" i="3" s="1" a="1"/>
  <c r="R478" i="3" a="1"/>
  <c r="R478" i="3" s="1"/>
  <c r="U478" i="3" s="1"/>
  <c r="K479" i="3"/>
  <c r="M479" i="3" s="1"/>
  <c r="N479" i="3" s="1" a="1"/>
  <c r="R479" i="3" a="1"/>
  <c r="R479" i="3" s="1"/>
  <c r="U479" i="3" s="1"/>
  <c r="K480" i="3"/>
  <c r="M480" i="3" s="1"/>
  <c r="N480" i="3" s="1" a="1"/>
  <c r="R480" i="3" a="1"/>
  <c r="R480" i="3" s="1"/>
  <c r="U480" i="3" s="1"/>
  <c r="K481" i="3"/>
  <c r="M481" i="3" s="1"/>
  <c r="N481" i="3" s="1" a="1"/>
  <c r="R481" i="3" a="1"/>
  <c r="R481" i="3" s="1"/>
  <c r="U481" i="3" s="1"/>
  <c r="K482" i="3"/>
  <c r="M482" i="3" s="1"/>
  <c r="N482" i="3" s="1" a="1"/>
  <c r="R482" i="3" a="1"/>
  <c r="R482" i="3" s="1"/>
  <c r="U482" i="3" s="1"/>
  <c r="K483" i="3"/>
  <c r="M483" i="3" s="1"/>
  <c r="N483" i="3" s="1" a="1"/>
  <c r="R483" i="3" a="1"/>
  <c r="R483" i="3" s="1"/>
  <c r="U483" i="3" s="1"/>
  <c r="K484" i="3"/>
  <c r="M484" i="3" s="1"/>
  <c r="N484" i="3" s="1" a="1"/>
  <c r="R484" i="3" a="1"/>
  <c r="R484" i="3" s="1"/>
  <c r="U484" i="3" s="1"/>
  <c r="K485" i="3"/>
  <c r="M485" i="3" s="1"/>
  <c r="N485" i="3" s="1" a="1"/>
  <c r="R485" i="3" a="1"/>
  <c r="R485" i="3" s="1"/>
  <c r="U485" i="3" s="1"/>
  <c r="K486" i="3"/>
  <c r="M486" i="3" s="1"/>
  <c r="N486" i="3" s="1" a="1"/>
  <c r="R486" i="3" a="1"/>
  <c r="R486" i="3" s="1"/>
  <c r="U486" i="3" s="1"/>
  <c r="K487" i="3"/>
  <c r="M487" i="3" s="1"/>
  <c r="N487" i="3" s="1" a="1"/>
  <c r="R487" i="3" a="1"/>
  <c r="R487" i="3" s="1"/>
  <c r="U487" i="3" s="1"/>
  <c r="K488" i="3"/>
  <c r="M488" i="3" s="1"/>
  <c r="N488" i="3" s="1" a="1"/>
  <c r="R488" i="3" a="1"/>
  <c r="R488" i="3" s="1"/>
  <c r="U488" i="3" s="1"/>
  <c r="K489" i="3"/>
  <c r="M489" i="3" s="1"/>
  <c r="N489" i="3" s="1" a="1"/>
  <c r="R489" i="3" a="1"/>
  <c r="R489" i="3" s="1"/>
  <c r="U489" i="3" s="1"/>
  <c r="K490" i="3"/>
  <c r="M490" i="3" s="1"/>
  <c r="N490" i="3" s="1" a="1"/>
  <c r="R490" i="3" a="1"/>
  <c r="R490" i="3" s="1"/>
  <c r="U490" i="3" s="1"/>
  <c r="K491" i="3"/>
  <c r="M491" i="3" s="1"/>
  <c r="N491" i="3" s="1" a="1"/>
  <c r="R491" i="3" a="1"/>
  <c r="R491" i="3" s="1"/>
  <c r="U491" i="3" s="1"/>
  <c r="K492" i="3"/>
  <c r="M492" i="3" s="1"/>
  <c r="N492" i="3" s="1" a="1"/>
  <c r="R492" i="3" a="1"/>
  <c r="R492" i="3" s="1"/>
  <c r="U492" i="3" s="1"/>
  <c r="K493" i="3"/>
  <c r="M493" i="3" s="1"/>
  <c r="N493" i="3" s="1" a="1"/>
  <c r="R493" i="3" a="1"/>
  <c r="R493" i="3" s="1"/>
  <c r="U493" i="3" s="1"/>
  <c r="K494" i="3"/>
  <c r="M494" i="3" s="1"/>
  <c r="N494" i="3" s="1" a="1"/>
  <c r="R494" i="3" a="1"/>
  <c r="R494" i="3" s="1"/>
  <c r="U494" i="3" s="1"/>
  <c r="K495" i="3"/>
  <c r="M495" i="3" s="1"/>
  <c r="N495" i="3" s="1" a="1"/>
  <c r="R495" i="3" a="1"/>
  <c r="R495" i="3" s="1"/>
  <c r="U495" i="3" s="1"/>
  <c r="K496" i="3"/>
  <c r="M496" i="3" s="1"/>
  <c r="N496" i="3" s="1" a="1"/>
  <c r="R496" i="3" a="1"/>
  <c r="R496" i="3" s="1"/>
  <c r="U496" i="3" s="1"/>
  <c r="K497" i="3"/>
  <c r="M497" i="3" s="1"/>
  <c r="N497" i="3" s="1" a="1"/>
  <c r="R497" i="3" a="1"/>
  <c r="R497" i="3" s="1"/>
  <c r="U497" i="3" s="1"/>
  <c r="K498" i="3"/>
  <c r="M498" i="3" s="1"/>
  <c r="N498" i="3" s="1" a="1"/>
  <c r="R498" i="3" a="1"/>
  <c r="R498" i="3" s="1"/>
  <c r="U498" i="3" s="1"/>
  <c r="K499" i="3"/>
  <c r="M499" i="3" s="1"/>
  <c r="N499" i="3" s="1" a="1"/>
  <c r="R499" i="3" a="1"/>
  <c r="R499" i="3" s="1"/>
  <c r="U499" i="3" s="1"/>
  <c r="K500" i="3"/>
  <c r="M500" i="3" s="1"/>
  <c r="N500" i="3" s="1" a="1"/>
  <c r="R500" i="3" a="1"/>
  <c r="R500" i="3" s="1"/>
  <c r="U500" i="3" s="1"/>
  <c r="K501" i="3"/>
  <c r="M501" i="3" s="1"/>
  <c r="N501" i="3" s="1" a="1"/>
  <c r="R501" i="3" a="1"/>
  <c r="R501" i="3" s="1"/>
  <c r="U501" i="3" s="1"/>
  <c r="K502" i="3"/>
  <c r="M502" i="3" s="1"/>
  <c r="N502" i="3" s="1" a="1"/>
  <c r="R502" i="3" a="1"/>
  <c r="R502" i="3" s="1"/>
  <c r="U502" i="3" s="1"/>
  <c r="K503" i="3"/>
  <c r="M503" i="3" s="1"/>
  <c r="N503" i="3" s="1" a="1"/>
  <c r="R503" i="3" a="1"/>
  <c r="R503" i="3" s="1"/>
  <c r="U503" i="3" s="1"/>
  <c r="K504" i="3"/>
  <c r="M504" i="3" s="1"/>
  <c r="N504" i="3" s="1" a="1"/>
  <c r="R504" i="3" a="1"/>
  <c r="R504" i="3" s="1"/>
  <c r="U504" i="3" s="1"/>
  <c r="K505" i="3"/>
  <c r="M505" i="3" s="1"/>
  <c r="N505" i="3" s="1" a="1"/>
  <c r="R505" i="3" a="1"/>
  <c r="R505" i="3" s="1"/>
  <c r="U505" i="3" s="1"/>
  <c r="K506" i="3"/>
  <c r="M506" i="3" s="1"/>
  <c r="N506" i="3" s="1" a="1"/>
  <c r="R506" i="3" a="1"/>
  <c r="R506" i="3" s="1"/>
  <c r="U506" i="3" s="1"/>
  <c r="K507" i="3"/>
  <c r="M507" i="3" s="1"/>
  <c r="N507" i="3" s="1" a="1"/>
  <c r="R507" i="3" a="1"/>
  <c r="R507" i="3" s="1"/>
  <c r="U507" i="3" s="1"/>
  <c r="K508" i="3"/>
  <c r="M508" i="3" s="1"/>
  <c r="N508" i="3" s="1" a="1"/>
  <c r="R508" i="3" a="1"/>
  <c r="R508" i="3" s="1"/>
  <c r="U508" i="3" s="1"/>
  <c r="K509" i="3"/>
  <c r="M509" i="3" s="1"/>
  <c r="N509" i="3" s="1" a="1"/>
  <c r="R509" i="3" a="1"/>
  <c r="R509" i="3" s="1"/>
  <c r="U509" i="3" s="1"/>
  <c r="K510" i="3"/>
  <c r="M510" i="3" s="1"/>
  <c r="N510" i="3" s="1" a="1"/>
  <c r="R510" i="3" a="1"/>
  <c r="R510" i="3" s="1"/>
  <c r="U510" i="3" s="1"/>
  <c r="K511" i="3"/>
  <c r="M511" i="3" s="1"/>
  <c r="N511" i="3" s="1" a="1"/>
  <c r="R511" i="3" a="1"/>
  <c r="R511" i="3" s="1"/>
  <c r="U511" i="3" s="1"/>
  <c r="K512" i="3"/>
  <c r="M512" i="3" s="1"/>
  <c r="N512" i="3" s="1" a="1"/>
  <c r="R512" i="3" a="1"/>
  <c r="R512" i="3" s="1"/>
  <c r="U512" i="3" s="1"/>
  <c r="K513" i="3"/>
  <c r="M513" i="3" s="1"/>
  <c r="N513" i="3" s="1" a="1"/>
  <c r="R513" i="3" a="1"/>
  <c r="R513" i="3" s="1"/>
  <c r="U513" i="3" s="1"/>
  <c r="K514" i="3"/>
  <c r="M514" i="3" s="1"/>
  <c r="N514" i="3" s="1" a="1"/>
  <c r="R514" i="3" a="1"/>
  <c r="R514" i="3" s="1"/>
  <c r="U514" i="3" s="1"/>
  <c r="K515" i="3"/>
  <c r="M515" i="3" s="1"/>
  <c r="N515" i="3" s="1" a="1"/>
  <c r="R515" i="3" a="1"/>
  <c r="R515" i="3" s="1"/>
  <c r="U515" i="3" s="1"/>
  <c r="K516" i="3"/>
  <c r="M516" i="3" s="1"/>
  <c r="N516" i="3" s="1" a="1"/>
  <c r="R516" i="3" a="1"/>
  <c r="R516" i="3" s="1"/>
  <c r="U516" i="3" s="1"/>
  <c r="K517" i="3"/>
  <c r="M517" i="3" s="1"/>
  <c r="N517" i="3" s="1" a="1"/>
  <c r="R517" i="3" a="1"/>
  <c r="R517" i="3" s="1"/>
  <c r="U517" i="3" s="1"/>
  <c r="K518" i="3"/>
  <c r="M518" i="3" s="1"/>
  <c r="N518" i="3" s="1" a="1"/>
  <c r="R518" i="3" a="1"/>
  <c r="R518" i="3" s="1"/>
  <c r="U518" i="3" s="1"/>
  <c r="K519" i="3"/>
  <c r="M519" i="3" s="1"/>
  <c r="N519" i="3" s="1" a="1"/>
  <c r="R519" i="3" a="1"/>
  <c r="R519" i="3" s="1"/>
  <c r="U519" i="3" s="1"/>
  <c r="K520" i="3"/>
  <c r="M520" i="3" s="1"/>
  <c r="N520" i="3" s="1" a="1"/>
  <c r="R520" i="3" a="1"/>
  <c r="R520" i="3" s="1"/>
  <c r="U520" i="3" s="1"/>
  <c r="K521" i="3"/>
  <c r="M521" i="3" s="1"/>
  <c r="N521" i="3" s="1" a="1"/>
  <c r="R521" i="3" a="1"/>
  <c r="R521" i="3" s="1"/>
  <c r="U521" i="3" s="1"/>
  <c r="K522" i="3"/>
  <c r="M522" i="3" s="1"/>
  <c r="N522" i="3" s="1" a="1"/>
  <c r="R522" i="3" a="1"/>
  <c r="R522" i="3" s="1"/>
  <c r="U522" i="3" s="1"/>
  <c r="K523" i="3"/>
  <c r="M523" i="3" s="1"/>
  <c r="N523" i="3" s="1" a="1"/>
  <c r="R523" i="3" a="1"/>
  <c r="R523" i="3" s="1"/>
  <c r="U523" i="3" s="1"/>
  <c r="K524" i="3"/>
  <c r="M524" i="3" s="1"/>
  <c r="N524" i="3" s="1" a="1"/>
  <c r="R524" i="3" a="1"/>
  <c r="R524" i="3" s="1"/>
  <c r="U524" i="3" s="1"/>
  <c r="K525" i="3"/>
  <c r="M525" i="3" s="1"/>
  <c r="N525" i="3" s="1" a="1"/>
  <c r="R525" i="3" a="1"/>
  <c r="R525" i="3" s="1"/>
  <c r="U525" i="3" s="1"/>
  <c r="K526" i="3"/>
  <c r="M526" i="3" s="1"/>
  <c r="N526" i="3" s="1" a="1"/>
  <c r="R526" i="3" a="1"/>
  <c r="R526" i="3" s="1"/>
  <c r="U526" i="3" s="1"/>
  <c r="K527" i="3"/>
  <c r="M527" i="3" s="1"/>
  <c r="N527" i="3" s="1" a="1"/>
  <c r="R527" i="3" a="1"/>
  <c r="R527" i="3" s="1"/>
  <c r="U527" i="3" s="1"/>
  <c r="K528" i="3"/>
  <c r="M528" i="3" s="1"/>
  <c r="N528" i="3" s="1" a="1"/>
  <c r="R528" i="3" a="1"/>
  <c r="R528" i="3" s="1"/>
  <c r="U528" i="3" s="1"/>
  <c r="K529" i="3"/>
  <c r="M529" i="3" s="1"/>
  <c r="N529" i="3" s="1" a="1"/>
  <c r="R529" i="3" a="1"/>
  <c r="R529" i="3" s="1"/>
  <c r="U529" i="3" s="1"/>
  <c r="K530" i="3"/>
  <c r="M530" i="3" s="1"/>
  <c r="N530" i="3" s="1" a="1"/>
  <c r="R530" i="3" a="1"/>
  <c r="R530" i="3" s="1"/>
  <c r="U530" i="3" s="1"/>
  <c r="K531" i="3"/>
  <c r="M531" i="3" s="1"/>
  <c r="N531" i="3" s="1" a="1"/>
  <c r="R531" i="3" a="1"/>
  <c r="R531" i="3" s="1"/>
  <c r="U531" i="3" s="1"/>
  <c r="K532" i="3"/>
  <c r="M532" i="3" s="1"/>
  <c r="N532" i="3" s="1" a="1"/>
  <c r="R532" i="3" a="1"/>
  <c r="R532" i="3" s="1"/>
  <c r="U532" i="3" s="1"/>
  <c r="K533" i="3"/>
  <c r="M533" i="3" s="1"/>
  <c r="N533" i="3" s="1" a="1"/>
  <c r="R533" i="3" a="1"/>
  <c r="R533" i="3" s="1"/>
  <c r="U533" i="3" s="1"/>
  <c r="K534" i="3"/>
  <c r="M534" i="3" s="1"/>
  <c r="N534" i="3" s="1" a="1"/>
  <c r="R534" i="3" a="1"/>
  <c r="R534" i="3" s="1"/>
  <c r="U534" i="3" s="1"/>
  <c r="K535" i="3"/>
  <c r="M535" i="3" s="1"/>
  <c r="N535" i="3" s="1" a="1"/>
  <c r="R535" i="3" a="1"/>
  <c r="R535" i="3" s="1"/>
  <c r="U535" i="3" s="1"/>
  <c r="K536" i="3"/>
  <c r="M536" i="3" s="1"/>
  <c r="N536" i="3" s="1" a="1"/>
  <c r="R536" i="3" a="1"/>
  <c r="R536" i="3" s="1"/>
  <c r="U536" i="3" s="1"/>
  <c r="K537" i="3"/>
  <c r="M537" i="3" s="1"/>
  <c r="N537" i="3" s="1" a="1"/>
  <c r="R537" i="3" a="1"/>
  <c r="R537" i="3" s="1"/>
  <c r="U537" i="3" s="1"/>
  <c r="K538" i="3"/>
  <c r="M538" i="3" s="1"/>
  <c r="N538" i="3" s="1" a="1"/>
  <c r="R538" i="3" a="1"/>
  <c r="R538" i="3" s="1"/>
  <c r="U538" i="3" s="1"/>
  <c r="K539" i="3"/>
  <c r="M539" i="3" s="1"/>
  <c r="N539" i="3" s="1" a="1"/>
  <c r="R539" i="3" a="1"/>
  <c r="R539" i="3" s="1"/>
  <c r="U539" i="3" s="1"/>
  <c r="K540" i="3"/>
  <c r="M540" i="3" s="1"/>
  <c r="N540" i="3" s="1" a="1"/>
  <c r="R540" i="3" a="1"/>
  <c r="R540" i="3" s="1"/>
  <c r="U540" i="3" s="1"/>
  <c r="K541" i="3"/>
  <c r="M541" i="3" s="1"/>
  <c r="N541" i="3" s="1" a="1"/>
  <c r="R541" i="3" a="1"/>
  <c r="R541" i="3" s="1"/>
  <c r="U541" i="3" s="1"/>
  <c r="K542" i="3"/>
  <c r="M542" i="3" s="1"/>
  <c r="N542" i="3" s="1" a="1"/>
  <c r="R542" i="3" a="1"/>
  <c r="R542" i="3" s="1"/>
  <c r="U542" i="3" s="1"/>
  <c r="K543" i="3"/>
  <c r="M543" i="3" s="1"/>
  <c r="N543" i="3" s="1" a="1"/>
  <c r="R543" i="3" a="1"/>
  <c r="R543" i="3" s="1"/>
  <c r="U543" i="3" s="1"/>
  <c r="K544" i="3"/>
  <c r="M544" i="3" s="1"/>
  <c r="N544" i="3" s="1" a="1"/>
  <c r="R544" i="3" a="1"/>
  <c r="R544" i="3" s="1"/>
  <c r="U544" i="3" s="1"/>
  <c r="K545" i="3"/>
  <c r="M545" i="3" s="1"/>
  <c r="N545" i="3" s="1" a="1"/>
  <c r="R545" i="3" a="1"/>
  <c r="R545" i="3" s="1"/>
  <c r="U545" i="3" s="1"/>
  <c r="K546" i="3"/>
  <c r="M546" i="3" s="1"/>
  <c r="N546" i="3" s="1" a="1"/>
  <c r="R546" i="3" a="1"/>
  <c r="R546" i="3" s="1"/>
  <c r="U546" i="3" s="1"/>
  <c r="K547" i="3"/>
  <c r="M547" i="3" s="1"/>
  <c r="N547" i="3" s="1" a="1"/>
  <c r="R547" i="3" a="1"/>
  <c r="R547" i="3" s="1"/>
  <c r="U547" i="3" s="1"/>
  <c r="K548" i="3"/>
  <c r="M548" i="3" s="1"/>
  <c r="N548" i="3" s="1" a="1"/>
  <c r="R548" i="3" a="1"/>
  <c r="R548" i="3" s="1"/>
  <c r="U548" i="3" s="1"/>
  <c r="K549" i="3"/>
  <c r="M549" i="3" s="1"/>
  <c r="N549" i="3" s="1" a="1"/>
  <c r="R549" i="3" a="1"/>
  <c r="R549" i="3" s="1"/>
  <c r="U549" i="3" s="1"/>
  <c r="K550" i="3"/>
  <c r="M550" i="3" s="1"/>
  <c r="N550" i="3" s="1" a="1"/>
  <c r="R550" i="3" a="1"/>
  <c r="R550" i="3" s="1"/>
  <c r="U550" i="3" s="1"/>
  <c r="K551" i="3"/>
  <c r="M551" i="3" s="1"/>
  <c r="N551" i="3" s="1" a="1"/>
  <c r="R551" i="3" a="1"/>
  <c r="R551" i="3" s="1"/>
  <c r="U551" i="3" s="1"/>
  <c r="K552" i="3"/>
  <c r="M552" i="3" s="1"/>
  <c r="N552" i="3" s="1" a="1"/>
  <c r="R552" i="3" a="1"/>
  <c r="R552" i="3" s="1"/>
  <c r="U552" i="3" s="1"/>
  <c r="K553" i="3"/>
  <c r="M553" i="3" s="1"/>
  <c r="N553" i="3" s="1" a="1"/>
  <c r="R553" i="3" a="1"/>
  <c r="R553" i="3" s="1"/>
  <c r="U553" i="3" s="1"/>
  <c r="K554" i="3"/>
  <c r="M554" i="3" s="1"/>
  <c r="N554" i="3" s="1" a="1"/>
  <c r="R554" i="3" a="1"/>
  <c r="R554" i="3" s="1"/>
  <c r="U554" i="3" s="1"/>
  <c r="K555" i="3"/>
  <c r="M555" i="3" s="1"/>
  <c r="N555" i="3" s="1" a="1"/>
  <c r="R555" i="3" a="1"/>
  <c r="R555" i="3" s="1"/>
  <c r="U555" i="3" s="1"/>
  <c r="K556" i="3"/>
  <c r="M556" i="3" s="1"/>
  <c r="N556" i="3" s="1" a="1"/>
  <c r="R556" i="3" a="1"/>
  <c r="R556" i="3" s="1"/>
  <c r="U556" i="3" s="1"/>
  <c r="K557" i="3"/>
  <c r="M557" i="3" s="1"/>
  <c r="N557" i="3" s="1" a="1"/>
  <c r="R557" i="3" a="1"/>
  <c r="R557" i="3" s="1"/>
  <c r="U557" i="3" s="1"/>
  <c r="K558" i="3"/>
  <c r="M558" i="3" s="1"/>
  <c r="N558" i="3" s="1" a="1"/>
  <c r="R558" i="3" a="1"/>
  <c r="R558" i="3" s="1"/>
  <c r="U558" i="3" s="1"/>
  <c r="K559" i="3"/>
  <c r="M559" i="3" s="1"/>
  <c r="N559" i="3" s="1" a="1"/>
  <c r="R559" i="3" a="1"/>
  <c r="R559" i="3" s="1"/>
  <c r="U559" i="3" s="1"/>
  <c r="K560" i="3"/>
  <c r="M560" i="3" s="1"/>
  <c r="N560" i="3" s="1" a="1"/>
  <c r="R560" i="3" a="1"/>
  <c r="R560" i="3" s="1"/>
  <c r="U560" i="3" s="1"/>
  <c r="K561" i="3"/>
  <c r="M561" i="3" s="1"/>
  <c r="N561" i="3" s="1" a="1"/>
  <c r="R561" i="3" a="1"/>
  <c r="R561" i="3" s="1"/>
  <c r="U561" i="3" s="1"/>
  <c r="K562" i="3"/>
  <c r="M562" i="3" s="1"/>
  <c r="N562" i="3" s="1" a="1"/>
  <c r="R562" i="3" a="1"/>
  <c r="R562" i="3" s="1"/>
  <c r="U562" i="3" s="1"/>
  <c r="K563" i="3"/>
  <c r="M563" i="3" s="1"/>
  <c r="N563" i="3" s="1" a="1"/>
  <c r="R563" i="3" a="1"/>
  <c r="R563" i="3" s="1"/>
  <c r="U563" i="3" s="1"/>
  <c r="K564" i="3"/>
  <c r="M564" i="3" s="1"/>
  <c r="N564" i="3" s="1" a="1"/>
  <c r="R564" i="3" a="1"/>
  <c r="R564" i="3" s="1"/>
  <c r="U564" i="3" s="1"/>
  <c r="K565" i="3"/>
  <c r="M565" i="3" s="1"/>
  <c r="N565" i="3" s="1" a="1"/>
  <c r="R565" i="3" a="1"/>
  <c r="R565" i="3" s="1"/>
  <c r="U565" i="3" s="1"/>
  <c r="K566" i="3"/>
  <c r="M566" i="3" s="1"/>
  <c r="N566" i="3" s="1" a="1"/>
  <c r="R566" i="3" a="1"/>
  <c r="R566" i="3" s="1"/>
  <c r="U566" i="3" s="1"/>
  <c r="K567" i="3"/>
  <c r="M567" i="3" s="1"/>
  <c r="N567" i="3" s="1" a="1"/>
  <c r="R567" i="3" a="1"/>
  <c r="R567" i="3" s="1"/>
  <c r="U567" i="3" s="1"/>
  <c r="K568" i="3"/>
  <c r="M568" i="3" s="1"/>
  <c r="N568" i="3" s="1" a="1"/>
  <c r="R568" i="3" a="1"/>
  <c r="R568" i="3" s="1"/>
  <c r="U568" i="3" s="1"/>
  <c r="K569" i="3"/>
  <c r="M569" i="3" s="1"/>
  <c r="N569" i="3" s="1" a="1"/>
  <c r="R569" i="3" a="1"/>
  <c r="R569" i="3" s="1"/>
  <c r="U569" i="3" s="1"/>
  <c r="K570" i="3"/>
  <c r="M570" i="3" s="1"/>
  <c r="N570" i="3" s="1" a="1"/>
  <c r="R570" i="3" a="1"/>
  <c r="R570" i="3" s="1"/>
  <c r="U570" i="3" s="1"/>
  <c r="K571" i="3"/>
  <c r="M571" i="3" s="1"/>
  <c r="N571" i="3" s="1" a="1"/>
  <c r="R571" i="3" a="1"/>
  <c r="R571" i="3" s="1"/>
  <c r="U571" i="3" s="1"/>
  <c r="K572" i="3"/>
  <c r="M572" i="3" s="1"/>
  <c r="N572" i="3" s="1" a="1"/>
  <c r="R572" i="3" a="1"/>
  <c r="R572" i="3" s="1"/>
  <c r="U572" i="3" s="1"/>
  <c r="K573" i="3"/>
  <c r="M573" i="3" s="1"/>
  <c r="N573" i="3" s="1" a="1"/>
  <c r="R573" i="3" a="1"/>
  <c r="R573" i="3" s="1"/>
  <c r="U573" i="3" s="1"/>
  <c r="K574" i="3"/>
  <c r="M574" i="3" s="1"/>
  <c r="N574" i="3" s="1" a="1"/>
  <c r="R574" i="3" a="1"/>
  <c r="R574" i="3" s="1"/>
  <c r="U574" i="3" s="1"/>
  <c r="K575" i="3"/>
  <c r="M575" i="3" s="1"/>
  <c r="N575" i="3" s="1" a="1"/>
  <c r="R575" i="3" a="1"/>
  <c r="R575" i="3" s="1"/>
  <c r="U575" i="3" s="1"/>
  <c r="K576" i="3"/>
  <c r="M576" i="3" s="1"/>
  <c r="N576" i="3" s="1" a="1"/>
  <c r="R576" i="3" a="1"/>
  <c r="R576" i="3" s="1"/>
  <c r="U576" i="3" s="1"/>
  <c r="K577" i="3"/>
  <c r="M577" i="3" s="1"/>
  <c r="N577" i="3" s="1" a="1"/>
  <c r="R577" i="3" a="1"/>
  <c r="R577" i="3" s="1"/>
  <c r="U577" i="3" s="1"/>
  <c r="K578" i="3"/>
  <c r="M578" i="3" s="1"/>
  <c r="N578" i="3" s="1" a="1"/>
  <c r="R578" i="3" a="1"/>
  <c r="R578" i="3" s="1"/>
  <c r="U578" i="3" s="1"/>
  <c r="K579" i="3"/>
  <c r="M579" i="3" s="1"/>
  <c r="N579" i="3" s="1" a="1"/>
  <c r="R579" i="3" a="1"/>
  <c r="R579" i="3" s="1"/>
  <c r="U579" i="3" s="1"/>
  <c r="K580" i="3"/>
  <c r="M580" i="3" s="1"/>
  <c r="N580" i="3" s="1" a="1"/>
  <c r="R580" i="3" a="1"/>
  <c r="R580" i="3" s="1"/>
  <c r="U580" i="3" s="1"/>
  <c r="K581" i="3"/>
  <c r="M581" i="3" s="1"/>
  <c r="N581" i="3" s="1" a="1"/>
  <c r="R581" i="3" a="1"/>
  <c r="R581" i="3" s="1"/>
  <c r="U581" i="3" s="1"/>
  <c r="K582" i="3"/>
  <c r="M582" i="3" s="1"/>
  <c r="N582" i="3" s="1" a="1"/>
  <c r="R582" i="3" a="1"/>
  <c r="R582" i="3" s="1"/>
  <c r="U582" i="3" s="1"/>
  <c r="K583" i="3"/>
  <c r="M583" i="3" s="1"/>
  <c r="N583" i="3" s="1" a="1"/>
  <c r="R583" i="3" a="1"/>
  <c r="R583" i="3" s="1"/>
  <c r="U583" i="3" s="1"/>
  <c r="K584" i="3"/>
  <c r="M584" i="3" s="1"/>
  <c r="N584" i="3" s="1" a="1"/>
  <c r="R584" i="3" a="1"/>
  <c r="R584" i="3" s="1"/>
  <c r="U584" i="3" s="1"/>
  <c r="K585" i="3"/>
  <c r="M585" i="3" s="1"/>
  <c r="N585" i="3" s="1" a="1"/>
  <c r="R585" i="3" a="1"/>
  <c r="R585" i="3" s="1"/>
  <c r="U585" i="3" s="1"/>
  <c r="K586" i="3"/>
  <c r="M586" i="3" s="1"/>
  <c r="N586" i="3" s="1" a="1"/>
  <c r="R586" i="3" a="1"/>
  <c r="R586" i="3" s="1"/>
  <c r="U586" i="3" s="1"/>
  <c r="K587" i="3"/>
  <c r="M587" i="3" s="1"/>
  <c r="N587" i="3" s="1" a="1"/>
  <c r="R587" i="3" a="1"/>
  <c r="R587" i="3" s="1"/>
  <c r="U587" i="3" s="1"/>
  <c r="K588" i="3"/>
  <c r="M588" i="3" s="1"/>
  <c r="N588" i="3" s="1" a="1"/>
  <c r="R588" i="3" a="1"/>
  <c r="R588" i="3" s="1"/>
  <c r="U588" i="3" s="1"/>
  <c r="K589" i="3"/>
  <c r="M589" i="3" s="1"/>
  <c r="N589" i="3" s="1" a="1"/>
  <c r="R589" i="3" a="1"/>
  <c r="R589" i="3" s="1"/>
  <c r="U589" i="3" s="1"/>
  <c r="K590" i="3"/>
  <c r="M590" i="3" s="1"/>
  <c r="N590" i="3" s="1" a="1"/>
  <c r="R590" i="3" a="1"/>
  <c r="R590" i="3" s="1"/>
  <c r="U590" i="3" s="1"/>
  <c r="K591" i="3"/>
  <c r="M591" i="3" s="1"/>
  <c r="N591" i="3" s="1" a="1"/>
  <c r="R591" i="3" a="1"/>
  <c r="R591" i="3" s="1"/>
  <c r="U591" i="3" s="1"/>
  <c r="K592" i="3"/>
  <c r="M592" i="3" s="1"/>
  <c r="N592" i="3" s="1" a="1"/>
  <c r="R592" i="3" a="1"/>
  <c r="R592" i="3" s="1"/>
  <c r="U592" i="3" s="1"/>
  <c r="K593" i="3"/>
  <c r="M593" i="3" s="1"/>
  <c r="N593" i="3" s="1" a="1"/>
  <c r="R593" i="3" a="1"/>
  <c r="R593" i="3" s="1"/>
  <c r="U593" i="3" s="1"/>
  <c r="K594" i="3"/>
  <c r="M594" i="3" s="1"/>
  <c r="N594" i="3" s="1" a="1"/>
  <c r="R594" i="3" a="1"/>
  <c r="R594" i="3" s="1"/>
  <c r="U594" i="3" s="1"/>
  <c r="K595" i="3"/>
  <c r="M595" i="3" s="1"/>
  <c r="N595" i="3" s="1" a="1"/>
  <c r="R595" i="3" a="1"/>
  <c r="R595" i="3" s="1"/>
  <c r="U595" i="3" s="1"/>
  <c r="K596" i="3"/>
  <c r="M596" i="3" s="1"/>
  <c r="N596" i="3" s="1" a="1"/>
  <c r="R596" i="3" a="1"/>
  <c r="R596" i="3" s="1"/>
  <c r="U596" i="3" s="1"/>
  <c r="K597" i="3"/>
  <c r="M597" i="3" s="1"/>
  <c r="N597" i="3" s="1" a="1"/>
  <c r="R597" i="3" a="1"/>
  <c r="R597" i="3" s="1"/>
  <c r="U597" i="3" s="1"/>
  <c r="K598" i="3"/>
  <c r="M598" i="3" s="1"/>
  <c r="N598" i="3" s="1" a="1"/>
  <c r="R598" i="3" a="1"/>
  <c r="R598" i="3" s="1"/>
  <c r="U598" i="3" s="1"/>
  <c r="K599" i="3"/>
  <c r="M599" i="3" s="1"/>
  <c r="N599" i="3" s="1" a="1"/>
  <c r="R599" i="3" a="1"/>
  <c r="R599" i="3" s="1"/>
  <c r="U599" i="3" s="1"/>
  <c r="K600" i="3"/>
  <c r="M600" i="3" s="1"/>
  <c r="N600" i="3" s="1" a="1"/>
  <c r="R600" i="3" a="1"/>
  <c r="R600" i="3" s="1"/>
  <c r="U600" i="3" s="1"/>
  <c r="K601" i="3"/>
  <c r="M601" i="3" s="1"/>
  <c r="N601" i="3" s="1" a="1"/>
  <c r="R601" i="3" a="1"/>
  <c r="R601" i="3" s="1"/>
  <c r="U601" i="3" s="1"/>
  <c r="K602" i="3"/>
  <c r="M602" i="3" s="1"/>
  <c r="N602" i="3" s="1" a="1"/>
  <c r="R602" i="3" a="1"/>
  <c r="R602" i="3" s="1"/>
  <c r="U602" i="3" s="1"/>
  <c r="K603" i="3"/>
  <c r="M603" i="3" s="1"/>
  <c r="N603" i="3" s="1" a="1"/>
  <c r="R603" i="3" a="1"/>
  <c r="R603" i="3" s="1"/>
  <c r="U603" i="3" s="1"/>
  <c r="K604" i="3"/>
  <c r="M604" i="3" s="1"/>
  <c r="N604" i="3" s="1" a="1"/>
  <c r="R604" i="3" a="1"/>
  <c r="R604" i="3" s="1"/>
  <c r="U604" i="3" s="1"/>
  <c r="K605" i="3"/>
  <c r="M605" i="3" s="1"/>
  <c r="N605" i="3" s="1" a="1"/>
  <c r="R605" i="3" a="1"/>
  <c r="R605" i="3" s="1"/>
  <c r="U605" i="3" s="1"/>
  <c r="K606" i="3"/>
  <c r="M606" i="3" s="1"/>
  <c r="N606" i="3" s="1" a="1"/>
  <c r="R606" i="3" a="1"/>
  <c r="R606" i="3" s="1"/>
  <c r="U606" i="3" s="1"/>
  <c r="K607" i="3"/>
  <c r="M607" i="3" s="1"/>
  <c r="N607" i="3" s="1" a="1"/>
  <c r="R607" i="3" a="1"/>
  <c r="R607" i="3" s="1"/>
  <c r="U607" i="3" s="1"/>
  <c r="K608" i="3"/>
  <c r="M608" i="3" s="1"/>
  <c r="N608" i="3" s="1" a="1"/>
  <c r="R608" i="3" a="1"/>
  <c r="R608" i="3" s="1"/>
  <c r="U608" i="3" s="1"/>
  <c r="K609" i="3"/>
  <c r="M609" i="3" s="1"/>
  <c r="N609" i="3" s="1" a="1"/>
  <c r="R609" i="3" a="1"/>
  <c r="R609" i="3" s="1"/>
  <c r="U609" i="3" s="1"/>
  <c r="K610" i="3"/>
  <c r="M610" i="3" s="1"/>
  <c r="N610" i="3" s="1" a="1"/>
  <c r="R610" i="3" a="1"/>
  <c r="R610" i="3" s="1"/>
  <c r="U610" i="3" s="1"/>
  <c r="K611" i="3"/>
  <c r="M611" i="3" s="1"/>
  <c r="N611" i="3" s="1" a="1"/>
  <c r="R611" i="3" a="1"/>
  <c r="R611" i="3" s="1"/>
  <c r="U611" i="3" s="1"/>
  <c r="K612" i="3"/>
  <c r="M612" i="3" s="1"/>
  <c r="N612" i="3" s="1" a="1"/>
  <c r="R612" i="3" a="1"/>
  <c r="R612" i="3" s="1"/>
  <c r="U612" i="3" s="1"/>
  <c r="K613" i="3"/>
  <c r="M613" i="3" s="1"/>
  <c r="N613" i="3" s="1" a="1"/>
  <c r="R613" i="3" a="1"/>
  <c r="R613" i="3" s="1"/>
  <c r="U613" i="3" s="1"/>
  <c r="K614" i="3"/>
  <c r="M614" i="3" s="1"/>
  <c r="N614" i="3" s="1" a="1"/>
  <c r="R614" i="3" a="1"/>
  <c r="R614" i="3" s="1"/>
  <c r="U614" i="3" s="1"/>
  <c r="K615" i="3"/>
  <c r="M615" i="3" s="1"/>
  <c r="N615" i="3" s="1" a="1"/>
  <c r="R615" i="3" a="1"/>
  <c r="R615" i="3" s="1"/>
  <c r="U615" i="3" s="1"/>
  <c r="K616" i="3"/>
  <c r="M616" i="3" s="1"/>
  <c r="N616" i="3" s="1" a="1"/>
  <c r="R616" i="3" a="1"/>
  <c r="R616" i="3" s="1"/>
  <c r="U616" i="3" s="1"/>
  <c r="K617" i="3"/>
  <c r="M617" i="3" s="1"/>
  <c r="N617" i="3" s="1" a="1"/>
  <c r="R617" i="3" a="1"/>
  <c r="R617" i="3" s="1"/>
  <c r="U617" i="3" s="1"/>
  <c r="K618" i="3"/>
  <c r="M618" i="3" s="1"/>
  <c r="N618" i="3" s="1" a="1"/>
  <c r="R618" i="3" a="1"/>
  <c r="R618" i="3" s="1"/>
  <c r="U618" i="3" s="1"/>
  <c r="K619" i="3"/>
  <c r="M619" i="3" s="1"/>
  <c r="N619" i="3" s="1" a="1"/>
  <c r="R619" i="3" a="1"/>
  <c r="R619" i="3" s="1"/>
  <c r="U619" i="3" s="1"/>
  <c r="K620" i="3"/>
  <c r="M620" i="3" s="1"/>
  <c r="N620" i="3" s="1" a="1"/>
  <c r="R620" i="3" a="1"/>
  <c r="R620" i="3" s="1"/>
  <c r="U620" i="3" s="1"/>
  <c r="K621" i="3"/>
  <c r="M621" i="3" s="1"/>
  <c r="N621" i="3" s="1" a="1"/>
  <c r="R621" i="3" a="1"/>
  <c r="R621" i="3" s="1"/>
  <c r="U621" i="3" s="1"/>
  <c r="K622" i="3"/>
  <c r="M622" i="3" s="1"/>
  <c r="N622" i="3" s="1" a="1"/>
  <c r="R622" i="3" a="1"/>
  <c r="R622" i="3" s="1"/>
  <c r="U622" i="3" s="1"/>
  <c r="K623" i="3"/>
  <c r="M623" i="3" s="1"/>
  <c r="N623" i="3" s="1" a="1"/>
  <c r="R623" i="3" a="1"/>
  <c r="R623" i="3" s="1"/>
  <c r="U623" i="3" s="1"/>
  <c r="K624" i="3"/>
  <c r="M624" i="3" s="1"/>
  <c r="N624" i="3" s="1" a="1"/>
  <c r="R624" i="3" a="1"/>
  <c r="R624" i="3" s="1"/>
  <c r="U624" i="3" s="1"/>
  <c r="K625" i="3"/>
  <c r="M625" i="3" s="1"/>
  <c r="N625" i="3" s="1" a="1"/>
  <c r="R625" i="3" a="1"/>
  <c r="R625" i="3" s="1"/>
  <c r="U625" i="3" s="1"/>
  <c r="K626" i="3"/>
  <c r="M626" i="3" s="1"/>
  <c r="N626" i="3" s="1" a="1"/>
  <c r="R626" i="3" a="1"/>
  <c r="R626" i="3" s="1"/>
  <c r="U626" i="3" s="1"/>
  <c r="K627" i="3"/>
  <c r="M627" i="3" s="1"/>
  <c r="N627" i="3" s="1" a="1"/>
  <c r="R627" i="3" a="1"/>
  <c r="R627" i="3" s="1"/>
  <c r="U627" i="3" s="1"/>
  <c r="K628" i="3"/>
  <c r="M628" i="3" s="1"/>
  <c r="N628" i="3" s="1" a="1"/>
  <c r="R628" i="3" a="1"/>
  <c r="R628" i="3" s="1"/>
  <c r="U628" i="3" s="1"/>
  <c r="K629" i="3"/>
  <c r="M629" i="3" s="1"/>
  <c r="N629" i="3" s="1" a="1"/>
  <c r="R629" i="3" a="1"/>
  <c r="R629" i="3" s="1"/>
  <c r="U629" i="3" s="1"/>
  <c r="K630" i="3"/>
  <c r="M630" i="3" s="1"/>
  <c r="N630" i="3" s="1" a="1"/>
  <c r="R630" i="3" a="1"/>
  <c r="R630" i="3" s="1"/>
  <c r="U630" i="3" s="1"/>
  <c r="K631" i="3"/>
  <c r="M631" i="3" s="1"/>
  <c r="N631" i="3" s="1" a="1"/>
  <c r="R631" i="3" a="1"/>
  <c r="R631" i="3" s="1"/>
  <c r="U631" i="3" s="1"/>
  <c r="K632" i="3"/>
  <c r="M632" i="3" s="1"/>
  <c r="N632" i="3" s="1" a="1"/>
  <c r="R632" i="3" a="1"/>
  <c r="R632" i="3" s="1"/>
  <c r="U632" i="3" s="1"/>
  <c r="K633" i="3"/>
  <c r="M633" i="3" s="1"/>
  <c r="N633" i="3" s="1" a="1"/>
  <c r="R633" i="3" a="1"/>
  <c r="R633" i="3" s="1"/>
  <c r="U633" i="3" s="1"/>
  <c r="K634" i="3"/>
  <c r="M634" i="3" s="1"/>
  <c r="N634" i="3" s="1" a="1"/>
  <c r="R634" i="3" a="1"/>
  <c r="R634" i="3" s="1"/>
  <c r="U634" i="3" s="1"/>
  <c r="K635" i="3"/>
  <c r="M635" i="3" s="1"/>
  <c r="N635" i="3" s="1" a="1"/>
  <c r="R635" i="3" a="1"/>
  <c r="R635" i="3" s="1"/>
  <c r="U635" i="3" s="1"/>
  <c r="K636" i="3"/>
  <c r="M636" i="3" s="1"/>
  <c r="N636" i="3" s="1" a="1"/>
  <c r="R636" i="3" a="1"/>
  <c r="R636" i="3" s="1"/>
  <c r="U636" i="3" s="1"/>
  <c r="K637" i="3"/>
  <c r="M637" i="3" s="1"/>
  <c r="N637" i="3" s="1" a="1"/>
  <c r="R637" i="3" a="1"/>
  <c r="R637" i="3" s="1"/>
  <c r="U637" i="3" s="1"/>
  <c r="K638" i="3"/>
  <c r="M638" i="3" s="1"/>
  <c r="N638" i="3" s="1" a="1"/>
  <c r="R638" i="3" a="1"/>
  <c r="R638" i="3" s="1"/>
  <c r="U638" i="3" s="1"/>
  <c r="K639" i="3"/>
  <c r="M639" i="3" s="1"/>
  <c r="N639" i="3" s="1" a="1"/>
  <c r="R639" i="3" a="1"/>
  <c r="R639" i="3" s="1"/>
  <c r="U639" i="3" s="1"/>
  <c r="K640" i="3"/>
  <c r="M640" i="3" s="1"/>
  <c r="N640" i="3" s="1" a="1"/>
  <c r="R640" i="3" a="1"/>
  <c r="R640" i="3" s="1"/>
  <c r="U640" i="3" s="1"/>
  <c r="K641" i="3"/>
  <c r="M641" i="3" s="1"/>
  <c r="N641" i="3" s="1" a="1"/>
  <c r="R641" i="3" a="1"/>
  <c r="R641" i="3" s="1"/>
  <c r="U641" i="3" s="1"/>
  <c r="K642" i="3"/>
  <c r="M642" i="3" s="1"/>
  <c r="N642" i="3" s="1" a="1"/>
  <c r="R642" i="3" a="1"/>
  <c r="R642" i="3" s="1"/>
  <c r="U642" i="3" s="1"/>
  <c r="K643" i="3"/>
  <c r="M643" i="3" s="1"/>
  <c r="N643" i="3" s="1" a="1"/>
  <c r="R643" i="3" a="1"/>
  <c r="R643" i="3" s="1"/>
  <c r="U643" i="3" s="1"/>
  <c r="K644" i="3"/>
  <c r="M644" i="3" s="1"/>
  <c r="N644" i="3" s="1" a="1"/>
  <c r="R644" i="3" a="1"/>
  <c r="R644" i="3" s="1"/>
  <c r="U644" i="3" s="1"/>
  <c r="K645" i="3"/>
  <c r="M645" i="3" s="1"/>
  <c r="N645" i="3" s="1" a="1"/>
  <c r="R645" i="3" a="1"/>
  <c r="R645" i="3" s="1"/>
  <c r="U645" i="3" s="1"/>
  <c r="K646" i="3"/>
  <c r="M646" i="3" s="1"/>
  <c r="N646" i="3" s="1" a="1"/>
  <c r="R646" i="3" a="1"/>
  <c r="R646" i="3" s="1"/>
  <c r="U646" i="3" s="1"/>
  <c r="K647" i="3"/>
  <c r="M647" i="3" s="1"/>
  <c r="N647" i="3" s="1" a="1"/>
  <c r="R647" i="3" a="1"/>
  <c r="R647" i="3" s="1"/>
  <c r="U647" i="3" s="1"/>
  <c r="K648" i="3"/>
  <c r="M648" i="3" s="1"/>
  <c r="N648" i="3" s="1" a="1"/>
  <c r="R648" i="3" a="1"/>
  <c r="R648" i="3" s="1"/>
  <c r="U648" i="3" s="1"/>
  <c r="K649" i="3"/>
  <c r="M649" i="3" s="1"/>
  <c r="N649" i="3" s="1" a="1"/>
  <c r="R649" i="3" a="1"/>
  <c r="R649" i="3" s="1"/>
  <c r="U649" i="3" s="1"/>
  <c r="K650" i="3"/>
  <c r="M650" i="3" s="1"/>
  <c r="N650" i="3" s="1" a="1"/>
  <c r="R650" i="3" a="1"/>
  <c r="R650" i="3" s="1"/>
  <c r="U650" i="3" s="1"/>
  <c r="K651" i="3"/>
  <c r="M651" i="3" s="1"/>
  <c r="N651" i="3" s="1" a="1"/>
  <c r="R651" i="3" a="1"/>
  <c r="R651" i="3" s="1"/>
  <c r="U651" i="3" s="1"/>
  <c r="K652" i="3"/>
  <c r="M652" i="3" s="1"/>
  <c r="N652" i="3" s="1" a="1"/>
  <c r="R652" i="3" a="1"/>
  <c r="R652" i="3" s="1"/>
  <c r="U652" i="3" s="1"/>
  <c r="K653" i="3"/>
  <c r="M653" i="3" s="1"/>
  <c r="N653" i="3" s="1" a="1"/>
  <c r="R653" i="3" a="1"/>
  <c r="R653" i="3" s="1"/>
  <c r="U653" i="3" s="1"/>
  <c r="K654" i="3"/>
  <c r="M654" i="3" s="1"/>
  <c r="N654" i="3" s="1" a="1"/>
  <c r="R654" i="3" a="1"/>
  <c r="R654" i="3" s="1"/>
  <c r="U654" i="3" s="1"/>
  <c r="K655" i="3"/>
  <c r="M655" i="3" s="1"/>
  <c r="N655" i="3" s="1" a="1"/>
  <c r="R655" i="3" a="1"/>
  <c r="R655" i="3" s="1"/>
  <c r="U655" i="3" s="1"/>
  <c r="K656" i="3"/>
  <c r="M656" i="3" s="1"/>
  <c r="N656" i="3" s="1" a="1"/>
  <c r="R656" i="3" a="1"/>
  <c r="R656" i="3" s="1"/>
  <c r="U656" i="3" s="1"/>
  <c r="K657" i="3"/>
  <c r="M657" i="3" s="1"/>
  <c r="N657" i="3" s="1" a="1"/>
  <c r="R657" i="3" a="1"/>
  <c r="R657" i="3" s="1"/>
  <c r="U657" i="3" s="1"/>
  <c r="K658" i="3"/>
  <c r="M658" i="3" s="1"/>
  <c r="N658" i="3" s="1" a="1"/>
  <c r="R658" i="3" a="1"/>
  <c r="R658" i="3" s="1"/>
  <c r="U658" i="3" s="1"/>
  <c r="K659" i="3"/>
  <c r="M659" i="3" s="1"/>
  <c r="N659" i="3" s="1" a="1"/>
  <c r="R659" i="3" a="1"/>
  <c r="R659" i="3" s="1"/>
  <c r="U659" i="3" s="1"/>
  <c r="K660" i="3"/>
  <c r="M660" i="3" s="1"/>
  <c r="N660" i="3" s="1" a="1"/>
  <c r="R660" i="3" a="1"/>
  <c r="R660" i="3" s="1"/>
  <c r="U660" i="3" s="1"/>
  <c r="K661" i="3"/>
  <c r="M661" i="3" s="1"/>
  <c r="N661" i="3" s="1" a="1"/>
  <c r="R661" i="3" a="1"/>
  <c r="R661" i="3" s="1"/>
  <c r="U661" i="3" s="1"/>
  <c r="K662" i="3"/>
  <c r="M662" i="3" s="1"/>
  <c r="N662" i="3" s="1" a="1"/>
  <c r="R662" i="3" a="1"/>
  <c r="R662" i="3" s="1"/>
  <c r="U662" i="3" s="1"/>
  <c r="K663" i="3"/>
  <c r="M663" i="3" s="1"/>
  <c r="N663" i="3" s="1" a="1"/>
  <c r="R663" i="3" a="1"/>
  <c r="R663" i="3" s="1"/>
  <c r="U663" i="3" s="1"/>
  <c r="K664" i="3"/>
  <c r="M664" i="3" s="1"/>
  <c r="N664" i="3" s="1" a="1"/>
  <c r="R664" i="3" a="1"/>
  <c r="R664" i="3" s="1"/>
  <c r="U664" i="3" s="1"/>
  <c r="K665" i="3"/>
  <c r="M665" i="3" s="1"/>
  <c r="N665" i="3" s="1" a="1"/>
  <c r="R665" i="3" a="1"/>
  <c r="R665" i="3" s="1"/>
  <c r="U665" i="3" s="1"/>
  <c r="K666" i="3"/>
  <c r="M666" i="3" s="1"/>
  <c r="N666" i="3" s="1" a="1"/>
  <c r="R666" i="3" a="1"/>
  <c r="R666" i="3" s="1"/>
  <c r="U666" i="3" s="1"/>
  <c r="K667" i="3"/>
  <c r="M667" i="3" s="1"/>
  <c r="N667" i="3" s="1" a="1"/>
  <c r="R667" i="3" a="1"/>
  <c r="R667" i="3" s="1"/>
  <c r="U667" i="3" s="1"/>
  <c r="K668" i="3"/>
  <c r="M668" i="3" s="1"/>
  <c r="N668" i="3" s="1" a="1"/>
  <c r="R668" i="3" a="1"/>
  <c r="R668" i="3" s="1"/>
  <c r="U668" i="3" s="1"/>
  <c r="K669" i="3"/>
  <c r="M669" i="3" s="1"/>
  <c r="N669" i="3" s="1" a="1"/>
  <c r="R669" i="3" a="1"/>
  <c r="R669" i="3" s="1"/>
  <c r="U669" i="3" s="1"/>
  <c r="K670" i="3"/>
  <c r="M670" i="3" s="1"/>
  <c r="N670" i="3" s="1" a="1"/>
  <c r="R670" i="3" a="1"/>
  <c r="R670" i="3" s="1"/>
  <c r="U670" i="3" s="1"/>
  <c r="K671" i="3"/>
  <c r="M671" i="3" s="1"/>
  <c r="N671" i="3" s="1" a="1"/>
  <c r="R671" i="3" a="1"/>
  <c r="R671" i="3" s="1"/>
  <c r="U671" i="3" s="1"/>
  <c r="K672" i="3"/>
  <c r="M672" i="3" s="1"/>
  <c r="N672" i="3" s="1" a="1"/>
  <c r="R672" i="3" a="1"/>
  <c r="R672" i="3" s="1"/>
  <c r="U672" i="3" s="1"/>
  <c r="K673" i="3"/>
  <c r="M673" i="3" s="1"/>
  <c r="N673" i="3" s="1" a="1"/>
  <c r="R673" i="3" a="1"/>
  <c r="R673" i="3" s="1"/>
  <c r="U673" i="3" s="1"/>
  <c r="K674" i="3"/>
  <c r="M674" i="3" s="1"/>
  <c r="N674" i="3" s="1" a="1"/>
  <c r="R674" i="3" a="1"/>
  <c r="R674" i="3" s="1"/>
  <c r="U674" i="3" s="1"/>
  <c r="K675" i="3"/>
  <c r="M675" i="3" s="1"/>
  <c r="N675" i="3" s="1" a="1"/>
  <c r="R675" i="3" a="1"/>
  <c r="R675" i="3" s="1"/>
  <c r="U675" i="3" s="1"/>
  <c r="K676" i="3"/>
  <c r="M676" i="3" s="1"/>
  <c r="N676" i="3" s="1" a="1"/>
  <c r="R676" i="3" a="1"/>
  <c r="R676" i="3" s="1"/>
  <c r="U676" i="3" s="1"/>
  <c r="K677" i="3"/>
  <c r="M677" i="3" s="1"/>
  <c r="N677" i="3" s="1" a="1"/>
  <c r="R677" i="3" a="1"/>
  <c r="R677" i="3" s="1"/>
  <c r="U677" i="3" s="1"/>
  <c r="K678" i="3"/>
  <c r="M678" i="3" s="1"/>
  <c r="N678" i="3" s="1" a="1"/>
  <c r="R678" i="3" a="1"/>
  <c r="R678" i="3" s="1"/>
  <c r="U678" i="3" s="1"/>
  <c r="K679" i="3"/>
  <c r="M679" i="3" s="1"/>
  <c r="N679" i="3" s="1" a="1"/>
  <c r="R679" i="3" a="1"/>
  <c r="R679" i="3" s="1"/>
  <c r="U679" i="3" s="1"/>
  <c r="K680" i="3"/>
  <c r="M680" i="3" s="1"/>
  <c r="N680" i="3" s="1" a="1"/>
  <c r="R680" i="3" a="1"/>
  <c r="R680" i="3" s="1"/>
  <c r="U680" i="3" s="1"/>
  <c r="K681" i="3"/>
  <c r="M681" i="3" s="1"/>
  <c r="N681" i="3" s="1" a="1"/>
  <c r="R681" i="3" a="1"/>
  <c r="R681" i="3" s="1"/>
  <c r="U681" i="3" s="1"/>
  <c r="K682" i="3"/>
  <c r="M682" i="3" s="1"/>
  <c r="N682" i="3" s="1" a="1"/>
  <c r="R682" i="3" a="1"/>
  <c r="R682" i="3" s="1"/>
  <c r="U682" i="3" s="1"/>
  <c r="K683" i="3"/>
  <c r="M683" i="3" s="1"/>
  <c r="N683" i="3" s="1" a="1"/>
  <c r="R683" i="3" a="1"/>
  <c r="R683" i="3" s="1"/>
  <c r="U683" i="3" s="1"/>
  <c r="K684" i="3"/>
  <c r="M684" i="3" s="1"/>
  <c r="N684" i="3" s="1" a="1"/>
  <c r="R684" i="3" a="1"/>
  <c r="R684" i="3" s="1"/>
  <c r="U684" i="3" s="1"/>
  <c r="K685" i="3"/>
  <c r="M685" i="3" s="1"/>
  <c r="N685" i="3" s="1" a="1"/>
  <c r="R685" i="3" a="1"/>
  <c r="R685" i="3" s="1"/>
  <c r="U685" i="3" s="1"/>
  <c r="K686" i="3"/>
  <c r="M686" i="3" s="1"/>
  <c r="N686" i="3" s="1" a="1"/>
  <c r="R686" i="3" a="1"/>
  <c r="R686" i="3" s="1"/>
  <c r="U686" i="3" s="1"/>
  <c r="K687" i="3"/>
  <c r="M687" i="3" s="1"/>
  <c r="N687" i="3" s="1" a="1"/>
  <c r="R687" i="3" a="1"/>
  <c r="R687" i="3" s="1"/>
  <c r="U687" i="3" s="1"/>
  <c r="K688" i="3"/>
  <c r="M688" i="3" s="1"/>
  <c r="N688" i="3" s="1" a="1"/>
  <c r="R688" i="3" a="1"/>
  <c r="R688" i="3" s="1"/>
  <c r="U688" i="3" s="1"/>
  <c r="K689" i="3"/>
  <c r="M689" i="3" s="1"/>
  <c r="N689" i="3" s="1" a="1"/>
  <c r="R689" i="3" a="1"/>
  <c r="R689" i="3" s="1"/>
  <c r="U689" i="3" s="1"/>
  <c r="K690" i="3"/>
  <c r="M690" i="3" s="1"/>
  <c r="N690" i="3" s="1" a="1"/>
  <c r="R690" i="3" a="1"/>
  <c r="R690" i="3" s="1"/>
  <c r="U690" i="3" s="1"/>
  <c r="K691" i="3"/>
  <c r="M691" i="3" s="1"/>
  <c r="N691" i="3" s="1" a="1"/>
  <c r="R691" i="3" a="1"/>
  <c r="R691" i="3" s="1"/>
  <c r="U691" i="3" s="1"/>
  <c r="K692" i="3"/>
  <c r="M692" i="3" s="1"/>
  <c r="N692" i="3" s="1" a="1"/>
  <c r="R692" i="3" a="1"/>
  <c r="R692" i="3" s="1"/>
  <c r="U692" i="3" s="1"/>
  <c r="K693" i="3"/>
  <c r="M693" i="3" s="1"/>
  <c r="N693" i="3" s="1" a="1"/>
  <c r="R693" i="3" a="1"/>
  <c r="R693" i="3" s="1"/>
  <c r="U693" i="3" s="1"/>
  <c r="K694" i="3"/>
  <c r="M694" i="3" s="1"/>
  <c r="N694" i="3" s="1" a="1"/>
  <c r="R694" i="3" a="1"/>
  <c r="R694" i="3" s="1"/>
  <c r="U694" i="3" s="1"/>
  <c r="K695" i="3"/>
  <c r="M695" i="3" s="1"/>
  <c r="N695" i="3" s="1" a="1"/>
  <c r="R695" i="3" a="1"/>
  <c r="R695" i="3" s="1"/>
  <c r="U695" i="3" s="1"/>
  <c r="K696" i="3"/>
  <c r="M696" i="3" s="1"/>
  <c r="N696" i="3" s="1" a="1"/>
  <c r="R696" i="3" a="1"/>
  <c r="R696" i="3" s="1"/>
  <c r="U696" i="3" s="1"/>
  <c r="K697" i="3"/>
  <c r="M697" i="3" s="1"/>
  <c r="N697" i="3" s="1" a="1"/>
  <c r="R697" i="3" a="1"/>
  <c r="R697" i="3" s="1"/>
  <c r="U697" i="3" s="1"/>
  <c r="K698" i="3"/>
  <c r="M698" i="3" s="1"/>
  <c r="N698" i="3" s="1" a="1"/>
  <c r="R698" i="3" a="1"/>
  <c r="R698" i="3" s="1"/>
  <c r="U698" i="3" s="1"/>
  <c r="K699" i="3"/>
  <c r="M699" i="3" s="1"/>
  <c r="N699" i="3" s="1" a="1"/>
  <c r="R699" i="3" a="1"/>
  <c r="R699" i="3" s="1"/>
  <c r="U699" i="3" s="1"/>
  <c r="K700" i="3"/>
  <c r="M700" i="3" s="1"/>
  <c r="N700" i="3" s="1" a="1"/>
  <c r="R700" i="3" a="1"/>
  <c r="R700" i="3" s="1"/>
  <c r="U700" i="3" s="1"/>
  <c r="K701" i="3"/>
  <c r="M701" i="3" s="1"/>
  <c r="N701" i="3" s="1" a="1"/>
  <c r="R701" i="3" a="1"/>
  <c r="R701" i="3" s="1"/>
  <c r="U701" i="3" s="1"/>
  <c r="K702" i="3"/>
  <c r="M702" i="3" s="1"/>
  <c r="N702" i="3" s="1" a="1"/>
  <c r="R702" i="3" a="1"/>
  <c r="R702" i="3" s="1"/>
  <c r="U702" i="3" s="1"/>
  <c r="K703" i="3"/>
  <c r="M703" i="3" s="1"/>
  <c r="N703" i="3" s="1" a="1"/>
  <c r="R703" i="3" a="1"/>
  <c r="R703" i="3" s="1"/>
  <c r="U703" i="3" s="1"/>
  <c r="K704" i="3"/>
  <c r="M704" i="3" s="1"/>
  <c r="N704" i="3" s="1" a="1"/>
  <c r="R704" i="3" a="1"/>
  <c r="R704" i="3" s="1"/>
  <c r="U704" i="3" s="1"/>
  <c r="K705" i="3"/>
  <c r="M705" i="3" s="1"/>
  <c r="N705" i="3" s="1" a="1"/>
  <c r="R705" i="3" a="1"/>
  <c r="R705" i="3" s="1"/>
  <c r="U705" i="3" s="1"/>
  <c r="K706" i="3"/>
  <c r="M706" i="3" s="1"/>
  <c r="N706" i="3" s="1" a="1"/>
  <c r="R706" i="3" a="1"/>
  <c r="R706" i="3" s="1"/>
  <c r="U706" i="3" s="1"/>
  <c r="K707" i="3"/>
  <c r="M707" i="3" s="1"/>
  <c r="N707" i="3" s="1" a="1"/>
  <c r="R707" i="3" a="1"/>
  <c r="R707" i="3" s="1"/>
  <c r="U707" i="3" s="1"/>
  <c r="K708" i="3"/>
  <c r="M708" i="3" s="1"/>
  <c r="N708" i="3" s="1" a="1"/>
  <c r="R708" i="3" a="1"/>
  <c r="R708" i="3" s="1"/>
  <c r="U708" i="3" s="1"/>
  <c r="K709" i="3"/>
  <c r="M709" i="3" s="1"/>
  <c r="N709" i="3" s="1" a="1"/>
  <c r="R709" i="3" a="1"/>
  <c r="R709" i="3" s="1"/>
  <c r="U709" i="3" s="1"/>
  <c r="K710" i="3"/>
  <c r="M710" i="3" s="1"/>
  <c r="N710" i="3" s="1" a="1"/>
  <c r="R710" i="3" a="1"/>
  <c r="R710" i="3" s="1"/>
  <c r="U710" i="3" s="1"/>
  <c r="K711" i="3"/>
  <c r="M711" i="3" s="1"/>
  <c r="N711" i="3" s="1" a="1"/>
  <c r="R711" i="3" a="1"/>
  <c r="R711" i="3" s="1"/>
  <c r="U711" i="3" s="1"/>
  <c r="K712" i="3"/>
  <c r="M712" i="3" s="1"/>
  <c r="N712" i="3" s="1" a="1"/>
  <c r="R712" i="3" a="1"/>
  <c r="R712" i="3" s="1"/>
  <c r="U712" i="3" s="1"/>
  <c r="K713" i="3"/>
  <c r="M713" i="3" s="1"/>
  <c r="N713" i="3" s="1" a="1"/>
  <c r="R713" i="3" a="1"/>
  <c r="R713" i="3" s="1"/>
  <c r="U713" i="3" s="1"/>
  <c r="K714" i="3"/>
  <c r="M714" i="3" s="1"/>
  <c r="N714" i="3" s="1" a="1"/>
  <c r="R714" i="3" a="1"/>
  <c r="R714" i="3" s="1"/>
  <c r="U714" i="3" s="1"/>
  <c r="K715" i="3"/>
  <c r="M715" i="3" s="1"/>
  <c r="N715" i="3" s="1" a="1"/>
  <c r="R715" i="3" a="1"/>
  <c r="R715" i="3" s="1"/>
  <c r="U715" i="3" s="1"/>
  <c r="K716" i="3"/>
  <c r="M716" i="3" s="1"/>
  <c r="N716" i="3" s="1" a="1"/>
  <c r="R716" i="3" a="1"/>
  <c r="R716" i="3" s="1"/>
  <c r="U716" i="3" s="1"/>
  <c r="K717" i="3"/>
  <c r="M717" i="3" s="1"/>
  <c r="N717" i="3" s="1" a="1"/>
  <c r="R717" i="3" a="1"/>
  <c r="R717" i="3" s="1"/>
  <c r="U717" i="3" s="1"/>
  <c r="K718" i="3"/>
  <c r="M718" i="3" s="1"/>
  <c r="N718" i="3" s="1" a="1"/>
  <c r="R718" i="3" a="1"/>
  <c r="R718" i="3" s="1"/>
  <c r="U718" i="3" s="1"/>
  <c r="K719" i="3"/>
  <c r="M719" i="3" s="1"/>
  <c r="N719" i="3" s="1" a="1"/>
  <c r="R719" i="3" a="1"/>
  <c r="R719" i="3" s="1"/>
  <c r="U719" i="3" s="1"/>
  <c r="K720" i="3"/>
  <c r="M720" i="3" s="1"/>
  <c r="N720" i="3" s="1" a="1"/>
  <c r="R720" i="3" a="1"/>
  <c r="R720" i="3" s="1"/>
  <c r="U720" i="3" s="1"/>
  <c r="K721" i="3"/>
  <c r="M721" i="3" s="1"/>
  <c r="N721" i="3" s="1" a="1"/>
  <c r="R721" i="3" a="1"/>
  <c r="R721" i="3" s="1"/>
  <c r="U721" i="3" s="1"/>
  <c r="K722" i="3"/>
  <c r="M722" i="3" s="1"/>
  <c r="N722" i="3" s="1" a="1"/>
  <c r="R722" i="3" a="1"/>
  <c r="R722" i="3" s="1"/>
  <c r="U722" i="3" s="1"/>
  <c r="K723" i="3"/>
  <c r="M723" i="3" s="1"/>
  <c r="N723" i="3" s="1" a="1"/>
  <c r="R723" i="3" a="1"/>
  <c r="R723" i="3" s="1"/>
  <c r="U723" i="3" s="1"/>
  <c r="K724" i="3"/>
  <c r="M724" i="3" s="1"/>
  <c r="N724" i="3" s="1" a="1"/>
  <c r="R724" i="3" a="1"/>
  <c r="R724" i="3" s="1"/>
  <c r="U724" i="3" s="1"/>
  <c r="K725" i="3"/>
  <c r="M725" i="3" s="1"/>
  <c r="N725" i="3" s="1" a="1"/>
  <c r="R725" i="3" a="1"/>
  <c r="R725" i="3" s="1"/>
  <c r="U725" i="3" s="1"/>
  <c r="K726" i="3"/>
  <c r="M726" i="3" s="1"/>
  <c r="N726" i="3" s="1" a="1"/>
  <c r="R726" i="3" a="1"/>
  <c r="R726" i="3" s="1"/>
  <c r="U726" i="3" s="1"/>
  <c r="K727" i="3"/>
  <c r="M727" i="3" s="1"/>
  <c r="N727" i="3" s="1" a="1"/>
  <c r="R727" i="3" a="1"/>
  <c r="R727" i="3" s="1"/>
  <c r="U727" i="3" s="1"/>
  <c r="K728" i="3"/>
  <c r="M728" i="3" s="1"/>
  <c r="N728" i="3" s="1" a="1"/>
  <c r="R728" i="3" a="1"/>
  <c r="R728" i="3" s="1"/>
  <c r="U728" i="3" s="1"/>
  <c r="K729" i="3"/>
  <c r="M729" i="3" s="1"/>
  <c r="N729" i="3" s="1" a="1"/>
  <c r="R729" i="3" a="1"/>
  <c r="R729" i="3" s="1"/>
  <c r="U729" i="3" s="1"/>
  <c r="K730" i="3"/>
  <c r="M730" i="3" s="1"/>
  <c r="N730" i="3" s="1" a="1"/>
  <c r="R730" i="3" a="1"/>
  <c r="R730" i="3" s="1"/>
  <c r="U730" i="3" s="1"/>
  <c r="K731" i="3"/>
  <c r="M731" i="3" s="1"/>
  <c r="N731" i="3" s="1" a="1"/>
  <c r="R731" i="3" a="1"/>
  <c r="R731" i="3" s="1"/>
  <c r="U731" i="3" s="1"/>
  <c r="K732" i="3"/>
  <c r="M732" i="3" s="1"/>
  <c r="N732" i="3" s="1" a="1"/>
  <c r="R732" i="3" a="1"/>
  <c r="R732" i="3" s="1"/>
  <c r="U732" i="3" s="1"/>
  <c r="K733" i="3"/>
  <c r="M733" i="3" s="1"/>
  <c r="N733" i="3" s="1" a="1"/>
  <c r="R733" i="3" a="1"/>
  <c r="R733" i="3" s="1"/>
  <c r="U733" i="3" s="1"/>
  <c r="K734" i="3"/>
  <c r="M734" i="3" s="1"/>
  <c r="N734" i="3" s="1" a="1"/>
  <c r="R734" i="3" a="1"/>
  <c r="R734" i="3" s="1"/>
  <c r="U734" i="3" s="1"/>
  <c r="K735" i="3"/>
  <c r="M735" i="3" s="1"/>
  <c r="N735" i="3" s="1" a="1"/>
  <c r="R735" i="3" a="1"/>
  <c r="R735" i="3" s="1"/>
  <c r="U735" i="3" s="1"/>
  <c r="K736" i="3"/>
  <c r="M736" i="3" s="1"/>
  <c r="N736" i="3" s="1" a="1"/>
  <c r="R736" i="3" a="1"/>
  <c r="R736" i="3" s="1"/>
  <c r="U736" i="3" s="1"/>
  <c r="K737" i="3"/>
  <c r="M737" i="3" s="1"/>
  <c r="N737" i="3" s="1" a="1"/>
  <c r="R737" i="3" a="1"/>
  <c r="R737" i="3" s="1"/>
  <c r="U737" i="3" s="1"/>
  <c r="K738" i="3"/>
  <c r="M738" i="3" s="1"/>
  <c r="N738" i="3" s="1" a="1"/>
  <c r="R738" i="3" a="1"/>
  <c r="R738" i="3" s="1"/>
  <c r="U738" i="3" s="1"/>
  <c r="K739" i="3"/>
  <c r="M739" i="3" s="1"/>
  <c r="N739" i="3" s="1" a="1"/>
  <c r="R739" i="3" a="1"/>
  <c r="R739" i="3" s="1"/>
  <c r="U739" i="3" s="1"/>
  <c r="K740" i="3"/>
  <c r="M740" i="3" s="1"/>
  <c r="N740" i="3" s="1" a="1"/>
  <c r="R740" i="3" a="1"/>
  <c r="R740" i="3" s="1"/>
  <c r="U740" i="3" s="1"/>
  <c r="K741" i="3"/>
  <c r="M741" i="3" s="1"/>
  <c r="N741" i="3" s="1" a="1"/>
  <c r="R741" i="3" a="1"/>
  <c r="R741" i="3" s="1"/>
  <c r="U741" i="3" s="1"/>
  <c r="K742" i="3"/>
  <c r="M742" i="3" s="1"/>
  <c r="N742" i="3" s="1" a="1"/>
  <c r="R742" i="3" a="1"/>
  <c r="R742" i="3" s="1"/>
  <c r="U742" i="3" s="1"/>
  <c r="K743" i="3"/>
  <c r="M743" i="3" s="1"/>
  <c r="N743" i="3" s="1" a="1"/>
  <c r="R743" i="3" a="1"/>
  <c r="R743" i="3" s="1"/>
  <c r="U743" i="3" s="1"/>
  <c r="K744" i="3"/>
  <c r="M744" i="3" s="1"/>
  <c r="N744" i="3" s="1" a="1"/>
  <c r="R744" i="3" a="1"/>
  <c r="R744" i="3" s="1"/>
  <c r="U744" i="3" s="1"/>
  <c r="K745" i="3"/>
  <c r="M745" i="3" s="1"/>
  <c r="N745" i="3" s="1" a="1"/>
  <c r="R745" i="3" a="1"/>
  <c r="R745" i="3" s="1"/>
  <c r="U745" i="3" s="1"/>
  <c r="K746" i="3"/>
  <c r="M746" i="3" s="1"/>
  <c r="N746" i="3" s="1" a="1"/>
  <c r="R746" i="3" a="1"/>
  <c r="R746" i="3" s="1"/>
  <c r="U746" i="3" s="1"/>
  <c r="K747" i="3"/>
  <c r="M747" i="3" s="1"/>
  <c r="N747" i="3" s="1" a="1"/>
  <c r="R747" i="3" a="1"/>
  <c r="R747" i="3" s="1"/>
  <c r="U747" i="3" s="1"/>
  <c r="K748" i="3"/>
  <c r="M748" i="3" s="1"/>
  <c r="N748" i="3" s="1" a="1"/>
  <c r="R748" i="3" a="1"/>
  <c r="R748" i="3" s="1"/>
  <c r="U748" i="3" s="1"/>
  <c r="K749" i="3"/>
  <c r="M749" i="3" s="1"/>
  <c r="N749" i="3" s="1" a="1"/>
  <c r="R749" i="3" a="1"/>
  <c r="R749" i="3" s="1"/>
  <c r="U749" i="3" s="1"/>
  <c r="K750" i="3"/>
  <c r="M750" i="3" s="1"/>
  <c r="N750" i="3" s="1" a="1"/>
  <c r="R750" i="3" a="1"/>
  <c r="R750" i="3" s="1"/>
  <c r="U750" i="3" s="1"/>
  <c r="K751" i="3"/>
  <c r="M751" i="3" s="1"/>
  <c r="N751" i="3" s="1" a="1"/>
  <c r="R751" i="3" a="1"/>
  <c r="R751" i="3" s="1"/>
  <c r="U751" i="3" s="1"/>
  <c r="K752" i="3"/>
  <c r="M752" i="3" s="1"/>
  <c r="N752" i="3" s="1" a="1"/>
  <c r="R752" i="3" a="1"/>
  <c r="R752" i="3" s="1"/>
  <c r="U752" i="3" s="1"/>
  <c r="K753" i="3"/>
  <c r="M753" i="3" s="1"/>
  <c r="N753" i="3" s="1" a="1"/>
  <c r="R753" i="3" a="1"/>
  <c r="R753" i="3" s="1"/>
  <c r="U753" i="3" s="1"/>
  <c r="K754" i="3"/>
  <c r="M754" i="3" s="1"/>
  <c r="N754" i="3" s="1" a="1"/>
  <c r="R754" i="3" a="1"/>
  <c r="R754" i="3" s="1"/>
  <c r="U754" i="3" s="1"/>
  <c r="K755" i="3"/>
  <c r="M755" i="3" s="1"/>
  <c r="N755" i="3" s="1" a="1"/>
  <c r="R755" i="3" a="1"/>
  <c r="R755" i="3" s="1"/>
  <c r="U755" i="3" s="1"/>
  <c r="K756" i="3"/>
  <c r="M756" i="3" s="1"/>
  <c r="N756" i="3" s="1" a="1"/>
  <c r="R756" i="3" a="1"/>
  <c r="R756" i="3" s="1"/>
  <c r="U756" i="3" s="1"/>
  <c r="K757" i="3"/>
  <c r="M757" i="3" s="1"/>
  <c r="N757" i="3" s="1" a="1"/>
  <c r="R757" i="3" a="1"/>
  <c r="R757" i="3" s="1"/>
  <c r="U757" i="3" s="1"/>
  <c r="K758" i="3"/>
  <c r="M758" i="3" s="1"/>
  <c r="N758" i="3" s="1" a="1"/>
  <c r="R758" i="3" a="1"/>
  <c r="R758" i="3" s="1"/>
  <c r="U758" i="3" s="1"/>
  <c r="K759" i="3"/>
  <c r="M759" i="3" s="1"/>
  <c r="N759" i="3" s="1" a="1"/>
  <c r="R759" i="3" a="1"/>
  <c r="R759" i="3" s="1"/>
  <c r="U759" i="3" s="1"/>
  <c r="K760" i="3"/>
  <c r="M760" i="3" s="1"/>
  <c r="N760" i="3" s="1" a="1"/>
  <c r="R760" i="3" a="1"/>
  <c r="R760" i="3" s="1"/>
  <c r="U760" i="3" s="1"/>
  <c r="K761" i="3"/>
  <c r="M761" i="3" s="1"/>
  <c r="N761" i="3" s="1" a="1"/>
  <c r="R761" i="3" a="1"/>
  <c r="R761" i="3" s="1"/>
  <c r="U761" i="3" s="1"/>
  <c r="K762" i="3"/>
  <c r="M762" i="3" s="1"/>
  <c r="N762" i="3" s="1" a="1"/>
  <c r="R762" i="3" a="1"/>
  <c r="R762" i="3" s="1"/>
  <c r="U762" i="3" s="1"/>
  <c r="K763" i="3"/>
  <c r="M763" i="3" s="1"/>
  <c r="N763" i="3" s="1" a="1"/>
  <c r="R763" i="3" a="1"/>
  <c r="R763" i="3" s="1"/>
  <c r="U763" i="3" s="1"/>
  <c r="K764" i="3"/>
  <c r="M764" i="3" s="1"/>
  <c r="N764" i="3" s="1" a="1"/>
  <c r="R764" i="3" a="1"/>
  <c r="R764" i="3" s="1"/>
  <c r="U764" i="3" s="1"/>
  <c r="K765" i="3"/>
  <c r="M765" i="3" s="1"/>
  <c r="N765" i="3" s="1" a="1"/>
  <c r="R765" i="3" a="1"/>
  <c r="R765" i="3" s="1"/>
  <c r="U765" i="3" s="1"/>
  <c r="K766" i="3"/>
  <c r="M766" i="3" s="1"/>
  <c r="N766" i="3" s="1" a="1"/>
  <c r="R766" i="3" a="1"/>
  <c r="R766" i="3" s="1"/>
  <c r="U766" i="3" s="1"/>
  <c r="K767" i="3"/>
  <c r="M767" i="3" s="1"/>
  <c r="N767" i="3" s="1" a="1"/>
  <c r="R767" i="3" a="1"/>
  <c r="R767" i="3" s="1"/>
  <c r="U767" i="3" s="1"/>
  <c r="K768" i="3"/>
  <c r="M768" i="3" s="1"/>
  <c r="N768" i="3" s="1" a="1"/>
  <c r="R768" i="3" a="1"/>
  <c r="R768" i="3" s="1"/>
  <c r="U768" i="3" s="1"/>
  <c r="K769" i="3"/>
  <c r="M769" i="3" s="1"/>
  <c r="N769" i="3" s="1" a="1"/>
  <c r="R769" i="3" a="1"/>
  <c r="R769" i="3" s="1"/>
  <c r="U769" i="3" s="1"/>
  <c r="K770" i="3"/>
  <c r="M770" i="3" s="1"/>
  <c r="N770" i="3" s="1" a="1"/>
  <c r="R770" i="3" a="1"/>
  <c r="R770" i="3" s="1"/>
  <c r="U770" i="3" s="1"/>
  <c r="K771" i="3"/>
  <c r="M771" i="3" s="1"/>
  <c r="N771" i="3" s="1" a="1"/>
  <c r="R771" i="3" a="1"/>
  <c r="R771" i="3" s="1"/>
  <c r="U771" i="3" s="1"/>
  <c r="K772" i="3"/>
  <c r="M772" i="3" s="1"/>
  <c r="N772" i="3" s="1" a="1"/>
  <c r="R772" i="3" a="1"/>
  <c r="R772" i="3" s="1"/>
  <c r="U772" i="3" s="1"/>
  <c r="K773" i="3"/>
  <c r="M773" i="3" s="1"/>
  <c r="N773" i="3" s="1" a="1"/>
  <c r="R773" i="3" a="1"/>
  <c r="R773" i="3" s="1"/>
  <c r="U773" i="3" s="1"/>
  <c r="K774" i="3"/>
  <c r="M774" i="3" s="1"/>
  <c r="N774" i="3" s="1" a="1"/>
  <c r="R774" i="3" a="1"/>
  <c r="R774" i="3" s="1"/>
  <c r="U774" i="3" s="1"/>
  <c r="K775" i="3"/>
  <c r="M775" i="3" s="1"/>
  <c r="N775" i="3" s="1" a="1"/>
  <c r="R775" i="3" a="1"/>
  <c r="R775" i="3" s="1"/>
  <c r="U775" i="3" s="1"/>
  <c r="K776" i="3"/>
  <c r="M776" i="3" s="1"/>
  <c r="N776" i="3" s="1" a="1"/>
  <c r="R776" i="3" a="1"/>
  <c r="R776" i="3" s="1"/>
  <c r="U776" i="3" s="1"/>
  <c r="K777" i="3"/>
  <c r="M777" i="3" s="1"/>
  <c r="N777" i="3" s="1" a="1"/>
  <c r="R777" i="3" a="1"/>
  <c r="R777" i="3" s="1"/>
  <c r="U777" i="3" s="1"/>
  <c r="K778" i="3"/>
  <c r="M778" i="3" s="1"/>
  <c r="N778" i="3" s="1" a="1"/>
  <c r="R778" i="3" a="1"/>
  <c r="R778" i="3" s="1"/>
  <c r="U778" i="3" s="1"/>
  <c r="K779" i="3"/>
  <c r="M779" i="3" s="1"/>
  <c r="N779" i="3" s="1" a="1"/>
  <c r="R779" i="3" a="1"/>
  <c r="R779" i="3" s="1"/>
  <c r="U779" i="3" s="1"/>
  <c r="K780" i="3"/>
  <c r="M780" i="3" s="1"/>
  <c r="N780" i="3" s="1" a="1"/>
  <c r="R780" i="3" a="1"/>
  <c r="R780" i="3" s="1"/>
  <c r="U780" i="3" s="1"/>
  <c r="K781" i="3"/>
  <c r="M781" i="3" s="1"/>
  <c r="N781" i="3" s="1" a="1"/>
  <c r="R781" i="3" a="1"/>
  <c r="R781" i="3" s="1"/>
  <c r="U781" i="3" s="1"/>
  <c r="K782" i="3"/>
  <c r="M782" i="3" s="1"/>
  <c r="N782" i="3" s="1" a="1"/>
  <c r="R782" i="3" a="1"/>
  <c r="R782" i="3" s="1"/>
  <c r="U782" i="3" s="1"/>
  <c r="K783" i="3"/>
  <c r="M783" i="3" s="1"/>
  <c r="N783" i="3" s="1" a="1"/>
  <c r="R783" i="3" a="1"/>
  <c r="R783" i="3" s="1"/>
  <c r="U783" i="3" s="1"/>
  <c r="K784" i="3"/>
  <c r="M784" i="3" s="1"/>
  <c r="N784" i="3" s="1" a="1"/>
  <c r="R784" i="3" a="1"/>
  <c r="R784" i="3" s="1"/>
  <c r="U784" i="3" s="1"/>
  <c r="K785" i="3"/>
  <c r="M785" i="3" s="1"/>
  <c r="N785" i="3" s="1" a="1"/>
  <c r="R785" i="3" a="1"/>
  <c r="R785" i="3" s="1"/>
  <c r="U785" i="3" s="1"/>
  <c r="K786" i="3"/>
  <c r="M786" i="3" s="1"/>
  <c r="N786" i="3" s="1" a="1"/>
  <c r="R786" i="3" a="1"/>
  <c r="R786" i="3" s="1"/>
  <c r="U786" i="3" s="1"/>
  <c r="K787" i="3"/>
  <c r="M787" i="3" s="1"/>
  <c r="N787" i="3" s="1" a="1"/>
  <c r="R787" i="3" a="1"/>
  <c r="R787" i="3" s="1"/>
  <c r="U787" i="3" s="1"/>
  <c r="K788" i="3"/>
  <c r="M788" i="3" s="1"/>
  <c r="N788" i="3" s="1" a="1"/>
  <c r="R788" i="3" a="1"/>
  <c r="R788" i="3" s="1"/>
  <c r="U788" i="3" s="1"/>
  <c r="K789" i="3"/>
  <c r="M789" i="3" s="1"/>
  <c r="N789" i="3" s="1" a="1"/>
  <c r="R789" i="3" a="1"/>
  <c r="R789" i="3" s="1"/>
  <c r="U789" i="3" s="1"/>
  <c r="K790" i="3"/>
  <c r="M790" i="3" s="1"/>
  <c r="N790" i="3" s="1" a="1"/>
  <c r="R790" i="3" a="1"/>
  <c r="R790" i="3" s="1"/>
  <c r="U790" i="3" s="1"/>
  <c r="K791" i="3"/>
  <c r="M791" i="3" s="1"/>
  <c r="N791" i="3" s="1" a="1"/>
  <c r="R791" i="3" a="1"/>
  <c r="R791" i="3" s="1"/>
  <c r="U791" i="3" s="1"/>
  <c r="K792" i="3"/>
  <c r="M792" i="3" s="1"/>
  <c r="N792" i="3" s="1" a="1"/>
  <c r="R792" i="3" a="1"/>
  <c r="R792" i="3" s="1"/>
  <c r="U792" i="3" s="1"/>
  <c r="K793" i="3"/>
  <c r="M793" i="3" s="1"/>
  <c r="N793" i="3" s="1" a="1"/>
  <c r="R793" i="3" a="1"/>
  <c r="R793" i="3" s="1"/>
  <c r="U793" i="3" s="1"/>
  <c r="K794" i="3"/>
  <c r="M794" i="3" s="1"/>
  <c r="N794" i="3" s="1" a="1"/>
  <c r="R794" i="3" a="1"/>
  <c r="R794" i="3" s="1"/>
  <c r="U794" i="3" s="1"/>
  <c r="K795" i="3"/>
  <c r="M795" i="3" s="1"/>
  <c r="N795" i="3" s="1" a="1"/>
  <c r="R795" i="3" a="1"/>
  <c r="R795" i="3" s="1"/>
  <c r="U795" i="3" s="1"/>
  <c r="K796" i="3"/>
  <c r="M796" i="3" s="1"/>
  <c r="N796" i="3" s="1" a="1"/>
  <c r="R796" i="3" a="1"/>
  <c r="R796" i="3" s="1"/>
  <c r="U796" i="3" s="1"/>
  <c r="K797" i="3"/>
  <c r="M797" i="3" s="1"/>
  <c r="N797" i="3" s="1" a="1"/>
  <c r="R797" i="3" a="1"/>
  <c r="R797" i="3" s="1"/>
  <c r="U797" i="3" s="1"/>
  <c r="K798" i="3"/>
  <c r="M798" i="3" s="1"/>
  <c r="N798" i="3" s="1" a="1"/>
  <c r="R798" i="3" a="1"/>
  <c r="R798" i="3" s="1"/>
  <c r="U798" i="3" s="1"/>
  <c r="K799" i="3"/>
  <c r="M799" i="3" s="1"/>
  <c r="N799" i="3" s="1" a="1"/>
  <c r="R799" i="3" a="1"/>
  <c r="R799" i="3" s="1"/>
  <c r="U799" i="3" s="1"/>
  <c r="K800" i="3"/>
  <c r="M800" i="3" s="1"/>
  <c r="N800" i="3" s="1" a="1"/>
  <c r="R800" i="3" a="1"/>
  <c r="R800" i="3" s="1"/>
  <c r="U800" i="3" s="1"/>
  <c r="K801" i="3"/>
  <c r="M801" i="3" s="1"/>
  <c r="N801" i="3" s="1" a="1"/>
  <c r="R801" i="3" a="1"/>
  <c r="R801" i="3" s="1"/>
  <c r="U801" i="3" s="1"/>
  <c r="K802" i="3"/>
  <c r="M802" i="3" s="1"/>
  <c r="N802" i="3" s="1" a="1"/>
  <c r="R802" i="3" a="1"/>
  <c r="R802" i="3" s="1"/>
  <c r="U802" i="3" s="1"/>
  <c r="K803" i="3"/>
  <c r="M803" i="3" s="1"/>
  <c r="N803" i="3" s="1" a="1"/>
  <c r="R803" i="3" a="1"/>
  <c r="R803" i="3" s="1"/>
  <c r="U803" i="3" s="1"/>
  <c r="K804" i="3"/>
  <c r="M804" i="3" s="1"/>
  <c r="N804" i="3" s="1" a="1"/>
  <c r="R804" i="3" a="1"/>
  <c r="R804" i="3" s="1"/>
  <c r="U804" i="3" s="1"/>
  <c r="K805" i="3"/>
  <c r="M805" i="3" s="1"/>
  <c r="N805" i="3" s="1" a="1"/>
  <c r="R805" i="3" a="1"/>
  <c r="R805" i="3" s="1"/>
  <c r="U805" i="3" s="1"/>
  <c r="K806" i="3"/>
  <c r="M806" i="3" s="1"/>
  <c r="N806" i="3" s="1" a="1"/>
  <c r="R806" i="3" a="1"/>
  <c r="R806" i="3" s="1"/>
  <c r="U806" i="3" s="1"/>
  <c r="K807" i="3"/>
  <c r="M807" i="3" s="1"/>
  <c r="N807" i="3" s="1" a="1"/>
  <c r="R807" i="3" a="1"/>
  <c r="R807" i="3" s="1"/>
  <c r="U807" i="3" s="1"/>
  <c r="K808" i="3"/>
  <c r="M808" i="3" s="1"/>
  <c r="N808" i="3" s="1" a="1"/>
  <c r="R808" i="3" a="1"/>
  <c r="R808" i="3" s="1"/>
  <c r="U808" i="3" s="1"/>
  <c r="K809" i="3"/>
  <c r="M809" i="3" s="1"/>
  <c r="N809" i="3" s="1" a="1"/>
  <c r="R809" i="3" a="1"/>
  <c r="R809" i="3" s="1"/>
  <c r="U809" i="3" s="1"/>
  <c r="K810" i="3"/>
  <c r="M810" i="3" s="1"/>
  <c r="N810" i="3" s="1" a="1"/>
  <c r="R810" i="3" a="1"/>
  <c r="R810" i="3" s="1"/>
  <c r="U810" i="3" s="1"/>
  <c r="K811" i="3"/>
  <c r="M811" i="3" s="1"/>
  <c r="N811" i="3" s="1" a="1"/>
  <c r="R811" i="3" a="1"/>
  <c r="R811" i="3" s="1"/>
  <c r="U811" i="3" s="1"/>
  <c r="K812" i="3"/>
  <c r="M812" i="3" s="1"/>
  <c r="N812" i="3" s="1" a="1"/>
  <c r="R812" i="3" a="1"/>
  <c r="R812" i="3" s="1"/>
  <c r="U812" i="3" s="1"/>
  <c r="K813" i="3"/>
  <c r="M813" i="3" s="1"/>
  <c r="N813" i="3" s="1" a="1"/>
  <c r="R813" i="3" a="1"/>
  <c r="R813" i="3" s="1"/>
  <c r="U813" i="3" s="1"/>
  <c r="K814" i="3"/>
  <c r="M814" i="3" s="1"/>
  <c r="N814" i="3" s="1" a="1"/>
  <c r="R814" i="3" a="1"/>
  <c r="R814" i="3" s="1"/>
  <c r="U814" i="3" s="1"/>
  <c r="K815" i="3"/>
  <c r="M815" i="3" s="1"/>
  <c r="N815" i="3" s="1" a="1"/>
  <c r="R815" i="3" a="1"/>
  <c r="R815" i="3" s="1"/>
  <c r="U815" i="3" s="1"/>
  <c r="K816" i="3"/>
  <c r="M816" i="3" s="1"/>
  <c r="N816" i="3" s="1" a="1"/>
  <c r="R816" i="3" a="1"/>
  <c r="R816" i="3" s="1"/>
  <c r="U816" i="3" s="1"/>
  <c r="K817" i="3"/>
  <c r="M817" i="3" s="1"/>
  <c r="N817" i="3" s="1" a="1"/>
  <c r="R817" i="3" a="1"/>
  <c r="R817" i="3" s="1"/>
  <c r="U817" i="3" s="1"/>
  <c r="K818" i="3"/>
  <c r="M818" i="3" s="1"/>
  <c r="N818" i="3" s="1" a="1"/>
  <c r="R818" i="3" a="1"/>
  <c r="R818" i="3" s="1"/>
  <c r="U818" i="3" s="1"/>
  <c r="K819" i="3"/>
  <c r="M819" i="3" s="1"/>
  <c r="N819" i="3" s="1" a="1"/>
  <c r="R819" i="3" a="1"/>
  <c r="R819" i="3" s="1"/>
  <c r="U819" i="3" s="1"/>
  <c r="K820" i="3"/>
  <c r="M820" i="3" s="1"/>
  <c r="N820" i="3" s="1" a="1"/>
  <c r="R820" i="3" a="1"/>
  <c r="R820" i="3" s="1"/>
  <c r="U820" i="3" s="1"/>
  <c r="K821" i="3"/>
  <c r="M821" i="3" s="1"/>
  <c r="N821" i="3" s="1" a="1"/>
  <c r="R821" i="3" a="1"/>
  <c r="R821" i="3" s="1"/>
  <c r="U821" i="3" s="1"/>
  <c r="K822" i="3"/>
  <c r="M822" i="3" s="1"/>
  <c r="N822" i="3" s="1" a="1"/>
  <c r="R822" i="3" a="1"/>
  <c r="R822" i="3" s="1"/>
  <c r="U822" i="3" s="1"/>
  <c r="K823" i="3"/>
  <c r="M823" i="3" s="1"/>
  <c r="N823" i="3" s="1" a="1"/>
  <c r="R823" i="3" a="1"/>
  <c r="R823" i="3" s="1"/>
  <c r="U823" i="3" s="1"/>
  <c r="K824" i="3"/>
  <c r="M824" i="3" s="1"/>
  <c r="N824" i="3" s="1" a="1"/>
  <c r="R824" i="3" a="1"/>
  <c r="R824" i="3" s="1"/>
  <c r="U824" i="3" s="1"/>
  <c r="K825" i="3"/>
  <c r="M825" i="3" s="1"/>
  <c r="N825" i="3" s="1" a="1"/>
  <c r="R825" i="3" a="1"/>
  <c r="R825" i="3" s="1"/>
  <c r="U825" i="3" s="1"/>
  <c r="K826" i="3"/>
  <c r="M826" i="3" s="1"/>
  <c r="N826" i="3" s="1" a="1"/>
  <c r="R826" i="3" a="1"/>
  <c r="R826" i="3" s="1"/>
  <c r="U826" i="3" s="1"/>
  <c r="K827" i="3"/>
  <c r="M827" i="3" s="1"/>
  <c r="N827" i="3" s="1" a="1"/>
  <c r="R827" i="3" a="1"/>
  <c r="R827" i="3" s="1"/>
  <c r="U827" i="3" s="1"/>
  <c r="K828" i="3"/>
  <c r="M828" i="3" s="1"/>
  <c r="N828" i="3" s="1" a="1"/>
  <c r="R828" i="3" a="1"/>
  <c r="R828" i="3" s="1"/>
  <c r="U828" i="3" s="1"/>
  <c r="K829" i="3"/>
  <c r="M829" i="3" s="1"/>
  <c r="N829" i="3" s="1" a="1"/>
  <c r="R829" i="3" a="1"/>
  <c r="R829" i="3" s="1"/>
  <c r="U829" i="3" s="1"/>
  <c r="K830" i="3"/>
  <c r="M830" i="3" s="1"/>
  <c r="N830" i="3" s="1" a="1"/>
  <c r="R830" i="3" a="1"/>
  <c r="R830" i="3" s="1"/>
  <c r="U830" i="3" s="1"/>
  <c r="K831" i="3"/>
  <c r="M831" i="3" s="1"/>
  <c r="N831" i="3" s="1" a="1"/>
  <c r="R831" i="3" a="1"/>
  <c r="R831" i="3" s="1"/>
  <c r="U831" i="3" s="1"/>
  <c r="K832" i="3"/>
  <c r="M832" i="3" s="1"/>
  <c r="N832" i="3" s="1" a="1"/>
  <c r="R832" i="3" a="1"/>
  <c r="R832" i="3" s="1"/>
  <c r="U832" i="3" s="1"/>
  <c r="K833" i="3"/>
  <c r="M833" i="3" s="1"/>
  <c r="N833" i="3" s="1" a="1"/>
  <c r="R833" i="3" a="1"/>
  <c r="R833" i="3" s="1"/>
  <c r="U833" i="3" s="1"/>
  <c r="K834" i="3"/>
  <c r="M834" i="3" s="1"/>
  <c r="N834" i="3" s="1" a="1"/>
  <c r="R834" i="3" a="1"/>
  <c r="R834" i="3" s="1"/>
  <c r="U834" i="3" s="1"/>
  <c r="K835" i="3"/>
  <c r="M835" i="3" s="1"/>
  <c r="N835" i="3" s="1" a="1"/>
  <c r="R835" i="3" a="1"/>
  <c r="R835" i="3" s="1"/>
  <c r="U835" i="3" s="1"/>
  <c r="K836" i="3"/>
  <c r="M836" i="3" s="1"/>
  <c r="N836" i="3" s="1" a="1"/>
  <c r="R836" i="3" a="1"/>
  <c r="R836" i="3" s="1"/>
  <c r="U836" i="3" s="1"/>
  <c r="K837" i="3"/>
  <c r="M837" i="3" s="1"/>
  <c r="N837" i="3" s="1" a="1"/>
  <c r="R837" i="3" a="1"/>
  <c r="R837" i="3" s="1"/>
  <c r="U837" i="3" s="1"/>
  <c r="K838" i="3"/>
  <c r="M838" i="3" s="1"/>
  <c r="N838" i="3" s="1" a="1"/>
  <c r="R838" i="3" a="1"/>
  <c r="R838" i="3" s="1"/>
  <c r="U838" i="3" s="1"/>
  <c r="K839" i="3"/>
  <c r="M839" i="3" s="1"/>
  <c r="N839" i="3" s="1" a="1"/>
  <c r="R839" i="3" a="1"/>
  <c r="R839" i="3" s="1"/>
  <c r="U839" i="3" s="1"/>
  <c r="K840" i="3"/>
  <c r="M840" i="3" s="1"/>
  <c r="N840" i="3" s="1" a="1"/>
  <c r="R840" i="3" a="1"/>
  <c r="R840" i="3" s="1"/>
  <c r="U840" i="3" s="1"/>
  <c r="K841" i="3"/>
  <c r="M841" i="3" s="1"/>
  <c r="N841" i="3" s="1" a="1"/>
  <c r="R841" i="3" a="1"/>
  <c r="R841" i="3" s="1"/>
  <c r="U841" i="3" s="1"/>
  <c r="K842" i="3"/>
  <c r="M842" i="3" s="1"/>
  <c r="N842" i="3" s="1" a="1"/>
  <c r="R842" i="3" a="1"/>
  <c r="R842" i="3" s="1"/>
  <c r="U842" i="3" s="1"/>
  <c r="K843" i="3"/>
  <c r="M843" i="3" s="1"/>
  <c r="N843" i="3" s="1" a="1"/>
  <c r="R843" i="3" a="1"/>
  <c r="R843" i="3" s="1"/>
  <c r="U843" i="3" s="1"/>
  <c r="K844" i="3"/>
  <c r="M844" i="3" s="1"/>
  <c r="N844" i="3" s="1" a="1"/>
  <c r="R844" i="3" a="1"/>
  <c r="R844" i="3" s="1"/>
  <c r="U844" i="3" s="1"/>
  <c r="K845" i="3"/>
  <c r="M845" i="3" s="1"/>
  <c r="N845" i="3" s="1" a="1"/>
  <c r="R845" i="3" a="1"/>
  <c r="R845" i="3" s="1"/>
  <c r="U845" i="3" s="1"/>
  <c r="K846" i="3"/>
  <c r="M846" i="3" s="1"/>
  <c r="N846" i="3" s="1" a="1"/>
  <c r="R846" i="3" a="1"/>
  <c r="R846" i="3" s="1"/>
  <c r="U846" i="3" s="1"/>
  <c r="K847" i="3"/>
  <c r="M847" i="3" s="1"/>
  <c r="N847" i="3" s="1" a="1"/>
  <c r="R847" i="3" a="1"/>
  <c r="R847" i="3" s="1"/>
  <c r="U847" i="3" s="1"/>
  <c r="K848" i="3"/>
  <c r="M848" i="3" s="1"/>
  <c r="N848" i="3" s="1" a="1"/>
  <c r="R848" i="3" a="1"/>
  <c r="R848" i="3" s="1"/>
  <c r="U848" i="3" s="1"/>
  <c r="K849" i="3"/>
  <c r="M849" i="3" s="1"/>
  <c r="N849" i="3" s="1" a="1"/>
  <c r="R849" i="3" a="1"/>
  <c r="R849" i="3" s="1"/>
  <c r="U849" i="3" s="1"/>
  <c r="K850" i="3"/>
  <c r="M850" i="3" s="1"/>
  <c r="N850" i="3" s="1" a="1"/>
  <c r="R850" i="3" a="1"/>
  <c r="R850" i="3" s="1"/>
  <c r="U850" i="3" s="1"/>
  <c r="K851" i="3"/>
  <c r="M851" i="3" s="1"/>
  <c r="N851" i="3" s="1" a="1"/>
  <c r="R851" i="3" a="1"/>
  <c r="R851" i="3" s="1"/>
  <c r="U851" i="3" s="1"/>
  <c r="K852" i="3"/>
  <c r="M852" i="3" s="1"/>
  <c r="N852" i="3" s="1" a="1"/>
  <c r="R852" i="3" a="1"/>
  <c r="R852" i="3" s="1"/>
  <c r="U852" i="3" s="1"/>
  <c r="K853" i="3"/>
  <c r="M853" i="3" s="1"/>
  <c r="N853" i="3" s="1" a="1"/>
  <c r="R853" i="3" a="1"/>
  <c r="R853" i="3" s="1"/>
  <c r="U853" i="3" s="1"/>
  <c r="K854" i="3"/>
  <c r="M854" i="3" s="1"/>
  <c r="N854" i="3" s="1" a="1"/>
  <c r="R854" i="3" a="1"/>
  <c r="R854" i="3" s="1"/>
  <c r="U854" i="3" s="1"/>
  <c r="K855" i="3"/>
  <c r="M855" i="3" s="1"/>
  <c r="N855" i="3" s="1" a="1"/>
  <c r="R855" i="3" a="1"/>
  <c r="R855" i="3" s="1"/>
  <c r="U855" i="3" s="1"/>
  <c r="K856" i="3"/>
  <c r="M856" i="3" s="1"/>
  <c r="N856" i="3" s="1" a="1"/>
  <c r="R856" i="3" a="1"/>
  <c r="R856" i="3" s="1"/>
  <c r="U856" i="3" s="1"/>
  <c r="K857" i="3"/>
  <c r="M857" i="3" s="1"/>
  <c r="N857" i="3" s="1" a="1"/>
  <c r="R857" i="3" a="1"/>
  <c r="R857" i="3" s="1"/>
  <c r="U857" i="3" s="1"/>
  <c r="K858" i="3"/>
  <c r="M858" i="3" s="1"/>
  <c r="N858" i="3" s="1" a="1"/>
  <c r="R858" i="3" a="1"/>
  <c r="R858" i="3" s="1"/>
  <c r="U858" i="3" s="1"/>
  <c r="K859" i="3"/>
  <c r="M859" i="3" s="1"/>
  <c r="N859" i="3" s="1" a="1"/>
  <c r="R859" i="3" a="1"/>
  <c r="R859" i="3" s="1"/>
  <c r="U859" i="3" s="1"/>
  <c r="K860" i="3"/>
  <c r="M860" i="3" s="1"/>
  <c r="N860" i="3" s="1" a="1"/>
  <c r="R860" i="3" a="1"/>
  <c r="R860" i="3" s="1"/>
  <c r="U860" i="3" s="1"/>
  <c r="K861" i="3"/>
  <c r="M861" i="3" s="1"/>
  <c r="N861" i="3" s="1" a="1"/>
  <c r="R861" i="3" a="1"/>
  <c r="R861" i="3" s="1"/>
  <c r="U861" i="3" s="1"/>
  <c r="K862" i="3"/>
  <c r="M862" i="3" s="1"/>
  <c r="N862" i="3" s="1" a="1"/>
  <c r="R862" i="3" a="1"/>
  <c r="R862" i="3" s="1"/>
  <c r="U862" i="3" s="1"/>
  <c r="K863" i="3"/>
  <c r="M863" i="3" s="1"/>
  <c r="N863" i="3" s="1" a="1"/>
  <c r="R863" i="3" a="1"/>
  <c r="R863" i="3" s="1"/>
  <c r="U863" i="3" s="1"/>
  <c r="K864" i="3"/>
  <c r="M864" i="3" s="1"/>
  <c r="N864" i="3" s="1" a="1"/>
  <c r="R864" i="3" a="1"/>
  <c r="R864" i="3" s="1"/>
  <c r="U864" i="3" s="1"/>
  <c r="K865" i="3"/>
  <c r="M865" i="3" s="1"/>
  <c r="N865" i="3" s="1" a="1"/>
  <c r="R865" i="3" a="1"/>
  <c r="R865" i="3" s="1"/>
  <c r="U865" i="3" s="1"/>
  <c r="K866" i="3"/>
  <c r="M866" i="3" s="1"/>
  <c r="N866" i="3" s="1" a="1"/>
  <c r="R866" i="3" a="1"/>
  <c r="R866" i="3" s="1"/>
  <c r="U866" i="3" s="1"/>
  <c r="K867" i="3"/>
  <c r="M867" i="3" s="1"/>
  <c r="N867" i="3" s="1" a="1"/>
  <c r="R867" i="3" a="1"/>
  <c r="R867" i="3" s="1"/>
  <c r="U867" i="3" s="1"/>
  <c r="K868" i="3"/>
  <c r="M868" i="3" s="1"/>
  <c r="N868" i="3" s="1" a="1"/>
  <c r="R868" i="3" a="1"/>
  <c r="R868" i="3" s="1"/>
  <c r="U868" i="3" s="1"/>
  <c r="K869" i="3"/>
  <c r="M869" i="3" s="1"/>
  <c r="N869" i="3" s="1" a="1"/>
  <c r="R869" i="3" a="1"/>
  <c r="R869" i="3" s="1"/>
  <c r="U869" i="3" s="1"/>
  <c r="K870" i="3"/>
  <c r="M870" i="3" s="1"/>
  <c r="N870" i="3" s="1" a="1"/>
  <c r="R870" i="3" a="1"/>
  <c r="R870" i="3" s="1"/>
  <c r="U870" i="3" s="1"/>
  <c r="K871" i="3"/>
  <c r="M871" i="3" s="1"/>
  <c r="N871" i="3" s="1" a="1"/>
  <c r="R871" i="3" a="1"/>
  <c r="R871" i="3" s="1"/>
  <c r="U871" i="3" s="1"/>
  <c r="K872" i="3"/>
  <c r="M872" i="3" s="1"/>
  <c r="N872" i="3" s="1" a="1"/>
  <c r="R872" i="3" a="1"/>
  <c r="R872" i="3" s="1"/>
  <c r="U872" i="3" s="1"/>
  <c r="K873" i="3"/>
  <c r="M873" i="3" s="1"/>
  <c r="N873" i="3" s="1" a="1"/>
  <c r="R873" i="3" a="1"/>
  <c r="R873" i="3" s="1"/>
  <c r="U873" i="3" s="1"/>
  <c r="K874" i="3"/>
  <c r="M874" i="3" s="1"/>
  <c r="N874" i="3" s="1" a="1"/>
  <c r="R874" i="3" a="1"/>
  <c r="R874" i="3" s="1"/>
  <c r="U874" i="3" s="1"/>
  <c r="K875" i="3"/>
  <c r="M875" i="3" s="1"/>
  <c r="N875" i="3" s="1" a="1"/>
  <c r="R875" i="3" a="1"/>
  <c r="R875" i="3" s="1"/>
  <c r="U875" i="3" s="1"/>
  <c r="K876" i="3"/>
  <c r="M876" i="3" s="1"/>
  <c r="N876" i="3" s="1" a="1"/>
  <c r="R876" i="3" a="1"/>
  <c r="R876" i="3" s="1"/>
  <c r="U876" i="3" s="1"/>
  <c r="K877" i="3"/>
  <c r="M877" i="3" s="1"/>
  <c r="N877" i="3" s="1" a="1"/>
  <c r="R877" i="3" a="1"/>
  <c r="R877" i="3" s="1"/>
  <c r="U877" i="3" s="1"/>
  <c r="K878" i="3"/>
  <c r="M878" i="3" s="1"/>
  <c r="N878" i="3" s="1" a="1"/>
  <c r="R878" i="3" a="1"/>
  <c r="R878" i="3" s="1"/>
  <c r="U878" i="3" s="1"/>
  <c r="K879" i="3"/>
  <c r="M879" i="3" s="1"/>
  <c r="N879" i="3" s="1" a="1"/>
  <c r="R879" i="3" a="1"/>
  <c r="R879" i="3" s="1"/>
  <c r="U879" i="3" s="1"/>
  <c r="K880" i="3"/>
  <c r="M880" i="3" s="1"/>
  <c r="N880" i="3" s="1" a="1"/>
  <c r="R880" i="3" a="1"/>
  <c r="R880" i="3" s="1"/>
  <c r="U880" i="3" s="1"/>
  <c r="K881" i="3"/>
  <c r="M881" i="3" s="1"/>
  <c r="N881" i="3" s="1" a="1"/>
  <c r="R881" i="3" a="1"/>
  <c r="R881" i="3" s="1"/>
  <c r="U881" i="3" s="1"/>
  <c r="K882" i="3"/>
  <c r="M882" i="3" s="1"/>
  <c r="N882" i="3" s="1" a="1"/>
  <c r="R882" i="3" a="1"/>
  <c r="R882" i="3" s="1"/>
  <c r="U882" i="3" s="1"/>
  <c r="K883" i="3"/>
  <c r="M883" i="3" s="1"/>
  <c r="N883" i="3" s="1" a="1"/>
  <c r="R883" i="3" a="1"/>
  <c r="R883" i="3" s="1"/>
  <c r="U883" i="3" s="1"/>
  <c r="K884" i="3"/>
  <c r="M884" i="3" s="1"/>
  <c r="N884" i="3" s="1" a="1"/>
  <c r="R884" i="3" a="1"/>
  <c r="R884" i="3" s="1"/>
  <c r="U884" i="3" s="1"/>
  <c r="K885" i="3"/>
  <c r="M885" i="3" s="1"/>
  <c r="N885" i="3" s="1" a="1"/>
  <c r="R885" i="3" a="1"/>
  <c r="R885" i="3" s="1"/>
  <c r="U885" i="3" s="1"/>
  <c r="K886" i="3"/>
  <c r="M886" i="3" s="1"/>
  <c r="N886" i="3" s="1" a="1"/>
  <c r="R886" i="3" a="1"/>
  <c r="R886" i="3" s="1"/>
  <c r="U886" i="3" s="1"/>
  <c r="K887" i="3"/>
  <c r="M887" i="3" s="1"/>
  <c r="N887" i="3" s="1" a="1"/>
  <c r="R887" i="3" a="1"/>
  <c r="R887" i="3" s="1"/>
  <c r="U887" i="3" s="1"/>
  <c r="K888" i="3"/>
  <c r="M888" i="3" s="1"/>
  <c r="N888" i="3" s="1" a="1"/>
  <c r="R888" i="3" a="1"/>
  <c r="R888" i="3" s="1"/>
  <c r="U888" i="3" s="1"/>
  <c r="K889" i="3"/>
  <c r="M889" i="3" s="1"/>
  <c r="N889" i="3" s="1" a="1"/>
  <c r="R889" i="3" a="1"/>
  <c r="R889" i="3" s="1"/>
  <c r="U889" i="3" s="1"/>
  <c r="K890" i="3"/>
  <c r="M890" i="3" s="1"/>
  <c r="N890" i="3" s="1" a="1"/>
  <c r="R890" i="3" a="1"/>
  <c r="R890" i="3" s="1"/>
  <c r="U890" i="3" s="1"/>
  <c r="K891" i="3"/>
  <c r="M891" i="3" s="1"/>
  <c r="N891" i="3" s="1" a="1"/>
  <c r="R891" i="3" a="1"/>
  <c r="R891" i="3" s="1"/>
  <c r="U891" i="3" s="1"/>
  <c r="K892" i="3"/>
  <c r="M892" i="3" s="1"/>
  <c r="N892" i="3" s="1" a="1"/>
  <c r="R892" i="3" a="1"/>
  <c r="R892" i="3" s="1"/>
  <c r="U892" i="3" s="1"/>
  <c r="K893" i="3"/>
  <c r="M893" i="3" s="1"/>
  <c r="N893" i="3" s="1" a="1"/>
  <c r="R893" i="3" a="1"/>
  <c r="R893" i="3" s="1"/>
  <c r="U893" i="3" s="1"/>
  <c r="K894" i="3"/>
  <c r="M894" i="3" s="1"/>
  <c r="N894" i="3" s="1" a="1"/>
  <c r="R894" i="3" a="1"/>
  <c r="R894" i="3" s="1"/>
  <c r="U894" i="3" s="1"/>
  <c r="K895" i="3"/>
  <c r="M895" i="3" s="1"/>
  <c r="N895" i="3" s="1" a="1"/>
  <c r="R895" i="3" a="1"/>
  <c r="R895" i="3" s="1"/>
  <c r="U895" i="3" s="1"/>
  <c r="K896" i="3"/>
  <c r="M896" i="3" s="1"/>
  <c r="N896" i="3" s="1" a="1"/>
  <c r="R896" i="3" a="1"/>
  <c r="R896" i="3" s="1"/>
  <c r="U896" i="3" s="1"/>
  <c r="K897" i="3"/>
  <c r="M897" i="3" s="1"/>
  <c r="N897" i="3" s="1" a="1"/>
  <c r="R897" i="3" a="1"/>
  <c r="R897" i="3" s="1"/>
  <c r="U897" i="3" s="1"/>
  <c r="K898" i="3"/>
  <c r="M898" i="3" s="1"/>
  <c r="N898" i="3" s="1" a="1"/>
  <c r="R898" i="3" a="1"/>
  <c r="R898" i="3" s="1"/>
  <c r="U898" i="3" s="1"/>
  <c r="K899" i="3"/>
  <c r="M899" i="3" s="1"/>
  <c r="N899" i="3" s="1" a="1"/>
  <c r="R899" i="3" a="1"/>
  <c r="R899" i="3" s="1"/>
  <c r="U899" i="3" s="1"/>
  <c r="K900" i="3"/>
  <c r="M900" i="3" s="1"/>
  <c r="N900" i="3" s="1" a="1"/>
  <c r="R900" i="3" a="1"/>
  <c r="R900" i="3" s="1"/>
  <c r="U900" i="3" s="1"/>
  <c r="K901" i="3"/>
  <c r="M901" i="3" s="1"/>
  <c r="N901" i="3" s="1" a="1"/>
  <c r="R901" i="3" a="1"/>
  <c r="R901" i="3" s="1"/>
  <c r="U901" i="3" s="1"/>
  <c r="K902" i="3"/>
  <c r="M902" i="3" s="1"/>
  <c r="N902" i="3" s="1" a="1"/>
  <c r="R902" i="3" a="1"/>
  <c r="R902" i="3" s="1"/>
  <c r="U902" i="3" s="1"/>
  <c r="K903" i="3"/>
  <c r="M903" i="3" s="1"/>
  <c r="N903" i="3" s="1" a="1"/>
  <c r="R903" i="3" a="1"/>
  <c r="R903" i="3" s="1"/>
  <c r="U903" i="3" s="1"/>
  <c r="K904" i="3"/>
  <c r="M904" i="3" s="1"/>
  <c r="N904" i="3" s="1" a="1"/>
  <c r="R904" i="3" a="1"/>
  <c r="R904" i="3" s="1"/>
  <c r="U904" i="3" s="1"/>
  <c r="K905" i="3"/>
  <c r="M905" i="3" s="1"/>
  <c r="N905" i="3" s="1" a="1"/>
  <c r="R905" i="3" a="1"/>
  <c r="R905" i="3" s="1"/>
  <c r="U905" i="3" s="1"/>
  <c r="K906" i="3"/>
  <c r="M906" i="3" s="1"/>
  <c r="N906" i="3" s="1" a="1"/>
  <c r="R906" i="3" a="1"/>
  <c r="R906" i="3" s="1"/>
  <c r="U906" i="3" s="1"/>
  <c r="K907" i="3"/>
  <c r="M907" i="3" s="1"/>
  <c r="N907" i="3" s="1" a="1"/>
  <c r="R907" i="3" a="1"/>
  <c r="R907" i="3" s="1"/>
  <c r="U907" i="3" s="1"/>
  <c r="K908" i="3"/>
  <c r="M908" i="3" s="1"/>
  <c r="N908" i="3" s="1" a="1"/>
  <c r="R908" i="3" a="1"/>
  <c r="R908" i="3" s="1"/>
  <c r="U908" i="3" s="1"/>
  <c r="K909" i="3"/>
  <c r="M909" i="3" s="1"/>
  <c r="N909" i="3" s="1" a="1"/>
  <c r="R909" i="3" a="1"/>
  <c r="R909" i="3" s="1"/>
  <c r="U909" i="3" s="1"/>
  <c r="K910" i="3"/>
  <c r="M910" i="3" s="1"/>
  <c r="N910" i="3" s="1" a="1"/>
  <c r="R910" i="3" a="1"/>
  <c r="R910" i="3" s="1"/>
  <c r="U910" i="3" s="1"/>
  <c r="K911" i="3"/>
  <c r="M911" i="3" s="1"/>
  <c r="N911" i="3" s="1" a="1"/>
  <c r="R911" i="3" a="1"/>
  <c r="R911" i="3" s="1"/>
  <c r="U911" i="3" s="1"/>
  <c r="K912" i="3"/>
  <c r="M912" i="3" s="1"/>
  <c r="N912" i="3" s="1" a="1"/>
  <c r="R912" i="3" a="1"/>
  <c r="R912" i="3" s="1"/>
  <c r="U912" i="3" s="1"/>
  <c r="K913" i="3"/>
  <c r="M913" i="3" s="1"/>
  <c r="N913" i="3" s="1" a="1"/>
  <c r="R913" i="3" a="1"/>
  <c r="R913" i="3" s="1"/>
  <c r="U913" i="3" s="1"/>
  <c r="K914" i="3"/>
  <c r="M914" i="3" s="1"/>
  <c r="N914" i="3" s="1" a="1"/>
  <c r="R914" i="3" a="1"/>
  <c r="R914" i="3" s="1"/>
  <c r="U914" i="3" s="1"/>
  <c r="K915" i="3"/>
  <c r="M915" i="3" s="1"/>
  <c r="N915" i="3" s="1" a="1"/>
  <c r="R915" i="3" a="1"/>
  <c r="R915" i="3" s="1"/>
  <c r="U915" i="3" s="1"/>
  <c r="K916" i="3"/>
  <c r="M916" i="3" s="1"/>
  <c r="N916" i="3" s="1" a="1"/>
  <c r="R916" i="3" a="1"/>
  <c r="R916" i="3" s="1"/>
  <c r="U916" i="3" s="1"/>
  <c r="K917" i="3"/>
  <c r="M917" i="3" s="1"/>
  <c r="N917" i="3" s="1" a="1"/>
  <c r="R917" i="3" a="1"/>
  <c r="R917" i="3" s="1"/>
  <c r="U917" i="3" s="1"/>
  <c r="K918" i="3"/>
  <c r="M918" i="3" s="1"/>
  <c r="N918" i="3" s="1" a="1"/>
  <c r="R918" i="3" a="1"/>
  <c r="R918" i="3" s="1"/>
  <c r="U918" i="3" s="1"/>
  <c r="K919" i="3"/>
  <c r="M919" i="3" s="1"/>
  <c r="N919" i="3" s="1" a="1"/>
  <c r="R919" i="3" a="1"/>
  <c r="R919" i="3" s="1"/>
  <c r="U919" i="3" s="1"/>
  <c r="K920" i="3"/>
  <c r="M920" i="3" s="1"/>
  <c r="N920" i="3" s="1" a="1"/>
  <c r="R920" i="3" a="1"/>
  <c r="R920" i="3" s="1"/>
  <c r="U920" i="3" s="1"/>
  <c r="K921" i="3"/>
  <c r="M921" i="3" s="1"/>
  <c r="N921" i="3" s="1" a="1"/>
  <c r="R921" i="3" a="1"/>
  <c r="R921" i="3" s="1"/>
  <c r="U921" i="3" s="1"/>
  <c r="K922" i="3"/>
  <c r="M922" i="3" s="1"/>
  <c r="N922" i="3" s="1" a="1"/>
  <c r="R922" i="3" a="1"/>
  <c r="R922" i="3" s="1"/>
  <c r="U922" i="3" s="1"/>
  <c r="K923" i="3"/>
  <c r="M923" i="3" s="1"/>
  <c r="N923" i="3" s="1" a="1"/>
  <c r="R923" i="3" a="1"/>
  <c r="R923" i="3" s="1"/>
  <c r="U923" i="3" s="1"/>
  <c r="K924" i="3"/>
  <c r="M924" i="3" s="1"/>
  <c r="N924" i="3" s="1" a="1"/>
  <c r="R924" i="3" a="1"/>
  <c r="R924" i="3" s="1"/>
  <c r="U924" i="3" s="1"/>
  <c r="K925" i="3"/>
  <c r="M925" i="3" s="1"/>
  <c r="N925" i="3" s="1" a="1"/>
  <c r="R925" i="3" a="1"/>
  <c r="R925" i="3" s="1"/>
  <c r="U925" i="3" s="1"/>
  <c r="K926" i="3"/>
  <c r="M926" i="3" s="1"/>
  <c r="N926" i="3" s="1" a="1"/>
  <c r="R926" i="3" a="1"/>
  <c r="R926" i="3" s="1"/>
  <c r="U926" i="3" s="1"/>
  <c r="K927" i="3"/>
  <c r="M927" i="3" s="1"/>
  <c r="N927" i="3" s="1" a="1"/>
  <c r="R927" i="3" a="1"/>
  <c r="R927" i="3" s="1"/>
  <c r="U927" i="3" s="1"/>
  <c r="K928" i="3"/>
  <c r="M928" i="3" s="1"/>
  <c r="N928" i="3" s="1" a="1"/>
  <c r="R928" i="3" a="1"/>
  <c r="R928" i="3" s="1"/>
  <c r="U928" i="3" s="1"/>
  <c r="K929" i="3"/>
  <c r="M929" i="3" s="1"/>
  <c r="N929" i="3" s="1" a="1"/>
  <c r="R929" i="3" a="1"/>
  <c r="R929" i="3" s="1"/>
  <c r="U929" i="3" s="1"/>
  <c r="K930" i="3"/>
  <c r="M930" i="3" s="1"/>
  <c r="N930" i="3" s="1" a="1"/>
  <c r="R930" i="3" a="1"/>
  <c r="R930" i="3" s="1"/>
  <c r="U930" i="3" s="1"/>
  <c r="K931" i="3"/>
  <c r="M931" i="3" s="1"/>
  <c r="N931" i="3" s="1" a="1"/>
  <c r="R931" i="3" a="1"/>
  <c r="R931" i="3" s="1"/>
  <c r="U931" i="3" s="1"/>
  <c r="K932" i="3"/>
  <c r="M932" i="3" s="1"/>
  <c r="N932" i="3" s="1" a="1"/>
  <c r="R932" i="3" a="1"/>
  <c r="R932" i="3" s="1"/>
  <c r="U932" i="3" s="1"/>
  <c r="K933" i="3"/>
  <c r="M933" i="3" s="1"/>
  <c r="N933" i="3" s="1" a="1"/>
  <c r="R933" i="3" a="1"/>
  <c r="R933" i="3" s="1"/>
  <c r="U933" i="3" s="1"/>
  <c r="K934" i="3"/>
  <c r="M934" i="3" s="1"/>
  <c r="N934" i="3" s="1" a="1"/>
  <c r="R934" i="3" a="1"/>
  <c r="R934" i="3" s="1"/>
  <c r="U934" i="3" s="1"/>
  <c r="K935" i="3"/>
  <c r="M935" i="3" s="1"/>
  <c r="N935" i="3" s="1" a="1"/>
  <c r="R935" i="3" a="1"/>
  <c r="R935" i="3" s="1"/>
  <c r="U935" i="3" s="1"/>
  <c r="K936" i="3"/>
  <c r="M936" i="3" s="1"/>
  <c r="N936" i="3" s="1" a="1"/>
  <c r="R936" i="3" a="1"/>
  <c r="R936" i="3" s="1"/>
  <c r="U936" i="3" s="1"/>
  <c r="K937" i="3"/>
  <c r="M937" i="3" s="1"/>
  <c r="N937" i="3" s="1" a="1"/>
  <c r="R937" i="3" a="1"/>
  <c r="R937" i="3" s="1"/>
  <c r="U937" i="3" s="1"/>
  <c r="K938" i="3"/>
  <c r="M938" i="3" s="1"/>
  <c r="N938" i="3" s="1" a="1"/>
  <c r="R938" i="3" a="1"/>
  <c r="R938" i="3" s="1"/>
  <c r="U938" i="3" s="1"/>
  <c r="K939" i="3"/>
  <c r="M939" i="3" s="1"/>
  <c r="N939" i="3" s="1" a="1"/>
  <c r="R939" i="3" a="1"/>
  <c r="R939" i="3" s="1"/>
  <c r="U939" i="3" s="1"/>
  <c r="K940" i="3"/>
  <c r="M940" i="3" s="1"/>
  <c r="N940" i="3" s="1" a="1"/>
  <c r="R940" i="3" a="1"/>
  <c r="R940" i="3" s="1"/>
  <c r="U940" i="3" s="1"/>
  <c r="K941" i="3"/>
  <c r="M941" i="3" s="1"/>
  <c r="N941" i="3" s="1" a="1"/>
  <c r="R941" i="3" a="1"/>
  <c r="R941" i="3" s="1"/>
  <c r="U941" i="3" s="1"/>
  <c r="K942" i="3"/>
  <c r="M942" i="3" s="1"/>
  <c r="N942" i="3" s="1" a="1"/>
  <c r="R942" i="3" a="1"/>
  <c r="R942" i="3" s="1"/>
  <c r="U942" i="3" s="1"/>
  <c r="K943" i="3"/>
  <c r="M943" i="3" s="1"/>
  <c r="N943" i="3" s="1" a="1"/>
  <c r="R943" i="3" a="1"/>
  <c r="R943" i="3" s="1"/>
  <c r="U943" i="3" s="1"/>
  <c r="K944" i="3"/>
  <c r="M944" i="3" s="1"/>
  <c r="N944" i="3" s="1" a="1"/>
  <c r="R944" i="3" a="1"/>
  <c r="R944" i="3" s="1"/>
  <c r="U944" i="3" s="1"/>
  <c r="K945" i="3"/>
  <c r="M945" i="3" s="1"/>
  <c r="N945" i="3" s="1" a="1"/>
  <c r="R945" i="3" a="1"/>
  <c r="R945" i="3" s="1"/>
  <c r="U945" i="3" s="1"/>
  <c r="K946" i="3"/>
  <c r="M946" i="3" s="1"/>
  <c r="N946" i="3" s="1" a="1"/>
  <c r="R946" i="3" a="1"/>
  <c r="R946" i="3" s="1"/>
  <c r="U946" i="3" s="1"/>
  <c r="K947" i="3"/>
  <c r="M947" i="3" s="1"/>
  <c r="N947" i="3" s="1" a="1"/>
  <c r="R947" i="3" a="1"/>
  <c r="R947" i="3" s="1"/>
  <c r="U947" i="3" s="1"/>
  <c r="K948" i="3"/>
  <c r="M948" i="3" s="1"/>
  <c r="N948" i="3" s="1" a="1"/>
  <c r="R948" i="3" a="1"/>
  <c r="R948" i="3" s="1"/>
  <c r="U948" i="3" s="1"/>
  <c r="K949" i="3"/>
  <c r="M949" i="3" s="1"/>
  <c r="N949" i="3" s="1" a="1"/>
  <c r="R949" i="3" a="1"/>
  <c r="R949" i="3" s="1"/>
  <c r="U949" i="3" s="1"/>
  <c r="K950" i="3"/>
  <c r="M950" i="3" s="1"/>
  <c r="N950" i="3" s="1" a="1"/>
  <c r="R950" i="3" a="1"/>
  <c r="R950" i="3" s="1"/>
  <c r="U950" i="3" s="1"/>
  <c r="K951" i="3"/>
  <c r="M951" i="3" s="1"/>
  <c r="N951" i="3" s="1" a="1"/>
  <c r="R951" i="3" a="1"/>
  <c r="R951" i="3" s="1"/>
  <c r="U951" i="3" s="1"/>
  <c r="K952" i="3"/>
  <c r="M952" i="3" s="1"/>
  <c r="N952" i="3" s="1" a="1"/>
  <c r="R952" i="3" a="1"/>
  <c r="R952" i="3" s="1"/>
  <c r="U952" i="3" s="1"/>
  <c r="K953" i="3"/>
  <c r="M953" i="3" s="1"/>
  <c r="N953" i="3" s="1" a="1"/>
  <c r="R953" i="3" a="1"/>
  <c r="R953" i="3" s="1"/>
  <c r="U953" i="3" s="1"/>
  <c r="K954" i="3"/>
  <c r="M954" i="3" s="1"/>
  <c r="N954" i="3" s="1" a="1"/>
  <c r="R954" i="3" a="1"/>
  <c r="R954" i="3" s="1"/>
  <c r="U954" i="3" s="1"/>
  <c r="K955" i="3"/>
  <c r="M955" i="3" s="1"/>
  <c r="N955" i="3" s="1" a="1"/>
  <c r="R955" i="3" a="1"/>
  <c r="R955" i="3" s="1"/>
  <c r="U955" i="3" s="1"/>
  <c r="K956" i="3"/>
  <c r="M956" i="3" s="1"/>
  <c r="N956" i="3" s="1" a="1"/>
  <c r="R956" i="3" a="1"/>
  <c r="R956" i="3" s="1"/>
  <c r="U956" i="3" s="1"/>
  <c r="K957" i="3"/>
  <c r="M957" i="3" s="1"/>
  <c r="N957" i="3" s="1" a="1"/>
  <c r="R957" i="3" a="1"/>
  <c r="R957" i="3" s="1"/>
  <c r="U957" i="3" s="1"/>
  <c r="K958" i="3"/>
  <c r="M958" i="3" s="1"/>
  <c r="N958" i="3" s="1" a="1"/>
  <c r="R958" i="3" a="1"/>
  <c r="R958" i="3" s="1"/>
  <c r="U958" i="3" s="1"/>
  <c r="K959" i="3"/>
  <c r="M959" i="3" s="1"/>
  <c r="N959" i="3" s="1" a="1"/>
  <c r="R959" i="3" a="1"/>
  <c r="R959" i="3" s="1"/>
  <c r="U959" i="3" s="1"/>
  <c r="K960" i="3"/>
  <c r="M960" i="3" s="1"/>
  <c r="N960" i="3" s="1" a="1"/>
  <c r="R960" i="3" a="1"/>
  <c r="R960" i="3" s="1"/>
  <c r="U960" i="3" s="1"/>
  <c r="K961" i="3"/>
  <c r="M961" i="3" s="1"/>
  <c r="N961" i="3" s="1" a="1"/>
  <c r="R961" i="3" a="1"/>
  <c r="R961" i="3" s="1"/>
  <c r="U961" i="3" s="1"/>
  <c r="K962" i="3"/>
  <c r="M962" i="3" s="1"/>
  <c r="N962" i="3" s="1" a="1"/>
  <c r="R962" i="3" a="1"/>
  <c r="R962" i="3" s="1"/>
  <c r="U962" i="3" s="1"/>
  <c r="K963" i="3"/>
  <c r="M963" i="3" s="1"/>
  <c r="N963" i="3" s="1" a="1"/>
  <c r="R963" i="3" a="1"/>
  <c r="R963" i="3" s="1"/>
  <c r="U963" i="3" s="1"/>
  <c r="K964" i="3"/>
  <c r="M964" i="3" s="1"/>
  <c r="N964" i="3" s="1" a="1"/>
  <c r="R964" i="3" a="1"/>
  <c r="R964" i="3" s="1"/>
  <c r="U964" i="3" s="1"/>
  <c r="K965" i="3"/>
  <c r="M965" i="3" s="1"/>
  <c r="N965" i="3" s="1" a="1"/>
  <c r="R965" i="3" a="1"/>
  <c r="R965" i="3" s="1"/>
  <c r="U965" i="3" s="1"/>
  <c r="K966" i="3"/>
  <c r="M966" i="3" s="1"/>
  <c r="N966" i="3" s="1" a="1"/>
  <c r="R966" i="3" a="1"/>
  <c r="R966" i="3" s="1"/>
  <c r="U966" i="3" s="1"/>
  <c r="K967" i="3"/>
  <c r="M967" i="3" s="1"/>
  <c r="N967" i="3" s="1" a="1"/>
  <c r="R967" i="3" a="1"/>
  <c r="R967" i="3" s="1"/>
  <c r="U967" i="3" s="1"/>
  <c r="K968" i="3"/>
  <c r="M968" i="3" s="1"/>
  <c r="N968" i="3" s="1" a="1"/>
  <c r="R968" i="3" a="1"/>
  <c r="R968" i="3" s="1"/>
  <c r="U968" i="3" s="1"/>
  <c r="K969" i="3"/>
  <c r="M969" i="3" s="1"/>
  <c r="N969" i="3" s="1" a="1"/>
  <c r="R969" i="3" a="1"/>
  <c r="R969" i="3" s="1"/>
  <c r="U969" i="3" s="1"/>
  <c r="K970" i="3"/>
  <c r="M970" i="3" s="1"/>
  <c r="N970" i="3" s="1" a="1"/>
  <c r="R970" i="3" a="1"/>
  <c r="R970" i="3" s="1"/>
  <c r="U970" i="3" s="1"/>
  <c r="K971" i="3"/>
  <c r="M971" i="3" s="1"/>
  <c r="N971" i="3" s="1" a="1"/>
  <c r="R971" i="3" a="1"/>
  <c r="R971" i="3" s="1"/>
  <c r="U971" i="3" s="1"/>
  <c r="K972" i="3"/>
  <c r="M972" i="3" s="1"/>
  <c r="N972" i="3" s="1" a="1"/>
  <c r="R972" i="3" a="1"/>
  <c r="R972" i="3" s="1"/>
  <c r="U972" i="3" s="1"/>
  <c r="K973" i="3"/>
  <c r="M973" i="3" s="1"/>
  <c r="N973" i="3" s="1" a="1"/>
  <c r="R973" i="3" a="1"/>
  <c r="R973" i="3" s="1"/>
  <c r="U973" i="3" s="1"/>
  <c r="K974" i="3"/>
  <c r="M974" i="3" s="1"/>
  <c r="N974" i="3" s="1" a="1"/>
  <c r="R974" i="3" a="1"/>
  <c r="R974" i="3" s="1"/>
  <c r="U974" i="3" s="1"/>
  <c r="K975" i="3"/>
  <c r="M975" i="3" s="1"/>
  <c r="N975" i="3" s="1" a="1"/>
  <c r="R975" i="3" a="1"/>
  <c r="R975" i="3" s="1"/>
  <c r="U975" i="3" s="1"/>
  <c r="K976" i="3"/>
  <c r="M976" i="3" s="1"/>
  <c r="N976" i="3" s="1" a="1"/>
  <c r="R976" i="3" a="1"/>
  <c r="R976" i="3" s="1"/>
  <c r="U976" i="3" s="1"/>
  <c r="K977" i="3"/>
  <c r="M977" i="3" s="1"/>
  <c r="N977" i="3" s="1" a="1"/>
  <c r="R977" i="3" a="1"/>
  <c r="R977" i="3" s="1"/>
  <c r="U977" i="3" s="1"/>
  <c r="K978" i="3"/>
  <c r="M978" i="3" s="1"/>
  <c r="N978" i="3" s="1" a="1"/>
  <c r="R978" i="3" a="1"/>
  <c r="R978" i="3" s="1"/>
  <c r="U978" i="3" s="1"/>
  <c r="K979" i="3"/>
  <c r="M979" i="3" s="1"/>
  <c r="N979" i="3" s="1" a="1"/>
  <c r="R979" i="3" a="1"/>
  <c r="R979" i="3" s="1"/>
  <c r="U979" i="3" s="1"/>
  <c r="K980" i="3"/>
  <c r="M980" i="3" s="1"/>
  <c r="N980" i="3" s="1" a="1"/>
  <c r="R980" i="3" a="1"/>
  <c r="R980" i="3" s="1"/>
  <c r="U980" i="3" s="1"/>
  <c r="K981" i="3"/>
  <c r="M981" i="3" s="1"/>
  <c r="N981" i="3" s="1" a="1"/>
  <c r="R981" i="3" a="1"/>
  <c r="R981" i="3" s="1"/>
  <c r="U981" i="3" s="1"/>
  <c r="K982" i="3"/>
  <c r="M982" i="3" s="1"/>
  <c r="N982" i="3" s="1" a="1"/>
  <c r="R982" i="3" a="1"/>
  <c r="R982" i="3" s="1"/>
  <c r="U982" i="3" s="1"/>
  <c r="K983" i="3"/>
  <c r="M983" i="3" s="1"/>
  <c r="N983" i="3" s="1" a="1"/>
  <c r="R983" i="3" a="1"/>
  <c r="R983" i="3" s="1"/>
  <c r="U983" i="3" s="1"/>
  <c r="K984" i="3"/>
  <c r="M984" i="3" s="1"/>
  <c r="N984" i="3" s="1" a="1"/>
  <c r="R984" i="3" a="1"/>
  <c r="R984" i="3" s="1"/>
  <c r="U984" i="3" s="1"/>
  <c r="K985" i="3"/>
  <c r="M985" i="3" s="1"/>
  <c r="N985" i="3" s="1" a="1"/>
  <c r="R985" i="3" a="1"/>
  <c r="R985" i="3" s="1"/>
  <c r="U985" i="3" s="1"/>
  <c r="K986" i="3"/>
  <c r="M986" i="3" s="1"/>
  <c r="N986" i="3" s="1" a="1"/>
  <c r="R986" i="3" a="1"/>
  <c r="R986" i="3" s="1"/>
  <c r="U986" i="3" s="1"/>
  <c r="K987" i="3"/>
  <c r="M987" i="3" s="1"/>
  <c r="N987" i="3" s="1" a="1"/>
  <c r="R987" i="3" a="1"/>
  <c r="R987" i="3" s="1"/>
  <c r="U987" i="3" s="1"/>
  <c r="K988" i="3"/>
  <c r="M988" i="3" s="1"/>
  <c r="N988" i="3" s="1" a="1"/>
  <c r="R988" i="3" a="1"/>
  <c r="R988" i="3" s="1"/>
  <c r="U988" i="3" s="1"/>
  <c r="K989" i="3"/>
  <c r="M989" i="3" s="1"/>
  <c r="N989" i="3" s="1" a="1"/>
  <c r="R989" i="3" a="1"/>
  <c r="R989" i="3" s="1"/>
  <c r="U989" i="3" s="1"/>
  <c r="K990" i="3"/>
  <c r="M990" i="3" s="1"/>
  <c r="N990" i="3" s="1" a="1"/>
  <c r="R990" i="3" a="1"/>
  <c r="R990" i="3" s="1"/>
  <c r="U990" i="3" s="1"/>
  <c r="K991" i="3"/>
  <c r="M991" i="3" s="1"/>
  <c r="N991" i="3" s="1" a="1"/>
  <c r="R991" i="3" a="1"/>
  <c r="R991" i="3" s="1"/>
  <c r="U991" i="3" s="1"/>
  <c r="K992" i="3"/>
  <c r="M992" i="3" s="1"/>
  <c r="N992" i="3" s="1" a="1"/>
  <c r="R992" i="3" a="1"/>
  <c r="R992" i="3" s="1"/>
  <c r="U992" i="3" s="1"/>
  <c r="K993" i="3"/>
  <c r="M993" i="3" s="1"/>
  <c r="N993" i="3" s="1" a="1"/>
  <c r="R993" i="3" a="1"/>
  <c r="R993" i="3" s="1"/>
  <c r="U993" i="3" s="1"/>
  <c r="K994" i="3"/>
  <c r="M994" i="3" s="1"/>
  <c r="N994" i="3" s="1" a="1"/>
  <c r="R994" i="3" a="1"/>
  <c r="R994" i="3" s="1"/>
  <c r="U994" i="3" s="1"/>
  <c r="K995" i="3"/>
  <c r="M995" i="3" s="1"/>
  <c r="N995" i="3" s="1" a="1"/>
  <c r="R995" i="3" a="1"/>
  <c r="R995" i="3" s="1"/>
  <c r="U995" i="3" s="1"/>
  <c r="K996" i="3"/>
  <c r="M996" i="3" s="1"/>
  <c r="N996" i="3" s="1" a="1"/>
  <c r="R996" i="3" a="1"/>
  <c r="R996" i="3" s="1"/>
  <c r="U996" i="3" s="1"/>
  <c r="K997" i="3"/>
  <c r="M997" i="3" s="1"/>
  <c r="N997" i="3" s="1" a="1"/>
  <c r="R997" i="3" a="1"/>
  <c r="R997" i="3" s="1"/>
  <c r="U997" i="3" s="1"/>
  <c r="K998" i="3"/>
  <c r="M998" i="3" s="1"/>
  <c r="N998" i="3" s="1" a="1"/>
  <c r="R998" i="3" a="1"/>
  <c r="R998" i="3" s="1"/>
  <c r="U998" i="3" s="1"/>
  <c r="K999" i="3"/>
  <c r="M999" i="3" s="1"/>
  <c r="N999" i="3" s="1" a="1"/>
  <c r="R999" i="3" a="1"/>
  <c r="R999" i="3" s="1"/>
  <c r="U999" i="3" s="1"/>
  <c r="K1000" i="3"/>
  <c r="M1000" i="3" s="1"/>
  <c r="N1000" i="3" s="1" a="1"/>
  <c r="R1000" i="3" a="1"/>
  <c r="R1000" i="3" s="1"/>
  <c r="U1000" i="3" s="1"/>
  <c r="N65" i="3"/>
  <c r="Q65" i="3" s="1"/>
  <c r="Z65" i="3"/>
  <c r="N66" i="3"/>
  <c r="Q66" i="3" s="1"/>
  <c r="Z66" i="3"/>
  <c r="N67" i="3"/>
  <c r="Q67" i="3" s="1"/>
  <c r="Z67" i="3"/>
  <c r="N68" i="3"/>
  <c r="Q68" i="3" s="1"/>
  <c r="Z68" i="3"/>
  <c r="N69" i="3"/>
  <c r="Q69" i="3" s="1"/>
  <c r="Z69" i="3"/>
  <c r="N70" i="3"/>
  <c r="Q70" i="3" s="1"/>
  <c r="Z70" i="3"/>
  <c r="N71" i="3"/>
  <c r="Q71" i="3" s="1"/>
  <c r="Z71" i="3"/>
  <c r="N72" i="3"/>
  <c r="Q72" i="3" s="1"/>
  <c r="Z72" i="3"/>
  <c r="N73" i="3"/>
  <c r="Q73" i="3" s="1"/>
  <c r="Z73" i="3"/>
  <c r="N74" i="3"/>
  <c r="Q74" i="3" s="1"/>
  <c r="Z74" i="3"/>
  <c r="N75" i="3"/>
  <c r="Q75" i="3" s="1"/>
  <c r="Z75" i="3"/>
  <c r="N76" i="3"/>
  <c r="Q76" i="3" s="1"/>
  <c r="Z76" i="3"/>
  <c r="N77" i="3"/>
  <c r="Q77" i="3" s="1"/>
  <c r="Z77" i="3"/>
  <c r="N78" i="3"/>
  <c r="Q78" i="3" s="1"/>
  <c r="Z78" i="3"/>
  <c r="N79" i="3"/>
  <c r="Q79" i="3" s="1"/>
  <c r="Z79" i="3"/>
  <c r="N80" i="3"/>
  <c r="Q80" i="3" s="1"/>
  <c r="Z80" i="3"/>
  <c r="N81" i="3"/>
  <c r="Q81" i="3" s="1"/>
  <c r="Z81" i="3"/>
  <c r="N82" i="3"/>
  <c r="Q82" i="3" s="1"/>
  <c r="Z82" i="3"/>
  <c r="N83" i="3"/>
  <c r="Q83" i="3" s="1"/>
  <c r="Z83" i="3"/>
  <c r="N84" i="3"/>
  <c r="Q84" i="3" s="1"/>
  <c r="Z84" i="3"/>
  <c r="N85" i="3"/>
  <c r="Q85" i="3" s="1"/>
  <c r="Z85" i="3"/>
  <c r="N86" i="3"/>
  <c r="Q86" i="3" s="1"/>
  <c r="Z86" i="3"/>
  <c r="N87" i="3"/>
  <c r="Q87" i="3" s="1"/>
  <c r="Z87" i="3"/>
  <c r="N88" i="3"/>
  <c r="Q88" i="3" s="1"/>
  <c r="Z88" i="3"/>
  <c r="N89" i="3"/>
  <c r="Q89" i="3" s="1"/>
  <c r="Z89" i="3"/>
  <c r="N90" i="3"/>
  <c r="Q90" i="3" s="1"/>
  <c r="Z90" i="3"/>
  <c r="N91" i="3"/>
  <c r="Q91" i="3" s="1"/>
  <c r="Z91" i="3"/>
  <c r="N92" i="3"/>
  <c r="Q92" i="3" s="1"/>
  <c r="Z92" i="3"/>
  <c r="N93" i="3"/>
  <c r="Q93" i="3" s="1"/>
  <c r="Z93" i="3"/>
  <c r="N94" i="3"/>
  <c r="Q94" i="3" s="1"/>
  <c r="Z94" i="3"/>
  <c r="N95" i="3"/>
  <c r="Q95" i="3" s="1"/>
  <c r="Z95" i="3"/>
  <c r="N96" i="3"/>
  <c r="Q96" i="3" s="1"/>
  <c r="Z96" i="3"/>
  <c r="N97" i="3"/>
  <c r="Q97" i="3" s="1"/>
  <c r="Z97" i="3"/>
  <c r="N98" i="3"/>
  <c r="Q98" i="3" s="1"/>
  <c r="Z98" i="3"/>
  <c r="N99" i="3"/>
  <c r="Q99" i="3" s="1"/>
  <c r="Z99" i="3"/>
  <c r="N100" i="3"/>
  <c r="Q100" i="3" s="1"/>
  <c r="Z100" i="3"/>
  <c r="N101" i="3"/>
  <c r="Q101" i="3" s="1"/>
  <c r="Z101" i="3"/>
  <c r="N102" i="3"/>
  <c r="Q102" i="3" s="1"/>
  <c r="Z102" i="3"/>
  <c r="N103" i="3"/>
  <c r="Q103" i="3" s="1"/>
  <c r="Z103" i="3"/>
  <c r="N104" i="3"/>
  <c r="Q104" i="3" s="1"/>
  <c r="Z104" i="3"/>
  <c r="N105" i="3"/>
  <c r="Q105" i="3" s="1"/>
  <c r="Z105" i="3"/>
  <c r="N106" i="3"/>
  <c r="Q106" i="3" s="1"/>
  <c r="Z106" i="3"/>
  <c r="N107" i="3"/>
  <c r="Q107" i="3" s="1"/>
  <c r="Z107" i="3"/>
  <c r="N108" i="3"/>
  <c r="Q108" i="3" s="1"/>
  <c r="Z108" i="3"/>
  <c r="N109" i="3"/>
  <c r="Q109" i="3" s="1"/>
  <c r="Z109" i="3"/>
  <c r="N110" i="3"/>
  <c r="Q110" i="3" s="1"/>
  <c r="Z110" i="3"/>
  <c r="N111" i="3"/>
  <c r="Q111" i="3" s="1"/>
  <c r="Z111" i="3"/>
  <c r="N112" i="3"/>
  <c r="Q112" i="3" s="1"/>
  <c r="Z112" i="3"/>
  <c r="N113" i="3"/>
  <c r="Q113" i="3" s="1"/>
  <c r="Z113" i="3"/>
  <c r="N114" i="3"/>
  <c r="Q114" i="3" s="1"/>
  <c r="Z114" i="3"/>
  <c r="N115" i="3"/>
  <c r="Q115" i="3" s="1"/>
  <c r="Z115" i="3"/>
  <c r="N116" i="3"/>
  <c r="Q116" i="3" s="1"/>
  <c r="Z116" i="3"/>
  <c r="N117" i="3"/>
  <c r="Q117" i="3" s="1"/>
  <c r="Z117" i="3"/>
  <c r="N118" i="3"/>
  <c r="Q118" i="3" s="1"/>
  <c r="Z118" i="3"/>
  <c r="N119" i="3"/>
  <c r="Q119" i="3" s="1"/>
  <c r="Z119" i="3"/>
  <c r="N120" i="3"/>
  <c r="Q120" i="3" s="1"/>
  <c r="Z120" i="3"/>
  <c r="N121" i="3"/>
  <c r="Q121" i="3" s="1"/>
  <c r="Z121" i="3"/>
  <c r="N122" i="3"/>
  <c r="Q122" i="3" s="1"/>
  <c r="Z122" i="3"/>
  <c r="N123" i="3"/>
  <c r="Q123" i="3" s="1"/>
  <c r="Z123" i="3"/>
  <c r="N124" i="3"/>
  <c r="Q124" i="3" s="1"/>
  <c r="Z124" i="3"/>
  <c r="N125" i="3"/>
  <c r="Q125" i="3" s="1"/>
  <c r="Z125" i="3"/>
  <c r="N126" i="3"/>
  <c r="Q126" i="3" s="1"/>
  <c r="Z126" i="3"/>
  <c r="N127" i="3"/>
  <c r="Q127" i="3" s="1"/>
  <c r="Z127" i="3"/>
  <c r="N128" i="3"/>
  <c r="Q128" i="3" s="1"/>
  <c r="Z128" i="3"/>
  <c r="N129" i="3"/>
  <c r="Q129" i="3" s="1"/>
  <c r="Z129" i="3"/>
  <c r="N130" i="3"/>
  <c r="Q130" i="3" s="1"/>
  <c r="Z130" i="3"/>
  <c r="N131" i="3"/>
  <c r="Q131" i="3" s="1"/>
  <c r="Z131" i="3"/>
  <c r="N132" i="3"/>
  <c r="Q132" i="3" s="1"/>
  <c r="Z132" i="3"/>
  <c r="N133" i="3"/>
  <c r="Q133" i="3" s="1"/>
  <c r="Z133" i="3"/>
  <c r="N134" i="3"/>
  <c r="Q134" i="3" s="1"/>
  <c r="Z134" i="3"/>
  <c r="N135" i="3"/>
  <c r="Q135" i="3" s="1"/>
  <c r="Z135" i="3"/>
  <c r="N136" i="3"/>
  <c r="Q136" i="3" s="1"/>
  <c r="Z136" i="3"/>
  <c r="N137" i="3"/>
  <c r="Q137" i="3" s="1"/>
  <c r="Z137" i="3"/>
  <c r="N138" i="3"/>
  <c r="Q138" i="3" s="1"/>
  <c r="Z138" i="3"/>
  <c r="N139" i="3"/>
  <c r="Q139" i="3" s="1"/>
  <c r="Z139" i="3"/>
  <c r="N140" i="3"/>
  <c r="Q140" i="3" s="1"/>
  <c r="Z140" i="3"/>
  <c r="N141" i="3"/>
  <c r="Q141" i="3" s="1"/>
  <c r="Z141" i="3"/>
  <c r="N142" i="3"/>
  <c r="Q142" i="3" s="1"/>
  <c r="Z142" i="3"/>
  <c r="N143" i="3"/>
  <c r="Q143" i="3" s="1"/>
  <c r="Z143" i="3"/>
  <c r="N144" i="3"/>
  <c r="Q144" i="3" s="1"/>
  <c r="Z144" i="3"/>
  <c r="N145" i="3"/>
  <c r="Q145" i="3" s="1"/>
  <c r="Z145" i="3"/>
  <c r="N146" i="3"/>
  <c r="Q146" i="3" s="1"/>
  <c r="Z146" i="3"/>
  <c r="N147" i="3"/>
  <c r="Q147" i="3" s="1"/>
  <c r="Z147" i="3"/>
  <c r="N148" i="3"/>
  <c r="Q148" i="3" s="1"/>
  <c r="Z148" i="3"/>
  <c r="N149" i="3"/>
  <c r="Q149" i="3" s="1"/>
  <c r="Z149" i="3"/>
  <c r="N150" i="3"/>
  <c r="Q150" i="3" s="1"/>
  <c r="Z150" i="3"/>
  <c r="N151" i="3"/>
  <c r="Q151" i="3" s="1"/>
  <c r="Z151" i="3"/>
  <c r="N152" i="3"/>
  <c r="Q152" i="3" s="1"/>
  <c r="Z152" i="3"/>
  <c r="N153" i="3"/>
  <c r="Q153" i="3" s="1"/>
  <c r="Z153" i="3"/>
  <c r="N154" i="3"/>
  <c r="Q154" i="3" s="1"/>
  <c r="Z154" i="3"/>
  <c r="N155" i="3"/>
  <c r="Q155" i="3" s="1"/>
  <c r="Z155" i="3"/>
  <c r="N156" i="3"/>
  <c r="Q156" i="3" s="1"/>
  <c r="Z156" i="3"/>
  <c r="N157" i="3"/>
  <c r="Q157" i="3" s="1"/>
  <c r="Z157" i="3"/>
  <c r="N158" i="3"/>
  <c r="Q158" i="3" s="1"/>
  <c r="Z158" i="3"/>
  <c r="N159" i="3"/>
  <c r="Q159" i="3" s="1"/>
  <c r="Z159" i="3"/>
  <c r="N160" i="3"/>
  <c r="Q160" i="3" s="1"/>
  <c r="Z160" i="3"/>
  <c r="N161" i="3"/>
  <c r="Q161" i="3" s="1"/>
  <c r="Z161" i="3"/>
  <c r="N162" i="3"/>
  <c r="Q162" i="3" s="1"/>
  <c r="Z162" i="3"/>
  <c r="N163" i="3"/>
  <c r="Q163" i="3" s="1"/>
  <c r="Z163" i="3"/>
  <c r="N164" i="3"/>
  <c r="Q164" i="3" s="1"/>
  <c r="Z164" i="3"/>
  <c r="N165" i="3"/>
  <c r="Q165" i="3" s="1"/>
  <c r="Z165" i="3"/>
  <c r="N166" i="3"/>
  <c r="Q166" i="3" s="1"/>
  <c r="Z166" i="3"/>
  <c r="N167" i="3"/>
  <c r="Q167" i="3" s="1"/>
  <c r="Z167" i="3"/>
  <c r="N168" i="3"/>
  <c r="Q168" i="3" s="1"/>
  <c r="Z168" i="3"/>
  <c r="N169" i="3"/>
  <c r="Q169" i="3" s="1"/>
  <c r="Z169" i="3"/>
  <c r="N170" i="3"/>
  <c r="Q170" i="3" s="1"/>
  <c r="Z170" i="3"/>
  <c r="N171" i="3"/>
  <c r="Q171" i="3" s="1"/>
  <c r="Z171" i="3"/>
  <c r="N172" i="3"/>
  <c r="Q172" i="3" s="1"/>
  <c r="Z172" i="3"/>
  <c r="N173" i="3"/>
  <c r="Q173" i="3" s="1"/>
  <c r="Z173" i="3"/>
  <c r="N174" i="3"/>
  <c r="Q174" i="3" s="1"/>
  <c r="Z174" i="3"/>
  <c r="N175" i="3"/>
  <c r="Q175" i="3" s="1"/>
  <c r="Z175" i="3"/>
  <c r="N176" i="3"/>
  <c r="Q176" i="3" s="1"/>
  <c r="Z176" i="3"/>
  <c r="N177" i="3"/>
  <c r="Q177" i="3" s="1"/>
  <c r="Z177" i="3"/>
  <c r="N178" i="3"/>
  <c r="Q178" i="3" s="1"/>
  <c r="Z178" i="3"/>
  <c r="N179" i="3"/>
  <c r="Q179" i="3" s="1"/>
  <c r="Z179" i="3"/>
  <c r="N180" i="3"/>
  <c r="Q180" i="3" s="1"/>
  <c r="Z180" i="3"/>
  <c r="N181" i="3"/>
  <c r="Q181" i="3" s="1"/>
  <c r="Z181" i="3"/>
  <c r="N182" i="3"/>
  <c r="Q182" i="3" s="1"/>
  <c r="Z182" i="3"/>
  <c r="N183" i="3"/>
  <c r="Q183" i="3" s="1"/>
  <c r="Z183" i="3"/>
  <c r="N184" i="3"/>
  <c r="Q184" i="3" s="1"/>
  <c r="Z184" i="3"/>
  <c r="N185" i="3"/>
  <c r="Q185" i="3" s="1"/>
  <c r="Z185" i="3"/>
  <c r="N186" i="3"/>
  <c r="Q186" i="3" s="1"/>
  <c r="Z186" i="3"/>
  <c r="N187" i="3"/>
  <c r="Q187" i="3" s="1"/>
  <c r="Z187" i="3"/>
  <c r="N188" i="3"/>
  <c r="Q188" i="3" s="1"/>
  <c r="Z188" i="3"/>
  <c r="N189" i="3"/>
  <c r="Q189" i="3" s="1"/>
  <c r="Z189" i="3"/>
  <c r="N190" i="3"/>
  <c r="Q190" i="3" s="1"/>
  <c r="Z190" i="3"/>
  <c r="N191" i="3"/>
  <c r="Q191" i="3" s="1"/>
  <c r="Z191" i="3"/>
  <c r="N192" i="3"/>
  <c r="Q192" i="3" s="1"/>
  <c r="Z192" i="3"/>
  <c r="N193" i="3"/>
  <c r="Q193" i="3" s="1"/>
  <c r="Z193" i="3"/>
  <c r="N194" i="3"/>
  <c r="Q194" i="3" s="1"/>
  <c r="Z194" i="3"/>
  <c r="N195" i="3"/>
  <c r="Q195" i="3" s="1"/>
  <c r="Z195" i="3"/>
  <c r="N196" i="3"/>
  <c r="Q196" i="3" s="1"/>
  <c r="Z196" i="3"/>
  <c r="N197" i="3"/>
  <c r="Q197" i="3" s="1"/>
  <c r="Z197" i="3"/>
  <c r="N198" i="3"/>
  <c r="Q198" i="3" s="1"/>
  <c r="Z198" i="3"/>
  <c r="N199" i="3"/>
  <c r="Q199" i="3" s="1"/>
  <c r="Z199" i="3"/>
  <c r="N200" i="3"/>
  <c r="Q200" i="3" s="1"/>
  <c r="Z200" i="3"/>
  <c r="N201" i="3"/>
  <c r="Q201" i="3" s="1"/>
  <c r="Z201" i="3"/>
  <c r="N202" i="3"/>
  <c r="Q202" i="3" s="1"/>
  <c r="Z202" i="3"/>
  <c r="N203" i="3"/>
  <c r="Q203" i="3" s="1"/>
  <c r="Z203" i="3"/>
  <c r="N204" i="3"/>
  <c r="Q204" i="3" s="1"/>
  <c r="Z204" i="3"/>
  <c r="N205" i="3"/>
  <c r="Q205" i="3" s="1"/>
  <c r="Z205" i="3"/>
  <c r="N206" i="3"/>
  <c r="Q206" i="3" s="1"/>
  <c r="Z206" i="3"/>
  <c r="N207" i="3"/>
  <c r="Q207" i="3" s="1"/>
  <c r="Z207" i="3"/>
  <c r="N208" i="3"/>
  <c r="Q208" i="3" s="1"/>
  <c r="Z208" i="3"/>
  <c r="N209" i="3"/>
  <c r="Q209" i="3" s="1"/>
  <c r="Z209" i="3"/>
  <c r="N210" i="3"/>
  <c r="Q210" i="3" s="1"/>
  <c r="Z210" i="3"/>
  <c r="N211" i="3"/>
  <c r="Q211" i="3" s="1"/>
  <c r="Z211" i="3"/>
  <c r="N212" i="3"/>
  <c r="Q212" i="3" s="1"/>
  <c r="Z212" i="3"/>
  <c r="N213" i="3"/>
  <c r="Q213" i="3" s="1"/>
  <c r="Z213" i="3"/>
  <c r="N214" i="3"/>
  <c r="Q214" i="3" s="1"/>
  <c r="Z214" i="3"/>
  <c r="N215" i="3"/>
  <c r="Q215" i="3" s="1"/>
  <c r="Z215" i="3"/>
  <c r="N216" i="3"/>
  <c r="Q216" i="3" s="1"/>
  <c r="Z216" i="3"/>
  <c r="N217" i="3"/>
  <c r="Q217" i="3" s="1"/>
  <c r="Z217" i="3"/>
  <c r="N218" i="3"/>
  <c r="Q218" i="3" s="1"/>
  <c r="Z218" i="3"/>
  <c r="N219" i="3"/>
  <c r="Q219" i="3" s="1"/>
  <c r="Z219" i="3"/>
  <c r="N220" i="3"/>
  <c r="Q220" i="3" s="1"/>
  <c r="Z220" i="3"/>
  <c r="N221" i="3"/>
  <c r="Q221" i="3" s="1"/>
  <c r="Z221" i="3"/>
  <c r="N222" i="3"/>
  <c r="Q222" i="3" s="1"/>
  <c r="Z222" i="3"/>
  <c r="N223" i="3"/>
  <c r="Q223" i="3" s="1"/>
  <c r="Z223" i="3"/>
  <c r="N224" i="3"/>
  <c r="Q224" i="3" s="1"/>
  <c r="Z224" i="3"/>
  <c r="N225" i="3"/>
  <c r="Q225" i="3" s="1"/>
  <c r="Z225" i="3"/>
  <c r="N226" i="3"/>
  <c r="Q226" i="3" s="1"/>
  <c r="Z226" i="3"/>
  <c r="N227" i="3"/>
  <c r="Q227" i="3" s="1"/>
  <c r="Z227" i="3"/>
  <c r="N228" i="3"/>
  <c r="Q228" i="3" s="1"/>
  <c r="Z228" i="3"/>
  <c r="N229" i="3"/>
  <c r="Q229" i="3" s="1"/>
  <c r="Z229" i="3"/>
  <c r="N230" i="3"/>
  <c r="Q230" i="3" s="1"/>
  <c r="Z230" i="3"/>
  <c r="N231" i="3"/>
  <c r="Q231" i="3" s="1"/>
  <c r="Z231" i="3"/>
  <c r="N232" i="3"/>
  <c r="Q232" i="3" s="1"/>
  <c r="Z232" i="3"/>
  <c r="N233" i="3"/>
  <c r="Q233" i="3" s="1"/>
  <c r="Z233" i="3"/>
  <c r="N234" i="3"/>
  <c r="Q234" i="3" s="1"/>
  <c r="Z234" i="3"/>
  <c r="N235" i="3"/>
  <c r="Q235" i="3" s="1"/>
  <c r="Z235" i="3"/>
  <c r="N236" i="3"/>
  <c r="Q236" i="3" s="1"/>
  <c r="Z236" i="3"/>
  <c r="N237" i="3"/>
  <c r="Q237" i="3" s="1"/>
  <c r="Z237" i="3"/>
  <c r="N238" i="3"/>
  <c r="Q238" i="3" s="1"/>
  <c r="Z238" i="3"/>
  <c r="N239" i="3"/>
  <c r="Q239" i="3" s="1"/>
  <c r="Z239" i="3"/>
  <c r="N240" i="3"/>
  <c r="Q240" i="3" s="1"/>
  <c r="Z240" i="3"/>
  <c r="N241" i="3"/>
  <c r="Q241" i="3" s="1"/>
  <c r="Z241" i="3"/>
  <c r="N242" i="3"/>
  <c r="Q242" i="3" s="1"/>
  <c r="Z242" i="3"/>
  <c r="N243" i="3"/>
  <c r="Q243" i="3" s="1"/>
  <c r="Z243" i="3"/>
  <c r="N244" i="3"/>
  <c r="Q244" i="3" s="1"/>
  <c r="Z244" i="3"/>
  <c r="N245" i="3"/>
  <c r="Q245" i="3" s="1"/>
  <c r="Z245" i="3"/>
  <c r="N246" i="3"/>
  <c r="Q246" i="3" s="1"/>
  <c r="Z246" i="3"/>
  <c r="N247" i="3"/>
  <c r="Q247" i="3" s="1"/>
  <c r="Z247" i="3"/>
  <c r="N248" i="3"/>
  <c r="Q248" i="3" s="1"/>
  <c r="Z248" i="3"/>
  <c r="N249" i="3"/>
  <c r="Q249" i="3" s="1"/>
  <c r="Z249" i="3"/>
  <c r="N250" i="3"/>
  <c r="Q250" i="3" s="1"/>
  <c r="Z250" i="3"/>
  <c r="N251" i="3"/>
  <c r="Q251" i="3" s="1"/>
  <c r="Z251" i="3"/>
  <c r="N252" i="3"/>
  <c r="Q252" i="3" s="1"/>
  <c r="Z252" i="3"/>
  <c r="N253" i="3"/>
  <c r="Q253" i="3" s="1"/>
  <c r="Z253" i="3"/>
  <c r="N254" i="3"/>
  <c r="Q254" i="3" s="1"/>
  <c r="Z254" i="3"/>
  <c r="N255" i="3"/>
  <c r="Q255" i="3" s="1"/>
  <c r="Z255" i="3"/>
  <c r="N256" i="3"/>
  <c r="Q256" i="3" s="1"/>
  <c r="Z256" i="3"/>
  <c r="N257" i="3"/>
  <c r="Q257" i="3" s="1"/>
  <c r="Z257" i="3"/>
  <c r="N258" i="3"/>
  <c r="Q258" i="3" s="1"/>
  <c r="Z258" i="3"/>
  <c r="N259" i="3"/>
  <c r="Q259" i="3" s="1"/>
  <c r="Z259" i="3"/>
  <c r="N260" i="3"/>
  <c r="Q260" i="3" s="1"/>
  <c r="Z260" i="3"/>
  <c r="N261" i="3"/>
  <c r="Q261" i="3" s="1"/>
  <c r="Z261" i="3"/>
  <c r="N262" i="3"/>
  <c r="Q262" i="3" s="1"/>
  <c r="Z262" i="3"/>
  <c r="N263" i="3"/>
  <c r="Q263" i="3" s="1"/>
  <c r="Z263" i="3"/>
  <c r="N264" i="3"/>
  <c r="Q264" i="3" s="1"/>
  <c r="Z264" i="3"/>
  <c r="N265" i="3"/>
  <c r="Q265" i="3" s="1"/>
  <c r="Z265" i="3"/>
  <c r="N266" i="3"/>
  <c r="Q266" i="3" s="1"/>
  <c r="Z266" i="3"/>
  <c r="N267" i="3"/>
  <c r="Q267" i="3" s="1"/>
  <c r="Z267" i="3"/>
  <c r="N268" i="3"/>
  <c r="Q268" i="3" s="1"/>
  <c r="Z268" i="3"/>
  <c r="N269" i="3"/>
  <c r="Q269" i="3" s="1"/>
  <c r="Z269" i="3"/>
  <c r="N270" i="3"/>
  <c r="Q270" i="3" s="1"/>
  <c r="Z270" i="3"/>
  <c r="N271" i="3"/>
  <c r="Q271" i="3" s="1"/>
  <c r="Z271" i="3"/>
  <c r="N272" i="3"/>
  <c r="Q272" i="3" s="1"/>
  <c r="Z272" i="3"/>
  <c r="N273" i="3"/>
  <c r="Q273" i="3" s="1"/>
  <c r="Z273" i="3"/>
  <c r="N274" i="3"/>
  <c r="Q274" i="3" s="1"/>
  <c r="Z274" i="3"/>
  <c r="N275" i="3"/>
  <c r="Q275" i="3" s="1"/>
  <c r="Z275" i="3"/>
  <c r="N276" i="3"/>
  <c r="Q276" i="3" s="1"/>
  <c r="Z276" i="3"/>
  <c r="N277" i="3"/>
  <c r="Q277" i="3" s="1"/>
  <c r="Z277" i="3"/>
  <c r="N278" i="3"/>
  <c r="Q278" i="3" s="1"/>
  <c r="Z278" i="3"/>
  <c r="N279" i="3"/>
  <c r="Q279" i="3" s="1"/>
  <c r="Z279" i="3"/>
  <c r="N280" i="3"/>
  <c r="Q280" i="3" s="1"/>
  <c r="Z280" i="3"/>
  <c r="N281" i="3"/>
  <c r="Q281" i="3" s="1"/>
  <c r="Z281" i="3"/>
  <c r="N282" i="3"/>
  <c r="Q282" i="3" s="1"/>
  <c r="Z282" i="3"/>
  <c r="N283" i="3"/>
  <c r="Q283" i="3" s="1"/>
  <c r="Z283" i="3"/>
  <c r="N284" i="3"/>
  <c r="Q284" i="3" s="1"/>
  <c r="Z284" i="3"/>
  <c r="N285" i="3"/>
  <c r="Q285" i="3" s="1"/>
  <c r="Z285" i="3"/>
  <c r="N286" i="3"/>
  <c r="Q286" i="3" s="1"/>
  <c r="Z286" i="3"/>
  <c r="N287" i="3"/>
  <c r="Q287" i="3" s="1"/>
  <c r="Z287" i="3"/>
  <c r="N288" i="3"/>
  <c r="Q288" i="3" s="1"/>
  <c r="Z288" i="3"/>
  <c r="N289" i="3"/>
  <c r="Q289" i="3" s="1"/>
  <c r="Z289" i="3"/>
  <c r="N290" i="3"/>
  <c r="Q290" i="3" s="1"/>
  <c r="Z290" i="3"/>
  <c r="N291" i="3"/>
  <c r="Q291" i="3" s="1"/>
  <c r="Z291" i="3"/>
  <c r="N292" i="3"/>
  <c r="Q292" i="3" s="1"/>
  <c r="Z292" i="3"/>
  <c r="N293" i="3"/>
  <c r="Q293" i="3" s="1"/>
  <c r="Z293" i="3"/>
  <c r="N294" i="3"/>
  <c r="Q294" i="3" s="1"/>
  <c r="Z294" i="3"/>
  <c r="N295" i="3"/>
  <c r="Q295" i="3" s="1"/>
  <c r="Z295" i="3"/>
  <c r="N296" i="3"/>
  <c r="Q296" i="3" s="1"/>
  <c r="Z296" i="3"/>
  <c r="N297" i="3"/>
  <c r="Q297" i="3" s="1"/>
  <c r="Z297" i="3"/>
  <c r="N298" i="3"/>
  <c r="Q298" i="3" s="1"/>
  <c r="Z298" i="3"/>
  <c r="N299" i="3"/>
  <c r="Q299" i="3" s="1"/>
  <c r="Z299" i="3"/>
  <c r="N300" i="3"/>
  <c r="Q300" i="3" s="1"/>
  <c r="Z300" i="3"/>
  <c r="N301" i="3"/>
  <c r="Q301" i="3" s="1"/>
  <c r="Z301" i="3"/>
  <c r="N302" i="3"/>
  <c r="Q302" i="3" s="1"/>
  <c r="Z302" i="3"/>
  <c r="N303" i="3"/>
  <c r="Q303" i="3" s="1"/>
  <c r="Z303" i="3"/>
  <c r="N304" i="3"/>
  <c r="Q304" i="3" s="1"/>
  <c r="Z304" i="3"/>
  <c r="N305" i="3"/>
  <c r="Q305" i="3" s="1"/>
  <c r="Z305" i="3"/>
  <c r="N306" i="3"/>
  <c r="Q306" i="3" s="1"/>
  <c r="Z306" i="3"/>
  <c r="N307" i="3"/>
  <c r="Q307" i="3" s="1"/>
  <c r="Z307" i="3"/>
  <c r="N308" i="3"/>
  <c r="Q308" i="3" s="1"/>
  <c r="Z308" i="3"/>
  <c r="N309" i="3"/>
  <c r="Q309" i="3" s="1"/>
  <c r="Z309" i="3"/>
  <c r="N310" i="3"/>
  <c r="Q310" i="3" s="1"/>
  <c r="Z310" i="3"/>
  <c r="N311" i="3"/>
  <c r="Q311" i="3" s="1"/>
  <c r="Z311" i="3"/>
  <c r="N312" i="3"/>
  <c r="Q312" i="3" s="1"/>
  <c r="Z312" i="3"/>
  <c r="N313" i="3"/>
  <c r="Q313" i="3" s="1"/>
  <c r="Z313" i="3"/>
  <c r="N314" i="3"/>
  <c r="Q314" i="3" s="1"/>
  <c r="Z314" i="3"/>
  <c r="N315" i="3"/>
  <c r="Q315" i="3" s="1"/>
  <c r="Z315" i="3"/>
  <c r="N316" i="3"/>
  <c r="Q316" i="3" s="1"/>
  <c r="Z316" i="3"/>
  <c r="N317" i="3"/>
  <c r="Q317" i="3" s="1"/>
  <c r="Z317" i="3"/>
  <c r="N318" i="3"/>
  <c r="Q318" i="3" s="1"/>
  <c r="Z318" i="3"/>
  <c r="N319" i="3"/>
  <c r="Q319" i="3" s="1"/>
  <c r="Z319" i="3"/>
  <c r="N320" i="3"/>
  <c r="Q320" i="3" s="1"/>
  <c r="Z320" i="3"/>
  <c r="N321" i="3"/>
  <c r="Q321" i="3" s="1"/>
  <c r="Z321" i="3"/>
  <c r="N322" i="3"/>
  <c r="Q322" i="3" s="1"/>
  <c r="Z322" i="3"/>
  <c r="N323" i="3"/>
  <c r="Q323" i="3" s="1"/>
  <c r="Z323" i="3"/>
  <c r="N324" i="3"/>
  <c r="Q324" i="3" s="1"/>
  <c r="Z324" i="3"/>
  <c r="N325" i="3"/>
  <c r="Q325" i="3" s="1"/>
  <c r="Z325" i="3"/>
  <c r="N326" i="3"/>
  <c r="Q326" i="3" s="1"/>
  <c r="Z326" i="3"/>
  <c r="N327" i="3"/>
  <c r="Q327" i="3" s="1"/>
  <c r="Z327" i="3"/>
  <c r="N328" i="3"/>
  <c r="Q328" i="3" s="1"/>
  <c r="Z328" i="3"/>
  <c r="N329" i="3"/>
  <c r="Q329" i="3" s="1"/>
  <c r="Z329" i="3"/>
  <c r="N330" i="3"/>
  <c r="Q330" i="3" s="1"/>
  <c r="Z330" i="3"/>
  <c r="N331" i="3"/>
  <c r="Q331" i="3" s="1"/>
  <c r="Z331" i="3"/>
  <c r="N332" i="3"/>
  <c r="Q332" i="3" s="1"/>
  <c r="Z332" i="3"/>
  <c r="N333" i="3"/>
  <c r="Q333" i="3" s="1"/>
  <c r="Z333" i="3"/>
  <c r="N334" i="3"/>
  <c r="Q334" i="3" s="1"/>
  <c r="Z334" i="3"/>
  <c r="N335" i="3"/>
  <c r="Q335" i="3" s="1"/>
  <c r="Z335" i="3"/>
  <c r="N336" i="3"/>
  <c r="Q336" i="3" s="1"/>
  <c r="Z336" i="3"/>
  <c r="N337" i="3"/>
  <c r="Q337" i="3" s="1"/>
  <c r="Z337" i="3"/>
  <c r="N338" i="3"/>
  <c r="Q338" i="3" s="1"/>
  <c r="Z338" i="3"/>
  <c r="N339" i="3"/>
  <c r="Q339" i="3" s="1"/>
  <c r="Z339" i="3"/>
  <c r="N340" i="3"/>
  <c r="Q340" i="3" s="1"/>
  <c r="Z340" i="3"/>
  <c r="N341" i="3"/>
  <c r="Q341" i="3" s="1"/>
  <c r="Z341" i="3"/>
  <c r="N342" i="3"/>
  <c r="Q342" i="3" s="1"/>
  <c r="Z342" i="3"/>
  <c r="N343" i="3"/>
  <c r="Q343" i="3" s="1"/>
  <c r="Z343" i="3"/>
  <c r="N344" i="3"/>
  <c r="Q344" i="3" s="1"/>
  <c r="Z344" i="3"/>
  <c r="N345" i="3"/>
  <c r="Q345" i="3" s="1"/>
  <c r="Z345" i="3"/>
  <c r="N346" i="3"/>
  <c r="Q346" i="3" s="1"/>
  <c r="Z346" i="3"/>
  <c r="N347" i="3"/>
  <c r="Q347" i="3" s="1"/>
  <c r="Z347" i="3"/>
  <c r="N348" i="3"/>
  <c r="Q348" i="3" s="1"/>
  <c r="Z348" i="3"/>
  <c r="N349" i="3"/>
  <c r="Q349" i="3" s="1"/>
  <c r="Z349" i="3"/>
  <c r="N350" i="3"/>
  <c r="Q350" i="3" s="1"/>
  <c r="Z350" i="3"/>
  <c r="N351" i="3"/>
  <c r="Q351" i="3" s="1"/>
  <c r="Z351" i="3"/>
  <c r="N352" i="3"/>
  <c r="Q352" i="3" s="1"/>
  <c r="Z352" i="3"/>
  <c r="N353" i="3"/>
  <c r="Q353" i="3" s="1"/>
  <c r="Z353" i="3"/>
  <c r="N354" i="3"/>
  <c r="Q354" i="3" s="1"/>
  <c r="Z354" i="3"/>
  <c r="N355" i="3"/>
  <c r="Q355" i="3" s="1"/>
  <c r="Z355" i="3"/>
  <c r="N356" i="3"/>
  <c r="Q356" i="3" s="1"/>
  <c r="Z356" i="3"/>
  <c r="N357" i="3"/>
  <c r="Q357" i="3" s="1"/>
  <c r="Z357" i="3"/>
  <c r="N358" i="3"/>
  <c r="Q358" i="3" s="1"/>
  <c r="Z358" i="3"/>
  <c r="N359" i="3"/>
  <c r="Q359" i="3" s="1"/>
  <c r="Z359" i="3"/>
  <c r="N360" i="3"/>
  <c r="Q360" i="3" s="1"/>
  <c r="Z360" i="3"/>
  <c r="N361" i="3"/>
  <c r="Q361" i="3" s="1"/>
  <c r="Z361" i="3"/>
  <c r="N362" i="3"/>
  <c r="Q362" i="3" s="1"/>
  <c r="Z362" i="3"/>
  <c r="N363" i="3"/>
  <c r="Q363" i="3" s="1"/>
  <c r="Z363" i="3"/>
  <c r="N364" i="3"/>
  <c r="Q364" i="3" s="1"/>
  <c r="Z364" i="3"/>
  <c r="N365" i="3"/>
  <c r="Q365" i="3" s="1"/>
  <c r="Z365" i="3"/>
  <c r="N366" i="3"/>
  <c r="Q366" i="3" s="1"/>
  <c r="Z366" i="3"/>
  <c r="N367" i="3"/>
  <c r="Q367" i="3" s="1"/>
  <c r="Z367" i="3"/>
  <c r="N368" i="3"/>
  <c r="Q368" i="3" s="1"/>
  <c r="Z368" i="3"/>
  <c r="N369" i="3"/>
  <c r="Q369" i="3" s="1"/>
  <c r="Z369" i="3"/>
  <c r="N370" i="3"/>
  <c r="Q370" i="3" s="1"/>
  <c r="Z370" i="3"/>
  <c r="N371" i="3"/>
  <c r="Q371" i="3" s="1"/>
  <c r="Z371" i="3"/>
  <c r="N372" i="3"/>
  <c r="Q372" i="3" s="1"/>
  <c r="Z372" i="3"/>
  <c r="N373" i="3"/>
  <c r="Q373" i="3" s="1"/>
  <c r="Z373" i="3"/>
  <c r="N374" i="3"/>
  <c r="Q374" i="3" s="1"/>
  <c r="Z374" i="3"/>
  <c r="N375" i="3"/>
  <c r="Q375" i="3" s="1"/>
  <c r="Z375" i="3"/>
  <c r="N376" i="3"/>
  <c r="Q376" i="3" s="1"/>
  <c r="Z376" i="3"/>
  <c r="N377" i="3"/>
  <c r="Q377" i="3" s="1"/>
  <c r="Z377" i="3"/>
  <c r="N378" i="3"/>
  <c r="Q378" i="3" s="1"/>
  <c r="Z378" i="3"/>
  <c r="N379" i="3"/>
  <c r="Q379" i="3" s="1"/>
  <c r="Z379" i="3"/>
  <c r="N380" i="3"/>
  <c r="Q380" i="3" s="1"/>
  <c r="Z380" i="3"/>
  <c r="N381" i="3"/>
  <c r="Q381" i="3" s="1"/>
  <c r="Z381" i="3"/>
  <c r="N382" i="3"/>
  <c r="Q382" i="3" s="1"/>
  <c r="Z382" i="3"/>
  <c r="N383" i="3"/>
  <c r="Q383" i="3" s="1"/>
  <c r="Z383" i="3"/>
  <c r="N384" i="3"/>
  <c r="Q384" i="3" s="1"/>
  <c r="Z384" i="3"/>
  <c r="N385" i="3"/>
  <c r="Q385" i="3" s="1"/>
  <c r="Z385" i="3"/>
  <c r="N386" i="3"/>
  <c r="Q386" i="3" s="1"/>
  <c r="Z386" i="3"/>
  <c r="N387" i="3"/>
  <c r="Q387" i="3" s="1"/>
  <c r="Z387" i="3"/>
  <c r="N388" i="3"/>
  <c r="Q388" i="3" s="1"/>
  <c r="Z388" i="3"/>
  <c r="N389" i="3"/>
  <c r="Q389" i="3" s="1"/>
  <c r="Z389" i="3"/>
  <c r="N390" i="3"/>
  <c r="Q390" i="3" s="1"/>
  <c r="Z390" i="3"/>
  <c r="N391" i="3"/>
  <c r="Q391" i="3" s="1"/>
  <c r="Z391" i="3"/>
  <c r="N392" i="3"/>
  <c r="Q392" i="3" s="1"/>
  <c r="Z392" i="3"/>
  <c r="N393" i="3"/>
  <c r="Q393" i="3" s="1"/>
  <c r="Z393" i="3"/>
  <c r="N394" i="3"/>
  <c r="Q394" i="3" s="1"/>
  <c r="Z394" i="3"/>
  <c r="N395" i="3"/>
  <c r="Q395" i="3" s="1"/>
  <c r="Z395" i="3"/>
  <c r="N396" i="3"/>
  <c r="Q396" i="3" s="1"/>
  <c r="Z396" i="3"/>
  <c r="N397" i="3"/>
  <c r="Q397" i="3" s="1"/>
  <c r="Z397" i="3"/>
  <c r="N398" i="3"/>
  <c r="Q398" i="3" s="1"/>
  <c r="Z398" i="3"/>
  <c r="N399" i="3"/>
  <c r="Q399" i="3" s="1"/>
  <c r="Z399" i="3"/>
  <c r="N400" i="3"/>
  <c r="Q400" i="3" s="1"/>
  <c r="Z400" i="3"/>
  <c r="N401" i="3"/>
  <c r="Q401" i="3" s="1"/>
  <c r="Z401" i="3"/>
  <c r="N402" i="3"/>
  <c r="Q402" i="3" s="1"/>
  <c r="Z402" i="3"/>
  <c r="N403" i="3"/>
  <c r="Q403" i="3" s="1"/>
  <c r="Z403" i="3"/>
  <c r="N404" i="3"/>
  <c r="Q404" i="3" s="1"/>
  <c r="Z404" i="3"/>
  <c r="N405" i="3"/>
  <c r="Q405" i="3" s="1"/>
  <c r="Z405" i="3"/>
  <c r="N406" i="3"/>
  <c r="Q406" i="3" s="1"/>
  <c r="Z406" i="3"/>
  <c r="N407" i="3"/>
  <c r="Q407" i="3" s="1"/>
  <c r="Z407" i="3"/>
  <c r="N408" i="3"/>
  <c r="Q408" i="3" s="1"/>
  <c r="Z408" i="3"/>
  <c r="N409" i="3"/>
  <c r="Q409" i="3" s="1"/>
  <c r="Z409" i="3"/>
  <c r="N410" i="3"/>
  <c r="Q410" i="3" s="1"/>
  <c r="Z410" i="3"/>
  <c r="N411" i="3"/>
  <c r="Q411" i="3" s="1"/>
  <c r="Z411" i="3"/>
  <c r="N412" i="3"/>
  <c r="Q412" i="3" s="1"/>
  <c r="Z412" i="3"/>
  <c r="N413" i="3"/>
  <c r="Q413" i="3" s="1"/>
  <c r="Z413" i="3"/>
  <c r="N414" i="3"/>
  <c r="Q414" i="3" s="1"/>
  <c r="Z414" i="3"/>
  <c r="N415" i="3"/>
  <c r="Q415" i="3" s="1"/>
  <c r="Z415" i="3"/>
  <c r="N416" i="3"/>
  <c r="Q416" i="3" s="1"/>
  <c r="Z416" i="3"/>
  <c r="N417" i="3"/>
  <c r="Q417" i="3" s="1"/>
  <c r="Z417" i="3"/>
  <c r="N418" i="3"/>
  <c r="Q418" i="3" s="1"/>
  <c r="Z418" i="3"/>
  <c r="N419" i="3"/>
  <c r="Q419" i="3" s="1"/>
  <c r="Z419" i="3"/>
  <c r="N420" i="3"/>
  <c r="Q420" i="3" s="1"/>
  <c r="Z420" i="3"/>
  <c r="N421" i="3"/>
  <c r="Q421" i="3" s="1"/>
  <c r="Z421" i="3"/>
  <c r="N422" i="3"/>
  <c r="Q422" i="3" s="1"/>
  <c r="Z422" i="3"/>
  <c r="N423" i="3"/>
  <c r="Q423" i="3" s="1"/>
  <c r="Z423" i="3"/>
  <c r="N424" i="3"/>
  <c r="Q424" i="3" s="1"/>
  <c r="Z424" i="3"/>
  <c r="N425" i="3"/>
  <c r="Q425" i="3" s="1"/>
  <c r="Z425" i="3"/>
  <c r="N426" i="3"/>
  <c r="Q426" i="3" s="1"/>
  <c r="Z426" i="3"/>
  <c r="N427" i="3"/>
  <c r="Q427" i="3" s="1"/>
  <c r="Z427" i="3"/>
  <c r="N428" i="3"/>
  <c r="Q428" i="3" s="1"/>
  <c r="Z428" i="3"/>
  <c r="N429" i="3"/>
  <c r="Q429" i="3" s="1"/>
  <c r="Z429" i="3"/>
  <c r="N430" i="3"/>
  <c r="Q430" i="3" s="1"/>
  <c r="Z430" i="3"/>
  <c r="N431" i="3"/>
  <c r="Q431" i="3" s="1"/>
  <c r="Z431" i="3"/>
  <c r="N432" i="3"/>
  <c r="Q432" i="3" s="1"/>
  <c r="Z432" i="3"/>
  <c r="N433" i="3"/>
  <c r="Q433" i="3" s="1"/>
  <c r="Z433" i="3"/>
  <c r="N434" i="3"/>
  <c r="Q434" i="3" s="1"/>
  <c r="Z434" i="3"/>
  <c r="N435" i="3"/>
  <c r="Q435" i="3" s="1"/>
  <c r="Z435" i="3"/>
  <c r="N436" i="3"/>
  <c r="Q436" i="3" s="1"/>
  <c r="Z436" i="3"/>
  <c r="N437" i="3"/>
  <c r="Q437" i="3" s="1"/>
  <c r="Z437" i="3"/>
  <c r="N438" i="3"/>
  <c r="Q438" i="3" s="1"/>
  <c r="Z438" i="3"/>
  <c r="N439" i="3"/>
  <c r="Q439" i="3" s="1"/>
  <c r="Z439" i="3"/>
  <c r="N440" i="3"/>
  <c r="Q440" i="3" s="1"/>
  <c r="Z440" i="3"/>
  <c r="N441" i="3"/>
  <c r="Q441" i="3" s="1"/>
  <c r="Z441" i="3"/>
  <c r="N442" i="3"/>
  <c r="Q442" i="3" s="1"/>
  <c r="Z442" i="3"/>
  <c r="N443" i="3"/>
  <c r="Q443" i="3" s="1"/>
  <c r="Z443" i="3"/>
  <c r="N444" i="3"/>
  <c r="Q444" i="3" s="1"/>
  <c r="Z444" i="3"/>
  <c r="N445" i="3"/>
  <c r="Q445" i="3" s="1"/>
  <c r="Z445" i="3"/>
  <c r="N446" i="3"/>
  <c r="Q446" i="3" s="1"/>
  <c r="Z446" i="3"/>
  <c r="N447" i="3"/>
  <c r="Q447" i="3" s="1"/>
  <c r="Z447" i="3"/>
  <c r="N448" i="3"/>
  <c r="Q448" i="3" s="1"/>
  <c r="Z448" i="3"/>
  <c r="N449" i="3"/>
  <c r="Q449" i="3" s="1"/>
  <c r="Z449" i="3"/>
  <c r="N450" i="3"/>
  <c r="Q450" i="3" s="1"/>
  <c r="Z450" i="3"/>
  <c r="N451" i="3"/>
  <c r="Q451" i="3" s="1"/>
  <c r="Z451" i="3"/>
  <c r="N452" i="3"/>
  <c r="Q452" i="3" s="1"/>
  <c r="Z452" i="3"/>
  <c r="N453" i="3"/>
  <c r="Q453" i="3" s="1"/>
  <c r="Z453" i="3"/>
  <c r="N454" i="3"/>
  <c r="Q454" i="3" s="1"/>
  <c r="Z454" i="3"/>
  <c r="N455" i="3"/>
  <c r="Q455" i="3" s="1"/>
  <c r="Z455" i="3"/>
  <c r="N456" i="3"/>
  <c r="Q456" i="3" s="1"/>
  <c r="Z456" i="3"/>
  <c r="N457" i="3"/>
  <c r="Q457" i="3" s="1"/>
  <c r="Z457" i="3"/>
  <c r="N458" i="3"/>
  <c r="Q458" i="3" s="1"/>
  <c r="Z458" i="3"/>
  <c r="N459" i="3"/>
  <c r="Q459" i="3" s="1"/>
  <c r="Z459" i="3"/>
  <c r="N460" i="3"/>
  <c r="Q460" i="3" s="1"/>
  <c r="Z460" i="3"/>
  <c r="N461" i="3"/>
  <c r="Q461" i="3" s="1"/>
  <c r="Z461" i="3"/>
  <c r="N462" i="3"/>
  <c r="Q462" i="3" s="1"/>
  <c r="Z462" i="3"/>
  <c r="N463" i="3"/>
  <c r="Q463" i="3" s="1"/>
  <c r="Z463" i="3"/>
  <c r="N464" i="3"/>
  <c r="Q464" i="3" s="1"/>
  <c r="Z464" i="3"/>
  <c r="N465" i="3"/>
  <c r="Q465" i="3" s="1"/>
  <c r="Z465" i="3"/>
  <c r="N466" i="3"/>
  <c r="Q466" i="3" s="1"/>
  <c r="Z466" i="3"/>
  <c r="N467" i="3"/>
  <c r="Q467" i="3" s="1"/>
  <c r="Z467" i="3"/>
  <c r="N468" i="3"/>
  <c r="Q468" i="3" s="1"/>
  <c r="Z468" i="3"/>
  <c r="N469" i="3"/>
  <c r="Q469" i="3" s="1"/>
  <c r="Z469" i="3"/>
  <c r="N470" i="3"/>
  <c r="Q470" i="3" s="1"/>
  <c r="Z470" i="3"/>
  <c r="N471" i="3"/>
  <c r="Q471" i="3" s="1"/>
  <c r="Z471" i="3"/>
  <c r="N472" i="3"/>
  <c r="Q472" i="3" s="1"/>
  <c r="Z472" i="3"/>
  <c r="N473" i="3"/>
  <c r="Q473" i="3" s="1"/>
  <c r="Z473" i="3"/>
  <c r="N474" i="3"/>
  <c r="Q474" i="3" s="1"/>
  <c r="Z474" i="3"/>
  <c r="N475" i="3"/>
  <c r="Q475" i="3" s="1"/>
  <c r="Z475" i="3"/>
  <c r="N476" i="3"/>
  <c r="Q476" i="3" s="1"/>
  <c r="Z476" i="3"/>
  <c r="N477" i="3"/>
  <c r="Q477" i="3" s="1"/>
  <c r="Z477" i="3"/>
  <c r="N478" i="3"/>
  <c r="Q478" i="3" s="1"/>
  <c r="Z478" i="3"/>
  <c r="N479" i="3"/>
  <c r="Q479" i="3" s="1"/>
  <c r="Z479" i="3"/>
  <c r="N480" i="3"/>
  <c r="Q480" i="3" s="1"/>
  <c r="Z480" i="3"/>
  <c r="N481" i="3"/>
  <c r="Q481" i="3" s="1"/>
  <c r="Z481" i="3"/>
  <c r="N482" i="3"/>
  <c r="Q482" i="3" s="1"/>
  <c r="Z482" i="3"/>
  <c r="N483" i="3"/>
  <c r="Q483" i="3" s="1"/>
  <c r="Z483" i="3"/>
  <c r="N484" i="3"/>
  <c r="Q484" i="3" s="1"/>
  <c r="Z484" i="3"/>
  <c r="N485" i="3"/>
  <c r="Q485" i="3" s="1"/>
  <c r="Z485" i="3"/>
  <c r="N486" i="3"/>
  <c r="Q486" i="3" s="1"/>
  <c r="Z486" i="3"/>
  <c r="N487" i="3"/>
  <c r="Q487" i="3" s="1"/>
  <c r="Z487" i="3"/>
  <c r="N488" i="3"/>
  <c r="Q488" i="3" s="1"/>
  <c r="Z488" i="3"/>
  <c r="N489" i="3"/>
  <c r="Q489" i="3" s="1"/>
  <c r="Z489" i="3"/>
  <c r="N490" i="3"/>
  <c r="Q490" i="3" s="1"/>
  <c r="Z490" i="3"/>
  <c r="N491" i="3"/>
  <c r="Q491" i="3" s="1"/>
  <c r="Z491" i="3"/>
  <c r="N492" i="3"/>
  <c r="Q492" i="3" s="1"/>
  <c r="Z492" i="3"/>
  <c r="N493" i="3"/>
  <c r="Q493" i="3" s="1"/>
  <c r="Z493" i="3"/>
  <c r="N494" i="3"/>
  <c r="Q494" i="3" s="1"/>
  <c r="Z494" i="3"/>
  <c r="N495" i="3"/>
  <c r="Q495" i="3" s="1"/>
  <c r="Z495" i="3"/>
  <c r="N496" i="3"/>
  <c r="Q496" i="3" s="1"/>
  <c r="Z496" i="3"/>
  <c r="N497" i="3"/>
  <c r="Q497" i="3" s="1"/>
  <c r="Z497" i="3"/>
  <c r="N498" i="3"/>
  <c r="Q498" i="3" s="1"/>
  <c r="Z498" i="3"/>
  <c r="N499" i="3"/>
  <c r="Q499" i="3" s="1"/>
  <c r="Z499" i="3"/>
  <c r="N500" i="3"/>
  <c r="Q500" i="3" s="1"/>
  <c r="Z500" i="3"/>
  <c r="N501" i="3"/>
  <c r="Q501" i="3" s="1"/>
  <c r="Z501" i="3"/>
  <c r="N502" i="3"/>
  <c r="Q502" i="3" s="1"/>
  <c r="Z502" i="3"/>
  <c r="N503" i="3"/>
  <c r="Q503" i="3" s="1"/>
  <c r="Z503" i="3"/>
  <c r="N504" i="3"/>
  <c r="Q504" i="3" s="1"/>
  <c r="Z504" i="3"/>
  <c r="N505" i="3"/>
  <c r="Q505" i="3" s="1"/>
  <c r="Z505" i="3"/>
  <c r="N506" i="3"/>
  <c r="Q506" i="3" s="1"/>
  <c r="Z506" i="3"/>
  <c r="N507" i="3"/>
  <c r="Q507" i="3" s="1"/>
  <c r="Z507" i="3"/>
  <c r="N508" i="3"/>
  <c r="Q508" i="3" s="1"/>
  <c r="Z508" i="3"/>
  <c r="N509" i="3"/>
  <c r="Q509" i="3" s="1"/>
  <c r="Z509" i="3"/>
  <c r="N510" i="3"/>
  <c r="Q510" i="3" s="1"/>
  <c r="Z510" i="3"/>
  <c r="N511" i="3"/>
  <c r="Q511" i="3" s="1"/>
  <c r="Z511" i="3"/>
  <c r="N512" i="3"/>
  <c r="Q512" i="3" s="1"/>
  <c r="Z512" i="3"/>
  <c r="N513" i="3"/>
  <c r="Q513" i="3" s="1"/>
  <c r="Z513" i="3"/>
  <c r="N514" i="3"/>
  <c r="Q514" i="3" s="1"/>
  <c r="Z514" i="3"/>
  <c r="N515" i="3"/>
  <c r="Q515" i="3" s="1"/>
  <c r="Z515" i="3"/>
  <c r="N516" i="3"/>
  <c r="Q516" i="3" s="1"/>
  <c r="Z516" i="3"/>
  <c r="N517" i="3"/>
  <c r="Q517" i="3" s="1"/>
  <c r="Z517" i="3"/>
  <c r="N518" i="3"/>
  <c r="Q518" i="3" s="1"/>
  <c r="Z518" i="3"/>
  <c r="N519" i="3"/>
  <c r="Q519" i="3" s="1"/>
  <c r="Z519" i="3"/>
  <c r="N520" i="3"/>
  <c r="Q520" i="3" s="1"/>
  <c r="Z520" i="3"/>
  <c r="N521" i="3"/>
  <c r="Q521" i="3" s="1"/>
  <c r="Z521" i="3"/>
  <c r="N522" i="3"/>
  <c r="Q522" i="3" s="1"/>
  <c r="Z522" i="3"/>
  <c r="N523" i="3"/>
  <c r="Q523" i="3" s="1"/>
  <c r="Z523" i="3"/>
  <c r="N524" i="3"/>
  <c r="Q524" i="3" s="1"/>
  <c r="Z524" i="3"/>
  <c r="N525" i="3"/>
  <c r="Q525" i="3" s="1"/>
  <c r="Z525" i="3"/>
  <c r="N526" i="3"/>
  <c r="Q526" i="3" s="1"/>
  <c r="Z526" i="3"/>
  <c r="N527" i="3"/>
  <c r="Q527" i="3" s="1"/>
  <c r="Z527" i="3"/>
  <c r="N528" i="3"/>
  <c r="Q528" i="3" s="1"/>
  <c r="Z528" i="3"/>
  <c r="N529" i="3"/>
  <c r="Q529" i="3" s="1"/>
  <c r="Z529" i="3"/>
  <c r="N530" i="3"/>
  <c r="Q530" i="3" s="1"/>
  <c r="Z530" i="3"/>
  <c r="N531" i="3"/>
  <c r="Q531" i="3" s="1"/>
  <c r="Z531" i="3"/>
  <c r="N532" i="3"/>
  <c r="Q532" i="3" s="1"/>
  <c r="Z532" i="3"/>
  <c r="N533" i="3"/>
  <c r="Q533" i="3" s="1"/>
  <c r="Z533" i="3"/>
  <c r="N534" i="3"/>
  <c r="Q534" i="3" s="1"/>
  <c r="Z534" i="3"/>
  <c r="N535" i="3"/>
  <c r="Q535" i="3" s="1"/>
  <c r="Z535" i="3"/>
  <c r="N536" i="3"/>
  <c r="Q536" i="3" s="1"/>
  <c r="Z536" i="3"/>
  <c r="N537" i="3"/>
  <c r="Q537" i="3" s="1"/>
  <c r="Z537" i="3"/>
  <c r="N538" i="3"/>
  <c r="Q538" i="3" s="1"/>
  <c r="Z538" i="3"/>
  <c r="N539" i="3"/>
  <c r="Q539" i="3" s="1"/>
  <c r="Z539" i="3"/>
  <c r="N540" i="3"/>
  <c r="Q540" i="3" s="1"/>
  <c r="Z540" i="3"/>
  <c r="N541" i="3"/>
  <c r="Q541" i="3" s="1"/>
  <c r="Z541" i="3"/>
  <c r="N542" i="3"/>
  <c r="Q542" i="3" s="1"/>
  <c r="Z542" i="3"/>
  <c r="N543" i="3"/>
  <c r="Q543" i="3" s="1"/>
  <c r="Z543" i="3"/>
  <c r="N544" i="3"/>
  <c r="Q544" i="3" s="1"/>
  <c r="Z544" i="3"/>
  <c r="N545" i="3"/>
  <c r="Q545" i="3" s="1"/>
  <c r="Z545" i="3"/>
  <c r="N546" i="3"/>
  <c r="Q546" i="3" s="1"/>
  <c r="Z546" i="3"/>
  <c r="N547" i="3"/>
  <c r="Q547" i="3" s="1"/>
  <c r="Z547" i="3"/>
  <c r="N548" i="3"/>
  <c r="Q548" i="3" s="1"/>
  <c r="Z548" i="3"/>
  <c r="N549" i="3"/>
  <c r="Q549" i="3" s="1"/>
  <c r="Z549" i="3"/>
  <c r="N550" i="3"/>
  <c r="Q550" i="3" s="1"/>
  <c r="Z550" i="3"/>
  <c r="N551" i="3"/>
  <c r="Q551" i="3" s="1"/>
  <c r="Z551" i="3"/>
  <c r="N552" i="3"/>
  <c r="Q552" i="3" s="1"/>
  <c r="Z552" i="3"/>
  <c r="N553" i="3"/>
  <c r="Q553" i="3" s="1"/>
  <c r="Z553" i="3"/>
  <c r="N554" i="3"/>
  <c r="Q554" i="3" s="1"/>
  <c r="Z554" i="3"/>
  <c r="N555" i="3"/>
  <c r="Q555" i="3" s="1"/>
  <c r="Z555" i="3"/>
  <c r="N556" i="3"/>
  <c r="Q556" i="3" s="1"/>
  <c r="Z556" i="3"/>
  <c r="N557" i="3"/>
  <c r="Q557" i="3" s="1"/>
  <c r="Z557" i="3"/>
  <c r="N558" i="3"/>
  <c r="Q558" i="3" s="1"/>
  <c r="Z558" i="3"/>
  <c r="N559" i="3"/>
  <c r="Q559" i="3" s="1"/>
  <c r="Z559" i="3"/>
  <c r="N560" i="3"/>
  <c r="Q560" i="3" s="1"/>
  <c r="Z560" i="3"/>
  <c r="N561" i="3"/>
  <c r="Q561" i="3" s="1"/>
  <c r="Z561" i="3"/>
  <c r="N562" i="3"/>
  <c r="Q562" i="3" s="1"/>
  <c r="Z562" i="3"/>
  <c r="N563" i="3"/>
  <c r="Q563" i="3" s="1"/>
  <c r="Z563" i="3"/>
  <c r="N564" i="3"/>
  <c r="Q564" i="3" s="1"/>
  <c r="Z564" i="3"/>
  <c r="N565" i="3"/>
  <c r="Q565" i="3" s="1"/>
  <c r="Z565" i="3"/>
  <c r="N566" i="3"/>
  <c r="Q566" i="3" s="1"/>
  <c r="Z566" i="3"/>
  <c r="N567" i="3"/>
  <c r="Q567" i="3" s="1"/>
  <c r="Z567" i="3"/>
  <c r="N568" i="3"/>
  <c r="Q568" i="3" s="1"/>
  <c r="Z568" i="3"/>
  <c r="N569" i="3"/>
  <c r="Q569" i="3" s="1"/>
  <c r="Z569" i="3"/>
  <c r="N570" i="3"/>
  <c r="Q570" i="3" s="1"/>
  <c r="Z570" i="3"/>
  <c r="N571" i="3"/>
  <c r="Q571" i="3" s="1"/>
  <c r="Z571" i="3"/>
  <c r="N572" i="3"/>
  <c r="Q572" i="3" s="1"/>
  <c r="Z572" i="3"/>
  <c r="N573" i="3"/>
  <c r="Q573" i="3" s="1"/>
  <c r="Z573" i="3"/>
  <c r="N574" i="3"/>
  <c r="Q574" i="3" s="1"/>
  <c r="Z574" i="3"/>
  <c r="N575" i="3"/>
  <c r="Q575" i="3" s="1"/>
  <c r="Z575" i="3"/>
  <c r="N576" i="3"/>
  <c r="Q576" i="3" s="1"/>
  <c r="Z576" i="3"/>
  <c r="N577" i="3"/>
  <c r="Q577" i="3" s="1"/>
  <c r="Z577" i="3"/>
  <c r="N578" i="3"/>
  <c r="Q578" i="3" s="1"/>
  <c r="Z578" i="3"/>
  <c r="N579" i="3"/>
  <c r="Q579" i="3" s="1"/>
  <c r="Z579" i="3"/>
  <c r="N580" i="3"/>
  <c r="Q580" i="3" s="1"/>
  <c r="Z580" i="3"/>
  <c r="N581" i="3"/>
  <c r="Q581" i="3" s="1"/>
  <c r="Z581" i="3"/>
  <c r="N582" i="3"/>
  <c r="Q582" i="3" s="1"/>
  <c r="Z582" i="3"/>
  <c r="N583" i="3"/>
  <c r="Q583" i="3" s="1"/>
  <c r="Z583" i="3"/>
  <c r="N584" i="3"/>
  <c r="Q584" i="3" s="1"/>
  <c r="Z584" i="3"/>
  <c r="N585" i="3"/>
  <c r="Q585" i="3" s="1"/>
  <c r="Z585" i="3"/>
  <c r="N586" i="3"/>
  <c r="Q586" i="3" s="1"/>
  <c r="Z586" i="3"/>
  <c r="N587" i="3"/>
  <c r="Q587" i="3" s="1"/>
  <c r="Z587" i="3"/>
  <c r="N588" i="3"/>
  <c r="Q588" i="3" s="1"/>
  <c r="Z588" i="3"/>
  <c r="N589" i="3"/>
  <c r="Q589" i="3" s="1"/>
  <c r="Z589" i="3"/>
  <c r="N590" i="3"/>
  <c r="Q590" i="3" s="1"/>
  <c r="Z590" i="3"/>
  <c r="N591" i="3"/>
  <c r="Q591" i="3" s="1"/>
  <c r="Z591" i="3"/>
  <c r="N592" i="3"/>
  <c r="Q592" i="3" s="1"/>
  <c r="Z592" i="3"/>
  <c r="N593" i="3"/>
  <c r="Q593" i="3" s="1"/>
  <c r="Z593" i="3"/>
  <c r="N594" i="3"/>
  <c r="Q594" i="3" s="1"/>
  <c r="Z594" i="3"/>
  <c r="N595" i="3"/>
  <c r="Q595" i="3" s="1"/>
  <c r="Z595" i="3"/>
  <c r="N596" i="3"/>
  <c r="Q596" i="3" s="1"/>
  <c r="Z596" i="3"/>
  <c r="N597" i="3"/>
  <c r="Q597" i="3" s="1"/>
  <c r="Z597" i="3"/>
  <c r="N598" i="3"/>
  <c r="Q598" i="3" s="1"/>
  <c r="Z598" i="3"/>
  <c r="N599" i="3"/>
  <c r="Q599" i="3" s="1"/>
  <c r="Z599" i="3"/>
  <c r="N600" i="3"/>
  <c r="Q600" i="3" s="1"/>
  <c r="Z600" i="3"/>
  <c r="N601" i="3"/>
  <c r="Q601" i="3" s="1"/>
  <c r="Z601" i="3"/>
  <c r="N602" i="3"/>
  <c r="Q602" i="3" s="1"/>
  <c r="Z602" i="3"/>
  <c r="N603" i="3"/>
  <c r="Q603" i="3" s="1"/>
  <c r="Z603" i="3"/>
  <c r="N604" i="3"/>
  <c r="Q604" i="3" s="1"/>
  <c r="Z604" i="3"/>
  <c r="N605" i="3"/>
  <c r="Q605" i="3" s="1"/>
  <c r="Z605" i="3"/>
  <c r="N606" i="3"/>
  <c r="Q606" i="3" s="1"/>
  <c r="Z606" i="3"/>
  <c r="N607" i="3"/>
  <c r="Q607" i="3" s="1"/>
  <c r="Z607" i="3"/>
  <c r="N608" i="3"/>
  <c r="Q608" i="3" s="1"/>
  <c r="Z608" i="3"/>
  <c r="N609" i="3"/>
  <c r="Q609" i="3" s="1"/>
  <c r="Z609" i="3"/>
  <c r="N610" i="3"/>
  <c r="Q610" i="3" s="1"/>
  <c r="Z610" i="3"/>
  <c r="N611" i="3"/>
  <c r="Q611" i="3" s="1"/>
  <c r="Z611" i="3"/>
  <c r="N612" i="3"/>
  <c r="Q612" i="3" s="1"/>
  <c r="Z612" i="3"/>
  <c r="N613" i="3"/>
  <c r="Q613" i="3" s="1"/>
  <c r="Z613" i="3"/>
  <c r="N614" i="3"/>
  <c r="Q614" i="3" s="1"/>
  <c r="Z614" i="3"/>
  <c r="N615" i="3"/>
  <c r="Q615" i="3" s="1"/>
  <c r="Z615" i="3"/>
  <c r="N616" i="3"/>
  <c r="Q616" i="3" s="1"/>
  <c r="Z616" i="3"/>
  <c r="N617" i="3"/>
  <c r="Q617" i="3" s="1"/>
  <c r="Z617" i="3"/>
  <c r="N618" i="3"/>
  <c r="Q618" i="3" s="1"/>
  <c r="Z618" i="3"/>
  <c r="N619" i="3"/>
  <c r="Q619" i="3" s="1"/>
  <c r="Z619" i="3"/>
  <c r="N620" i="3"/>
  <c r="Q620" i="3" s="1"/>
  <c r="Z620" i="3"/>
  <c r="N621" i="3"/>
  <c r="Q621" i="3" s="1"/>
  <c r="Z621" i="3"/>
  <c r="N622" i="3"/>
  <c r="Q622" i="3" s="1"/>
  <c r="Z622" i="3"/>
  <c r="N623" i="3"/>
  <c r="Q623" i="3" s="1"/>
  <c r="Z623" i="3"/>
  <c r="N624" i="3"/>
  <c r="Q624" i="3" s="1"/>
  <c r="Z624" i="3"/>
  <c r="N625" i="3"/>
  <c r="Q625" i="3" s="1"/>
  <c r="Z625" i="3"/>
  <c r="N626" i="3"/>
  <c r="Q626" i="3" s="1"/>
  <c r="Z626" i="3"/>
  <c r="N627" i="3"/>
  <c r="Q627" i="3" s="1"/>
  <c r="Z627" i="3"/>
  <c r="N628" i="3"/>
  <c r="Q628" i="3" s="1"/>
  <c r="Z628" i="3"/>
  <c r="N629" i="3"/>
  <c r="Q629" i="3" s="1"/>
  <c r="Z629" i="3"/>
  <c r="N630" i="3"/>
  <c r="Q630" i="3" s="1"/>
  <c r="Z630" i="3"/>
  <c r="N631" i="3"/>
  <c r="Q631" i="3" s="1"/>
  <c r="Z631" i="3"/>
  <c r="N632" i="3"/>
  <c r="Q632" i="3" s="1"/>
  <c r="Z632" i="3"/>
  <c r="N633" i="3"/>
  <c r="Q633" i="3" s="1"/>
  <c r="Z633" i="3"/>
  <c r="N634" i="3"/>
  <c r="Q634" i="3" s="1"/>
  <c r="Z634" i="3"/>
  <c r="N635" i="3"/>
  <c r="Q635" i="3" s="1"/>
  <c r="Z635" i="3"/>
  <c r="N636" i="3"/>
  <c r="Q636" i="3" s="1"/>
  <c r="Z636" i="3"/>
  <c r="N637" i="3"/>
  <c r="Q637" i="3" s="1"/>
  <c r="Z637" i="3"/>
  <c r="N638" i="3"/>
  <c r="Q638" i="3" s="1"/>
  <c r="Z638" i="3"/>
  <c r="N639" i="3"/>
  <c r="Q639" i="3" s="1"/>
  <c r="Z639" i="3"/>
  <c r="N640" i="3"/>
  <c r="Q640" i="3" s="1"/>
  <c r="Z640" i="3"/>
  <c r="N641" i="3"/>
  <c r="Q641" i="3" s="1"/>
  <c r="Z641" i="3"/>
  <c r="N642" i="3"/>
  <c r="Q642" i="3" s="1"/>
  <c r="Z642" i="3"/>
  <c r="N643" i="3"/>
  <c r="Q643" i="3" s="1"/>
  <c r="Z643" i="3"/>
  <c r="N644" i="3"/>
  <c r="Q644" i="3" s="1"/>
  <c r="Z644" i="3"/>
  <c r="N645" i="3"/>
  <c r="Q645" i="3" s="1"/>
  <c r="Z645" i="3"/>
  <c r="N646" i="3"/>
  <c r="Q646" i="3" s="1"/>
  <c r="Z646" i="3"/>
  <c r="N647" i="3"/>
  <c r="Q647" i="3" s="1"/>
  <c r="Z647" i="3"/>
  <c r="N648" i="3"/>
  <c r="Q648" i="3" s="1"/>
  <c r="Z648" i="3"/>
  <c r="N649" i="3"/>
  <c r="Q649" i="3" s="1"/>
  <c r="Z649" i="3"/>
  <c r="N650" i="3"/>
  <c r="Q650" i="3" s="1"/>
  <c r="Z650" i="3"/>
  <c r="N651" i="3"/>
  <c r="Q651" i="3" s="1"/>
  <c r="Z651" i="3"/>
  <c r="N652" i="3"/>
  <c r="Q652" i="3" s="1"/>
  <c r="Z652" i="3"/>
  <c r="N653" i="3"/>
  <c r="Q653" i="3" s="1"/>
  <c r="Z653" i="3"/>
  <c r="N654" i="3"/>
  <c r="Q654" i="3" s="1"/>
  <c r="Z654" i="3"/>
  <c r="N655" i="3"/>
  <c r="Q655" i="3" s="1"/>
  <c r="Z655" i="3"/>
  <c r="N656" i="3"/>
  <c r="Q656" i="3" s="1"/>
  <c r="Z656" i="3"/>
  <c r="N657" i="3"/>
  <c r="Q657" i="3" s="1"/>
  <c r="Z657" i="3"/>
  <c r="N658" i="3"/>
  <c r="Q658" i="3" s="1"/>
  <c r="Z658" i="3"/>
  <c r="N659" i="3"/>
  <c r="Q659" i="3" s="1"/>
  <c r="Z659" i="3"/>
  <c r="N660" i="3"/>
  <c r="Q660" i="3" s="1"/>
  <c r="Z660" i="3"/>
  <c r="N661" i="3"/>
  <c r="Q661" i="3" s="1"/>
  <c r="Z661" i="3"/>
  <c r="N662" i="3"/>
  <c r="Q662" i="3" s="1"/>
  <c r="Z662" i="3"/>
  <c r="N663" i="3"/>
  <c r="Q663" i="3" s="1"/>
  <c r="Z663" i="3"/>
  <c r="N664" i="3"/>
  <c r="Q664" i="3" s="1"/>
  <c r="Z664" i="3"/>
  <c r="N665" i="3"/>
  <c r="Q665" i="3" s="1"/>
  <c r="Z665" i="3"/>
  <c r="N666" i="3"/>
  <c r="Q666" i="3" s="1"/>
  <c r="Z666" i="3"/>
  <c r="N667" i="3"/>
  <c r="Q667" i="3" s="1"/>
  <c r="Z667" i="3"/>
  <c r="N668" i="3"/>
  <c r="Q668" i="3" s="1"/>
  <c r="Z668" i="3"/>
  <c r="N669" i="3"/>
  <c r="Q669" i="3" s="1"/>
  <c r="Z669" i="3"/>
  <c r="N670" i="3"/>
  <c r="Q670" i="3" s="1"/>
  <c r="Z670" i="3"/>
  <c r="N671" i="3"/>
  <c r="Q671" i="3" s="1"/>
  <c r="Z671" i="3"/>
  <c r="N672" i="3"/>
  <c r="Q672" i="3" s="1"/>
  <c r="Z672" i="3"/>
  <c r="N673" i="3"/>
  <c r="Q673" i="3" s="1"/>
  <c r="Z673" i="3"/>
  <c r="N674" i="3"/>
  <c r="Q674" i="3" s="1"/>
  <c r="Z674" i="3"/>
  <c r="N675" i="3"/>
  <c r="Q675" i="3" s="1"/>
  <c r="Z675" i="3"/>
  <c r="N676" i="3"/>
  <c r="Q676" i="3" s="1"/>
  <c r="Z676" i="3"/>
  <c r="N677" i="3"/>
  <c r="Q677" i="3" s="1"/>
  <c r="Z677" i="3"/>
  <c r="N678" i="3"/>
  <c r="Q678" i="3" s="1"/>
  <c r="Z678" i="3"/>
  <c r="N679" i="3"/>
  <c r="Q679" i="3" s="1"/>
  <c r="Z679" i="3"/>
  <c r="N680" i="3"/>
  <c r="Q680" i="3" s="1"/>
  <c r="Z680" i="3"/>
  <c r="N681" i="3"/>
  <c r="Q681" i="3" s="1"/>
  <c r="Z681" i="3"/>
  <c r="N682" i="3"/>
  <c r="Q682" i="3" s="1"/>
  <c r="Z682" i="3"/>
  <c r="N683" i="3"/>
  <c r="Q683" i="3" s="1"/>
  <c r="Z683" i="3"/>
  <c r="N684" i="3"/>
  <c r="Q684" i="3" s="1"/>
  <c r="Z684" i="3"/>
  <c r="N685" i="3"/>
  <c r="Q685" i="3" s="1"/>
  <c r="Z685" i="3"/>
  <c r="N686" i="3"/>
  <c r="Q686" i="3" s="1"/>
  <c r="Z686" i="3"/>
  <c r="N687" i="3"/>
  <c r="Q687" i="3" s="1"/>
  <c r="Z687" i="3"/>
  <c r="N688" i="3"/>
  <c r="Q688" i="3" s="1"/>
  <c r="Z688" i="3"/>
  <c r="N689" i="3"/>
  <c r="Q689" i="3" s="1"/>
  <c r="Z689" i="3"/>
  <c r="N690" i="3"/>
  <c r="Q690" i="3" s="1"/>
  <c r="Z690" i="3"/>
  <c r="N691" i="3"/>
  <c r="Q691" i="3" s="1"/>
  <c r="Z691" i="3"/>
  <c r="N692" i="3"/>
  <c r="Q692" i="3" s="1"/>
  <c r="Z692" i="3"/>
  <c r="N693" i="3"/>
  <c r="Q693" i="3" s="1"/>
  <c r="Z693" i="3"/>
  <c r="N694" i="3"/>
  <c r="Q694" i="3" s="1"/>
  <c r="Z694" i="3"/>
  <c r="N695" i="3"/>
  <c r="Q695" i="3" s="1"/>
  <c r="Z695" i="3"/>
  <c r="N696" i="3"/>
  <c r="Q696" i="3" s="1"/>
  <c r="Z696" i="3"/>
  <c r="N697" i="3"/>
  <c r="Q697" i="3" s="1"/>
  <c r="Z697" i="3"/>
  <c r="N698" i="3"/>
  <c r="Q698" i="3" s="1"/>
  <c r="Z698" i="3"/>
  <c r="N699" i="3"/>
  <c r="Q699" i="3" s="1"/>
  <c r="Z699" i="3"/>
  <c r="N700" i="3"/>
  <c r="Q700" i="3" s="1"/>
  <c r="Z700" i="3"/>
  <c r="N701" i="3"/>
  <c r="Q701" i="3" s="1"/>
  <c r="Z701" i="3"/>
  <c r="N702" i="3"/>
  <c r="Q702" i="3" s="1"/>
  <c r="Z702" i="3"/>
  <c r="N703" i="3"/>
  <c r="Q703" i="3" s="1"/>
  <c r="Z703" i="3"/>
  <c r="N704" i="3"/>
  <c r="Q704" i="3" s="1"/>
  <c r="Z704" i="3"/>
  <c r="N705" i="3"/>
  <c r="Q705" i="3" s="1"/>
  <c r="Z705" i="3"/>
  <c r="N706" i="3"/>
  <c r="Q706" i="3" s="1"/>
  <c r="Z706" i="3"/>
  <c r="N707" i="3"/>
  <c r="Q707" i="3" s="1"/>
  <c r="Z707" i="3"/>
  <c r="N708" i="3"/>
  <c r="Q708" i="3" s="1"/>
  <c r="Z708" i="3"/>
  <c r="N709" i="3"/>
  <c r="Q709" i="3" s="1"/>
  <c r="Z709" i="3"/>
  <c r="N710" i="3"/>
  <c r="Q710" i="3" s="1"/>
  <c r="Z710" i="3"/>
  <c r="N711" i="3"/>
  <c r="Q711" i="3" s="1"/>
  <c r="Z711" i="3"/>
  <c r="N712" i="3"/>
  <c r="Q712" i="3" s="1"/>
  <c r="Z712" i="3"/>
  <c r="N713" i="3"/>
  <c r="Q713" i="3" s="1"/>
  <c r="Z713" i="3"/>
  <c r="N714" i="3"/>
  <c r="Q714" i="3" s="1"/>
  <c r="Z714" i="3"/>
  <c r="N715" i="3"/>
  <c r="Q715" i="3" s="1"/>
  <c r="Z715" i="3"/>
  <c r="N716" i="3"/>
  <c r="Q716" i="3" s="1"/>
  <c r="Z716" i="3"/>
  <c r="N717" i="3"/>
  <c r="Q717" i="3" s="1"/>
  <c r="Z717" i="3"/>
  <c r="N718" i="3"/>
  <c r="Q718" i="3" s="1"/>
  <c r="Z718" i="3"/>
  <c r="N719" i="3"/>
  <c r="Q719" i="3" s="1"/>
  <c r="Z719" i="3"/>
  <c r="N720" i="3"/>
  <c r="Q720" i="3" s="1"/>
  <c r="Z720" i="3"/>
  <c r="N721" i="3"/>
  <c r="Q721" i="3" s="1"/>
  <c r="Z721" i="3"/>
  <c r="N722" i="3"/>
  <c r="Q722" i="3" s="1"/>
  <c r="Z722" i="3"/>
  <c r="N723" i="3"/>
  <c r="Q723" i="3" s="1"/>
  <c r="Z723" i="3"/>
  <c r="N724" i="3"/>
  <c r="Q724" i="3" s="1"/>
  <c r="Z724" i="3"/>
  <c r="N725" i="3"/>
  <c r="Q725" i="3" s="1"/>
  <c r="Z725" i="3"/>
  <c r="N726" i="3"/>
  <c r="Q726" i="3" s="1"/>
  <c r="Z726" i="3"/>
  <c r="N727" i="3"/>
  <c r="Q727" i="3" s="1"/>
  <c r="Z727" i="3"/>
  <c r="N728" i="3"/>
  <c r="Q728" i="3" s="1"/>
  <c r="Z728" i="3"/>
  <c r="N729" i="3"/>
  <c r="Q729" i="3" s="1"/>
  <c r="Z729" i="3"/>
  <c r="N730" i="3"/>
  <c r="Q730" i="3" s="1"/>
  <c r="Z730" i="3"/>
  <c r="N731" i="3"/>
  <c r="Q731" i="3" s="1"/>
  <c r="Z731" i="3"/>
  <c r="N732" i="3"/>
  <c r="Q732" i="3" s="1"/>
  <c r="Z732" i="3"/>
  <c r="N733" i="3"/>
  <c r="Q733" i="3" s="1"/>
  <c r="Z733" i="3"/>
  <c r="N734" i="3"/>
  <c r="Q734" i="3" s="1"/>
  <c r="Z734" i="3"/>
  <c r="N735" i="3"/>
  <c r="Q735" i="3" s="1"/>
  <c r="Z735" i="3"/>
  <c r="N736" i="3"/>
  <c r="Q736" i="3" s="1"/>
  <c r="Z736" i="3"/>
  <c r="N737" i="3"/>
  <c r="Q737" i="3" s="1"/>
  <c r="Z737" i="3"/>
  <c r="N738" i="3"/>
  <c r="Q738" i="3" s="1"/>
  <c r="Z738" i="3"/>
  <c r="N739" i="3"/>
  <c r="Q739" i="3" s="1"/>
  <c r="Z739" i="3"/>
  <c r="N740" i="3"/>
  <c r="Q740" i="3" s="1"/>
  <c r="Z740" i="3"/>
  <c r="N741" i="3"/>
  <c r="Q741" i="3" s="1"/>
  <c r="Z741" i="3"/>
  <c r="N742" i="3"/>
  <c r="Q742" i="3" s="1"/>
  <c r="Z742" i="3"/>
  <c r="N743" i="3"/>
  <c r="Q743" i="3" s="1"/>
  <c r="Z743" i="3"/>
  <c r="N744" i="3"/>
  <c r="Q744" i="3" s="1"/>
  <c r="Z744" i="3"/>
  <c r="N745" i="3"/>
  <c r="Q745" i="3" s="1"/>
  <c r="Z745" i="3"/>
  <c r="N746" i="3"/>
  <c r="Q746" i="3" s="1"/>
  <c r="Z746" i="3"/>
  <c r="N747" i="3"/>
  <c r="Q747" i="3" s="1"/>
  <c r="Z747" i="3"/>
  <c r="N748" i="3"/>
  <c r="Q748" i="3" s="1"/>
  <c r="Z748" i="3"/>
  <c r="N749" i="3"/>
  <c r="Q749" i="3" s="1"/>
  <c r="Z749" i="3"/>
  <c r="N750" i="3"/>
  <c r="Q750" i="3" s="1"/>
  <c r="Z750" i="3"/>
  <c r="N751" i="3"/>
  <c r="Q751" i="3" s="1"/>
  <c r="Z751" i="3"/>
  <c r="N752" i="3"/>
  <c r="Q752" i="3" s="1"/>
  <c r="Z752" i="3"/>
  <c r="N753" i="3"/>
  <c r="Q753" i="3" s="1"/>
  <c r="Z753" i="3"/>
  <c r="N754" i="3"/>
  <c r="Q754" i="3" s="1"/>
  <c r="Z754" i="3"/>
  <c r="N755" i="3"/>
  <c r="Q755" i="3" s="1"/>
  <c r="Z755" i="3"/>
  <c r="N756" i="3"/>
  <c r="Q756" i="3" s="1"/>
  <c r="Z756" i="3"/>
  <c r="N757" i="3"/>
  <c r="Q757" i="3" s="1"/>
  <c r="Z757" i="3"/>
  <c r="N758" i="3"/>
  <c r="Q758" i="3" s="1"/>
  <c r="Z758" i="3"/>
  <c r="N759" i="3"/>
  <c r="Q759" i="3" s="1"/>
  <c r="Z759" i="3"/>
  <c r="N760" i="3"/>
  <c r="Q760" i="3" s="1"/>
  <c r="Z760" i="3"/>
  <c r="N761" i="3"/>
  <c r="Q761" i="3" s="1"/>
  <c r="Z761" i="3"/>
  <c r="N762" i="3"/>
  <c r="Q762" i="3" s="1"/>
  <c r="Z762" i="3"/>
  <c r="N763" i="3"/>
  <c r="Q763" i="3" s="1"/>
  <c r="Z763" i="3"/>
  <c r="N764" i="3"/>
  <c r="Q764" i="3" s="1"/>
  <c r="Z764" i="3"/>
  <c r="N765" i="3"/>
  <c r="Q765" i="3" s="1"/>
  <c r="Z765" i="3"/>
  <c r="N766" i="3"/>
  <c r="Q766" i="3" s="1"/>
  <c r="Z766" i="3"/>
  <c r="N767" i="3"/>
  <c r="Q767" i="3" s="1"/>
  <c r="Z767" i="3"/>
  <c r="N768" i="3"/>
  <c r="Q768" i="3" s="1"/>
  <c r="Z768" i="3"/>
  <c r="N769" i="3"/>
  <c r="Q769" i="3" s="1"/>
  <c r="Z769" i="3"/>
  <c r="N770" i="3"/>
  <c r="Q770" i="3" s="1"/>
  <c r="Z770" i="3"/>
  <c r="N771" i="3"/>
  <c r="Q771" i="3" s="1"/>
  <c r="Z771" i="3"/>
  <c r="N772" i="3"/>
  <c r="Q772" i="3" s="1"/>
  <c r="Z772" i="3"/>
  <c r="N773" i="3"/>
  <c r="Q773" i="3" s="1"/>
  <c r="Z773" i="3"/>
  <c r="N774" i="3"/>
  <c r="Q774" i="3" s="1"/>
  <c r="Z774" i="3"/>
  <c r="N775" i="3"/>
  <c r="Q775" i="3" s="1"/>
  <c r="Z775" i="3"/>
  <c r="N776" i="3"/>
  <c r="Q776" i="3" s="1"/>
  <c r="Z776" i="3"/>
  <c r="N777" i="3"/>
  <c r="Q777" i="3" s="1"/>
  <c r="Z777" i="3"/>
  <c r="N778" i="3"/>
  <c r="Q778" i="3" s="1"/>
  <c r="Z778" i="3"/>
  <c r="N779" i="3"/>
  <c r="Q779" i="3" s="1"/>
  <c r="Z779" i="3"/>
  <c r="N780" i="3"/>
  <c r="Q780" i="3" s="1"/>
  <c r="Z780" i="3"/>
  <c r="N781" i="3"/>
  <c r="Q781" i="3" s="1"/>
  <c r="Z781" i="3"/>
  <c r="N782" i="3"/>
  <c r="Q782" i="3" s="1"/>
  <c r="Z782" i="3"/>
  <c r="N783" i="3"/>
  <c r="Q783" i="3" s="1"/>
  <c r="Z783" i="3"/>
  <c r="N784" i="3"/>
  <c r="Q784" i="3" s="1"/>
  <c r="Z784" i="3"/>
  <c r="N785" i="3"/>
  <c r="Q785" i="3" s="1"/>
  <c r="Z785" i="3"/>
  <c r="N786" i="3"/>
  <c r="Q786" i="3" s="1"/>
  <c r="Z786" i="3"/>
  <c r="N787" i="3"/>
  <c r="Q787" i="3" s="1"/>
  <c r="Z787" i="3"/>
  <c r="N788" i="3"/>
  <c r="Q788" i="3" s="1"/>
  <c r="Z788" i="3"/>
  <c r="N789" i="3"/>
  <c r="Q789" i="3" s="1"/>
  <c r="Z789" i="3"/>
  <c r="N790" i="3"/>
  <c r="Q790" i="3" s="1"/>
  <c r="Z790" i="3"/>
  <c r="N791" i="3"/>
  <c r="Q791" i="3" s="1"/>
  <c r="Z791" i="3"/>
  <c r="N792" i="3"/>
  <c r="Q792" i="3" s="1"/>
  <c r="Z792" i="3"/>
  <c r="N793" i="3"/>
  <c r="Q793" i="3" s="1"/>
  <c r="Z793" i="3"/>
  <c r="N794" i="3"/>
  <c r="Q794" i="3" s="1"/>
  <c r="Z794" i="3"/>
  <c r="N795" i="3"/>
  <c r="Q795" i="3" s="1"/>
  <c r="Z795" i="3"/>
  <c r="N796" i="3"/>
  <c r="Q796" i="3" s="1"/>
  <c r="Z796" i="3"/>
  <c r="N797" i="3"/>
  <c r="Q797" i="3" s="1"/>
  <c r="Z797" i="3"/>
  <c r="N798" i="3"/>
  <c r="Q798" i="3" s="1"/>
  <c r="Z798" i="3"/>
  <c r="N799" i="3"/>
  <c r="Q799" i="3" s="1"/>
  <c r="Z799" i="3"/>
  <c r="N800" i="3"/>
  <c r="Q800" i="3" s="1"/>
  <c r="Z800" i="3"/>
  <c r="N801" i="3"/>
  <c r="Q801" i="3" s="1"/>
  <c r="Z801" i="3"/>
  <c r="N802" i="3"/>
  <c r="Q802" i="3" s="1"/>
  <c r="Z802" i="3"/>
  <c r="N803" i="3"/>
  <c r="Q803" i="3" s="1"/>
  <c r="Z803" i="3"/>
  <c r="N804" i="3"/>
  <c r="Q804" i="3" s="1"/>
  <c r="Z804" i="3"/>
  <c r="N805" i="3"/>
  <c r="Q805" i="3" s="1"/>
  <c r="Z805" i="3"/>
  <c r="N806" i="3"/>
  <c r="Q806" i="3" s="1"/>
  <c r="Z806" i="3"/>
  <c r="N807" i="3"/>
  <c r="Q807" i="3" s="1"/>
  <c r="Z807" i="3"/>
  <c r="N808" i="3"/>
  <c r="Q808" i="3" s="1"/>
  <c r="Z808" i="3"/>
  <c r="N809" i="3"/>
  <c r="Q809" i="3" s="1"/>
  <c r="Z809" i="3"/>
  <c r="N810" i="3"/>
  <c r="Q810" i="3" s="1"/>
  <c r="Z810" i="3"/>
  <c r="N811" i="3"/>
  <c r="Q811" i="3" s="1"/>
  <c r="Z811" i="3"/>
  <c r="N812" i="3"/>
  <c r="Q812" i="3" s="1"/>
  <c r="Z812" i="3"/>
  <c r="N813" i="3"/>
  <c r="Q813" i="3" s="1"/>
  <c r="Z813" i="3"/>
  <c r="N814" i="3"/>
  <c r="Q814" i="3" s="1"/>
  <c r="Z814" i="3"/>
  <c r="N815" i="3"/>
  <c r="Q815" i="3" s="1"/>
  <c r="Z815" i="3"/>
  <c r="N816" i="3"/>
  <c r="Q816" i="3" s="1"/>
  <c r="Z816" i="3"/>
  <c r="N817" i="3"/>
  <c r="Q817" i="3" s="1"/>
  <c r="Z817" i="3"/>
  <c r="N818" i="3"/>
  <c r="Q818" i="3" s="1"/>
  <c r="Z818" i="3"/>
  <c r="N819" i="3"/>
  <c r="Q819" i="3" s="1"/>
  <c r="Z819" i="3"/>
  <c r="N820" i="3"/>
  <c r="Q820" i="3" s="1"/>
  <c r="Z820" i="3"/>
  <c r="N821" i="3"/>
  <c r="Q821" i="3" s="1"/>
  <c r="Z821" i="3"/>
  <c r="N822" i="3"/>
  <c r="Q822" i="3" s="1"/>
  <c r="Z822" i="3"/>
  <c r="N823" i="3"/>
  <c r="Q823" i="3" s="1"/>
  <c r="Z823" i="3"/>
  <c r="N824" i="3"/>
  <c r="Q824" i="3" s="1"/>
  <c r="Z824" i="3"/>
  <c r="N825" i="3"/>
  <c r="Q825" i="3" s="1"/>
  <c r="Z825" i="3"/>
  <c r="N826" i="3"/>
  <c r="Q826" i="3" s="1"/>
  <c r="Z826" i="3"/>
  <c r="N827" i="3"/>
  <c r="Q827" i="3" s="1"/>
  <c r="Z827" i="3"/>
  <c r="N828" i="3"/>
  <c r="Q828" i="3" s="1"/>
  <c r="Z828" i="3"/>
  <c r="N829" i="3"/>
  <c r="Q829" i="3" s="1"/>
  <c r="Z829" i="3"/>
  <c r="N830" i="3"/>
  <c r="Q830" i="3" s="1"/>
  <c r="Z830" i="3"/>
  <c r="N831" i="3"/>
  <c r="Q831" i="3" s="1"/>
  <c r="Z831" i="3"/>
  <c r="N832" i="3"/>
  <c r="Q832" i="3" s="1"/>
  <c r="Z832" i="3"/>
  <c r="N833" i="3"/>
  <c r="Q833" i="3" s="1"/>
  <c r="Z833" i="3"/>
  <c r="N834" i="3"/>
  <c r="Q834" i="3" s="1"/>
  <c r="Z834" i="3"/>
  <c r="N835" i="3"/>
  <c r="Q835" i="3" s="1"/>
  <c r="Z835" i="3"/>
  <c r="N836" i="3"/>
  <c r="Q836" i="3" s="1"/>
  <c r="Z836" i="3"/>
  <c r="N837" i="3"/>
  <c r="Q837" i="3" s="1"/>
  <c r="Z837" i="3"/>
  <c r="N838" i="3"/>
  <c r="Q838" i="3" s="1"/>
  <c r="Z838" i="3"/>
  <c r="N839" i="3"/>
  <c r="Q839" i="3" s="1"/>
  <c r="Z839" i="3"/>
  <c r="N840" i="3"/>
  <c r="Q840" i="3" s="1"/>
  <c r="Z840" i="3"/>
  <c r="N841" i="3"/>
  <c r="Q841" i="3" s="1"/>
  <c r="Z841" i="3"/>
  <c r="N842" i="3"/>
  <c r="Q842" i="3" s="1"/>
  <c r="Z842" i="3"/>
  <c r="N843" i="3"/>
  <c r="Q843" i="3" s="1"/>
  <c r="Z843" i="3"/>
  <c r="N844" i="3"/>
  <c r="Q844" i="3" s="1"/>
  <c r="Z844" i="3"/>
  <c r="N845" i="3"/>
  <c r="Q845" i="3" s="1"/>
  <c r="Z845" i="3"/>
  <c r="N846" i="3"/>
  <c r="Q846" i="3" s="1"/>
  <c r="Z846" i="3"/>
  <c r="N847" i="3"/>
  <c r="Q847" i="3" s="1"/>
  <c r="Z847" i="3"/>
  <c r="N848" i="3"/>
  <c r="Q848" i="3" s="1"/>
  <c r="Z848" i="3"/>
  <c r="N849" i="3"/>
  <c r="Q849" i="3" s="1"/>
  <c r="Z849" i="3"/>
  <c r="N850" i="3"/>
  <c r="Q850" i="3" s="1"/>
  <c r="Z850" i="3"/>
  <c r="N851" i="3"/>
  <c r="Q851" i="3" s="1"/>
  <c r="Z851" i="3"/>
  <c r="N852" i="3"/>
  <c r="Q852" i="3" s="1"/>
  <c r="Z852" i="3"/>
  <c r="N853" i="3"/>
  <c r="Q853" i="3" s="1"/>
  <c r="Z853" i="3"/>
  <c r="N854" i="3"/>
  <c r="Q854" i="3" s="1"/>
  <c r="Z854" i="3"/>
  <c r="N855" i="3"/>
  <c r="Q855" i="3" s="1"/>
  <c r="Z855" i="3"/>
  <c r="N856" i="3"/>
  <c r="Q856" i="3" s="1"/>
  <c r="Z856" i="3"/>
  <c r="N857" i="3"/>
  <c r="Q857" i="3" s="1"/>
  <c r="Z857" i="3"/>
  <c r="N858" i="3"/>
  <c r="Q858" i="3" s="1"/>
  <c r="Z858" i="3"/>
  <c r="N859" i="3"/>
  <c r="Q859" i="3" s="1"/>
  <c r="Z859" i="3"/>
  <c r="N860" i="3"/>
  <c r="Q860" i="3" s="1"/>
  <c r="Z860" i="3"/>
  <c r="N861" i="3"/>
  <c r="Q861" i="3" s="1"/>
  <c r="Z861" i="3"/>
  <c r="N862" i="3"/>
  <c r="Q862" i="3" s="1"/>
  <c r="Z862" i="3"/>
  <c r="N863" i="3"/>
  <c r="Q863" i="3" s="1"/>
  <c r="Z863" i="3"/>
  <c r="N864" i="3"/>
  <c r="Q864" i="3" s="1"/>
  <c r="Z864" i="3"/>
  <c r="N865" i="3"/>
  <c r="Q865" i="3" s="1"/>
  <c r="Z865" i="3"/>
  <c r="N866" i="3"/>
  <c r="Q866" i="3" s="1"/>
  <c r="Z866" i="3"/>
  <c r="N867" i="3"/>
  <c r="Q867" i="3" s="1"/>
  <c r="Z867" i="3"/>
  <c r="N868" i="3"/>
  <c r="Q868" i="3" s="1"/>
  <c r="Z868" i="3"/>
  <c r="N869" i="3"/>
  <c r="Q869" i="3" s="1"/>
  <c r="Z869" i="3"/>
  <c r="N870" i="3"/>
  <c r="Q870" i="3" s="1"/>
  <c r="Z870" i="3"/>
  <c r="N871" i="3"/>
  <c r="Q871" i="3" s="1"/>
  <c r="Z871" i="3"/>
  <c r="N872" i="3"/>
  <c r="Q872" i="3" s="1"/>
  <c r="Z872" i="3"/>
  <c r="N873" i="3"/>
  <c r="Q873" i="3" s="1"/>
  <c r="Z873" i="3"/>
  <c r="N874" i="3"/>
  <c r="Q874" i="3" s="1"/>
  <c r="Z874" i="3"/>
  <c r="N875" i="3"/>
  <c r="Q875" i="3" s="1"/>
  <c r="Z875" i="3"/>
  <c r="N876" i="3"/>
  <c r="Q876" i="3" s="1"/>
  <c r="Z876" i="3"/>
  <c r="N877" i="3"/>
  <c r="Q877" i="3" s="1"/>
  <c r="Z877" i="3"/>
  <c r="N878" i="3"/>
  <c r="Q878" i="3" s="1"/>
  <c r="Z878" i="3"/>
  <c r="N879" i="3"/>
  <c r="Q879" i="3" s="1"/>
  <c r="Z879" i="3"/>
  <c r="N880" i="3"/>
  <c r="Q880" i="3" s="1"/>
  <c r="Z880" i="3"/>
  <c r="N881" i="3"/>
  <c r="Q881" i="3" s="1"/>
  <c r="Z881" i="3"/>
  <c r="N882" i="3"/>
  <c r="Q882" i="3" s="1"/>
  <c r="Z882" i="3"/>
  <c r="N883" i="3"/>
  <c r="Q883" i="3" s="1"/>
  <c r="Z883" i="3"/>
  <c r="N884" i="3"/>
  <c r="Q884" i="3" s="1"/>
  <c r="Z884" i="3"/>
  <c r="N885" i="3"/>
  <c r="Q885" i="3" s="1"/>
  <c r="Z885" i="3"/>
  <c r="N886" i="3"/>
  <c r="Q886" i="3" s="1"/>
  <c r="Z886" i="3"/>
  <c r="N887" i="3"/>
  <c r="Q887" i="3" s="1"/>
  <c r="Z887" i="3"/>
  <c r="N888" i="3"/>
  <c r="Q888" i="3" s="1"/>
  <c r="Z888" i="3"/>
  <c r="N889" i="3"/>
  <c r="Q889" i="3" s="1"/>
  <c r="Z889" i="3"/>
  <c r="N890" i="3"/>
  <c r="Q890" i="3" s="1"/>
  <c r="Z890" i="3"/>
  <c r="N891" i="3"/>
  <c r="Q891" i="3" s="1"/>
  <c r="Z891" i="3"/>
  <c r="N892" i="3"/>
  <c r="Q892" i="3" s="1"/>
  <c r="Z892" i="3"/>
  <c r="N893" i="3"/>
  <c r="Q893" i="3" s="1"/>
  <c r="Z893" i="3"/>
  <c r="N894" i="3"/>
  <c r="Q894" i="3" s="1"/>
  <c r="Z894" i="3"/>
  <c r="N895" i="3"/>
  <c r="Q895" i="3" s="1"/>
  <c r="Z895" i="3"/>
  <c r="N896" i="3"/>
  <c r="Q896" i="3" s="1"/>
  <c r="Z896" i="3"/>
  <c r="N897" i="3"/>
  <c r="Q897" i="3" s="1"/>
  <c r="Z897" i="3"/>
  <c r="N898" i="3"/>
  <c r="Q898" i="3" s="1"/>
  <c r="Z898" i="3"/>
  <c r="N899" i="3"/>
  <c r="Q899" i="3" s="1"/>
  <c r="Z899" i="3"/>
  <c r="N900" i="3"/>
  <c r="Q900" i="3" s="1"/>
  <c r="Z900" i="3"/>
  <c r="N901" i="3"/>
  <c r="Q901" i="3" s="1"/>
  <c r="Z901" i="3"/>
  <c r="N902" i="3"/>
  <c r="Q902" i="3" s="1"/>
  <c r="Z902" i="3"/>
  <c r="N903" i="3"/>
  <c r="Q903" i="3" s="1"/>
  <c r="Z903" i="3"/>
  <c r="N904" i="3"/>
  <c r="Q904" i="3" s="1"/>
  <c r="Z904" i="3"/>
  <c r="N905" i="3"/>
  <c r="Q905" i="3" s="1"/>
  <c r="Z905" i="3"/>
  <c r="N906" i="3"/>
  <c r="Q906" i="3" s="1"/>
  <c r="Z906" i="3"/>
  <c r="N907" i="3"/>
  <c r="Q907" i="3" s="1"/>
  <c r="Z907" i="3"/>
  <c r="N908" i="3"/>
  <c r="Q908" i="3" s="1"/>
  <c r="Z908" i="3"/>
  <c r="N909" i="3"/>
  <c r="Q909" i="3" s="1"/>
  <c r="Z909" i="3"/>
  <c r="N910" i="3"/>
  <c r="Q910" i="3" s="1"/>
  <c r="Z910" i="3"/>
  <c r="N911" i="3"/>
  <c r="Q911" i="3" s="1"/>
  <c r="Z911" i="3"/>
  <c r="N912" i="3"/>
  <c r="Q912" i="3" s="1"/>
  <c r="Z912" i="3"/>
  <c r="N913" i="3"/>
  <c r="Q913" i="3" s="1"/>
  <c r="Z913" i="3"/>
  <c r="N914" i="3"/>
  <c r="Q914" i="3" s="1"/>
  <c r="Z914" i="3"/>
  <c r="N915" i="3"/>
  <c r="Q915" i="3" s="1"/>
  <c r="Z915" i="3"/>
  <c r="N916" i="3"/>
  <c r="Q916" i="3" s="1"/>
  <c r="Z916" i="3"/>
  <c r="N917" i="3"/>
  <c r="Q917" i="3" s="1"/>
  <c r="Z917" i="3"/>
  <c r="N918" i="3"/>
  <c r="Q918" i="3" s="1"/>
  <c r="Z918" i="3"/>
  <c r="N919" i="3"/>
  <c r="Q919" i="3" s="1"/>
  <c r="Z919" i="3"/>
  <c r="N920" i="3"/>
  <c r="Q920" i="3" s="1"/>
  <c r="Z920" i="3"/>
  <c r="N921" i="3"/>
  <c r="Q921" i="3" s="1"/>
  <c r="Z921" i="3"/>
  <c r="N922" i="3"/>
  <c r="Q922" i="3" s="1"/>
  <c r="Z922" i="3"/>
  <c r="N923" i="3"/>
  <c r="Q923" i="3" s="1"/>
  <c r="Z923" i="3"/>
  <c r="N924" i="3"/>
  <c r="Q924" i="3" s="1"/>
  <c r="Z924" i="3"/>
  <c r="N925" i="3"/>
  <c r="Q925" i="3" s="1"/>
  <c r="Z925" i="3"/>
  <c r="N926" i="3"/>
  <c r="Q926" i="3" s="1"/>
  <c r="Z926" i="3"/>
  <c r="N927" i="3"/>
  <c r="Q927" i="3" s="1"/>
  <c r="Z927" i="3"/>
  <c r="N928" i="3"/>
  <c r="Q928" i="3" s="1"/>
  <c r="Z928" i="3"/>
  <c r="N929" i="3"/>
  <c r="Q929" i="3" s="1"/>
  <c r="Z929" i="3"/>
  <c r="N930" i="3"/>
  <c r="Q930" i="3" s="1"/>
  <c r="Z930" i="3"/>
  <c r="N931" i="3"/>
  <c r="Q931" i="3" s="1"/>
  <c r="Z931" i="3"/>
  <c r="N932" i="3"/>
  <c r="Q932" i="3" s="1"/>
  <c r="Z932" i="3"/>
  <c r="N933" i="3"/>
  <c r="Q933" i="3" s="1"/>
  <c r="Z933" i="3"/>
  <c r="N934" i="3"/>
  <c r="Q934" i="3" s="1"/>
  <c r="Z934" i="3"/>
  <c r="N935" i="3"/>
  <c r="Q935" i="3" s="1"/>
  <c r="Z935" i="3"/>
  <c r="N936" i="3"/>
  <c r="Q936" i="3" s="1"/>
  <c r="Z936" i="3"/>
  <c r="N937" i="3"/>
  <c r="Q937" i="3" s="1"/>
  <c r="Z937" i="3"/>
  <c r="N938" i="3"/>
  <c r="Q938" i="3" s="1"/>
  <c r="Z938" i="3"/>
  <c r="N939" i="3"/>
  <c r="Q939" i="3" s="1"/>
  <c r="Z939" i="3"/>
  <c r="N940" i="3"/>
  <c r="Q940" i="3" s="1"/>
  <c r="Z940" i="3"/>
  <c r="N941" i="3"/>
  <c r="Q941" i="3" s="1"/>
  <c r="Z941" i="3"/>
  <c r="N942" i="3"/>
  <c r="Q942" i="3" s="1"/>
  <c r="Z942" i="3"/>
  <c r="N943" i="3"/>
  <c r="Q943" i="3" s="1"/>
  <c r="Z943" i="3"/>
  <c r="N944" i="3"/>
  <c r="Q944" i="3" s="1"/>
  <c r="Z944" i="3"/>
  <c r="N945" i="3"/>
  <c r="Q945" i="3" s="1"/>
  <c r="Z945" i="3"/>
  <c r="N946" i="3"/>
  <c r="Q946" i="3" s="1"/>
  <c r="Z946" i="3"/>
  <c r="N947" i="3"/>
  <c r="Q947" i="3" s="1"/>
  <c r="Z947" i="3"/>
  <c r="N948" i="3"/>
  <c r="Q948" i="3" s="1"/>
  <c r="Z948" i="3"/>
  <c r="N949" i="3"/>
  <c r="Q949" i="3" s="1"/>
  <c r="Z949" i="3"/>
  <c r="N950" i="3"/>
  <c r="Q950" i="3" s="1"/>
  <c r="Z950" i="3"/>
  <c r="N951" i="3"/>
  <c r="Q951" i="3" s="1"/>
  <c r="Z951" i="3"/>
  <c r="N952" i="3"/>
  <c r="Q952" i="3" s="1"/>
  <c r="Z952" i="3"/>
  <c r="N953" i="3"/>
  <c r="Q953" i="3" s="1"/>
  <c r="Z953" i="3"/>
  <c r="N954" i="3"/>
  <c r="Q954" i="3" s="1"/>
  <c r="Z954" i="3"/>
  <c r="N955" i="3"/>
  <c r="Q955" i="3" s="1"/>
  <c r="Z955" i="3"/>
  <c r="N956" i="3"/>
  <c r="Q956" i="3" s="1"/>
  <c r="Z956" i="3"/>
  <c r="N957" i="3"/>
  <c r="Q957" i="3" s="1"/>
  <c r="Z957" i="3"/>
  <c r="N958" i="3"/>
  <c r="Q958" i="3" s="1"/>
  <c r="Z958" i="3"/>
  <c r="N959" i="3"/>
  <c r="Q959" i="3" s="1"/>
  <c r="Z959" i="3"/>
  <c r="N960" i="3"/>
  <c r="Q960" i="3" s="1"/>
  <c r="Z960" i="3"/>
  <c r="N961" i="3"/>
  <c r="Q961" i="3" s="1"/>
  <c r="Z961" i="3"/>
  <c r="N962" i="3"/>
  <c r="Q962" i="3" s="1"/>
  <c r="Z962" i="3"/>
  <c r="N963" i="3"/>
  <c r="Q963" i="3" s="1"/>
  <c r="Z963" i="3"/>
  <c r="N964" i="3"/>
  <c r="Q964" i="3" s="1"/>
  <c r="Z964" i="3"/>
  <c r="N965" i="3"/>
  <c r="Q965" i="3" s="1"/>
  <c r="Z965" i="3"/>
  <c r="N966" i="3"/>
  <c r="Q966" i="3" s="1"/>
  <c r="Z966" i="3"/>
  <c r="N967" i="3"/>
  <c r="Q967" i="3" s="1"/>
  <c r="Z967" i="3"/>
  <c r="N968" i="3"/>
  <c r="Q968" i="3" s="1"/>
  <c r="Z968" i="3"/>
  <c r="N969" i="3"/>
  <c r="Q969" i="3" s="1"/>
  <c r="Z969" i="3"/>
  <c r="N970" i="3"/>
  <c r="Q970" i="3" s="1"/>
  <c r="Z970" i="3"/>
  <c r="N971" i="3"/>
  <c r="Q971" i="3" s="1"/>
  <c r="Z971" i="3"/>
  <c r="N972" i="3"/>
  <c r="Q972" i="3" s="1"/>
  <c r="Z972" i="3"/>
  <c r="N973" i="3"/>
  <c r="Q973" i="3" s="1"/>
  <c r="Z973" i="3"/>
  <c r="N974" i="3"/>
  <c r="Q974" i="3" s="1"/>
  <c r="Z974" i="3"/>
  <c r="N975" i="3"/>
  <c r="Q975" i="3" s="1"/>
  <c r="Z975" i="3"/>
  <c r="N976" i="3"/>
  <c r="Q976" i="3" s="1"/>
  <c r="Z976" i="3"/>
  <c r="N977" i="3"/>
  <c r="Q977" i="3" s="1"/>
  <c r="Z977" i="3"/>
  <c r="N978" i="3"/>
  <c r="Q978" i="3" s="1"/>
  <c r="Z978" i="3"/>
  <c r="N979" i="3"/>
  <c r="Q979" i="3" s="1"/>
  <c r="Z979" i="3"/>
  <c r="N980" i="3"/>
  <c r="Q980" i="3" s="1"/>
  <c r="Z980" i="3"/>
  <c r="N981" i="3"/>
  <c r="Q981" i="3" s="1"/>
  <c r="Z981" i="3"/>
  <c r="N982" i="3"/>
  <c r="Q982" i="3" s="1"/>
  <c r="Z982" i="3"/>
  <c r="N983" i="3"/>
  <c r="Q983" i="3" s="1"/>
  <c r="Z983" i="3"/>
  <c r="N984" i="3"/>
  <c r="Q984" i="3" s="1"/>
  <c r="Z984" i="3"/>
  <c r="N985" i="3"/>
  <c r="Q985" i="3" s="1"/>
  <c r="Z985" i="3"/>
  <c r="N986" i="3"/>
  <c r="Q986" i="3" s="1"/>
  <c r="Z986" i="3"/>
  <c r="N987" i="3"/>
  <c r="Q987" i="3" s="1"/>
  <c r="Z987" i="3"/>
  <c r="N988" i="3"/>
  <c r="Q988" i="3" s="1"/>
  <c r="Z988" i="3"/>
  <c r="N989" i="3"/>
  <c r="Q989" i="3" s="1"/>
  <c r="Z989" i="3"/>
  <c r="N990" i="3"/>
  <c r="Q990" i="3" s="1"/>
  <c r="Z990" i="3"/>
  <c r="N991" i="3"/>
  <c r="Q991" i="3" s="1"/>
  <c r="Z991" i="3"/>
  <c r="N992" i="3"/>
  <c r="Q992" i="3" s="1"/>
  <c r="Z992" i="3"/>
  <c r="N993" i="3"/>
  <c r="Q993" i="3" s="1"/>
  <c r="Z993" i="3"/>
  <c r="N994" i="3"/>
  <c r="Q994" i="3" s="1"/>
  <c r="Z994" i="3"/>
  <c r="N995" i="3"/>
  <c r="Q995" i="3" s="1"/>
  <c r="Z995" i="3"/>
  <c r="N996" i="3"/>
  <c r="Q996" i="3" s="1"/>
  <c r="Z996" i="3"/>
  <c r="N997" i="3"/>
  <c r="Q997" i="3" s="1"/>
  <c r="Z997" i="3"/>
  <c r="N998" i="3"/>
  <c r="Q998" i="3" s="1"/>
  <c r="Z998" i="3"/>
  <c r="N999" i="3"/>
  <c r="Q999" i="3" s="1"/>
  <c r="Z999" i="3"/>
  <c r="N1000" i="3"/>
  <c r="Q1000" i="3" s="1"/>
  <c r="Z1000" i="3"/>
  <c r="J5" i="3"/>
  <c r="F3" i="7"/>
  <c r="K3" i="3" a="1"/>
  <c r="F4" i="7"/>
  <c r="K4" i="3" a="1"/>
  <c r="F6" i="7"/>
  <c r="K6" i="3" a="1"/>
  <c r="F7" i="7"/>
  <c r="K7" i="3" a="1"/>
  <c r="F8" i="7"/>
  <c r="K8" i="3" a="1"/>
  <c r="F9" i="7"/>
  <c r="K9" i="3" a="1"/>
  <c r="F10" i="7"/>
  <c r="K10" i="3" a="1"/>
  <c r="F11" i="7"/>
  <c r="K11" i="3" a="1"/>
  <c r="F12" i="7"/>
  <c r="K12" i="3" a="1"/>
  <c r="F13" i="7"/>
  <c r="K13" i="3" a="1"/>
  <c r="F14" i="7"/>
  <c r="K14" i="3" a="1"/>
  <c r="F15" i="7"/>
  <c r="K15" i="3" a="1"/>
  <c r="F16" i="7"/>
  <c r="K16" i="3" a="1"/>
  <c r="F17" i="7"/>
  <c r="K17" i="3" a="1"/>
  <c r="F18" i="7"/>
  <c r="K18" i="3" a="1"/>
  <c r="F19" i="7"/>
  <c r="K19" i="3" a="1"/>
  <c r="F20" i="7"/>
  <c r="K20" i="3" a="1"/>
  <c r="F21" i="7"/>
  <c r="K21" i="3" a="1"/>
  <c r="F22" i="7"/>
  <c r="K22" i="3" a="1"/>
  <c r="F23" i="7"/>
  <c r="K23" i="3" a="1"/>
  <c r="F24" i="7"/>
  <c r="K24" i="3" a="1"/>
  <c r="F25" i="7"/>
  <c r="K25" i="3" a="1"/>
  <c r="F26" i="7"/>
  <c r="K26" i="3" a="1"/>
  <c r="F27" i="7"/>
  <c r="K27" i="3" a="1"/>
  <c r="F28" i="7"/>
  <c r="K28" i="3" a="1"/>
  <c r="F29" i="7"/>
  <c r="K29" i="3" a="1"/>
  <c r="F30" i="7"/>
  <c r="K30" i="3" a="1"/>
  <c r="F31" i="7"/>
  <c r="K31" i="3" a="1"/>
  <c r="F32" i="7"/>
  <c r="K32" i="3" a="1"/>
  <c r="F33" i="7"/>
  <c r="K33" i="3" a="1"/>
  <c r="F34" i="7"/>
  <c r="K34" i="3" a="1"/>
  <c r="F35" i="7"/>
  <c r="K35" i="3" a="1"/>
  <c r="F36" i="7"/>
  <c r="K36" i="3" a="1"/>
  <c r="F37" i="7"/>
  <c r="K37" i="3" a="1"/>
  <c r="F38" i="7"/>
  <c r="K38" i="3" a="1"/>
  <c r="F39" i="7"/>
  <c r="K39" i="3" a="1"/>
  <c r="F40" i="7"/>
  <c r="K40" i="3" a="1"/>
  <c r="F41" i="7"/>
  <c r="K41" i="3" a="1"/>
  <c r="F42" i="7"/>
  <c r="K42" i="3" a="1"/>
  <c r="F43" i="7"/>
  <c r="K43" i="3" a="1"/>
  <c r="F44" i="7"/>
  <c r="K44" i="3" a="1"/>
  <c r="F45" i="7"/>
  <c r="K45" i="3" a="1"/>
  <c r="F46" i="7"/>
  <c r="K46" i="3" a="1"/>
  <c r="F47" i="7"/>
  <c r="K47" i="3" a="1"/>
  <c r="F48" i="7"/>
  <c r="K48" i="3" a="1"/>
  <c r="F49" i="7"/>
  <c r="K49" i="3" a="1"/>
  <c r="F50" i="7"/>
  <c r="K50" i="3" a="1"/>
  <c r="F51" i="7"/>
  <c r="K51" i="3" a="1"/>
  <c r="F52" i="7"/>
  <c r="K52" i="3" a="1"/>
  <c r="F53" i="7"/>
  <c r="K53" i="3" a="1"/>
  <c r="F54" i="7"/>
  <c r="K54" i="3" a="1"/>
  <c r="F55" i="7"/>
  <c r="K55" i="3" a="1"/>
  <c r="F56" i="7"/>
  <c r="K56" i="3" a="1"/>
  <c r="F57" i="7"/>
  <c r="K57" i="3" a="1"/>
  <c r="F58" i="7"/>
  <c r="K58" i="3" a="1"/>
  <c r="F59" i="7"/>
  <c r="K59" i="3" a="1"/>
  <c r="F60" i="7"/>
  <c r="K60" i="3" a="1"/>
  <c r="F61" i="7"/>
  <c r="K61" i="3" a="1"/>
  <c r="F62" i="7"/>
  <c r="K62" i="3" a="1"/>
  <c r="F63" i="7"/>
  <c r="K63" i="3" a="1"/>
  <c r="F64" i="7"/>
  <c r="K64" i="3" a="1"/>
  <c r="F2" i="7"/>
  <c r="K2" i="3" a="1"/>
  <c r="AA2" i="3" a="1"/>
  <c r="AA2" i="3" s="1"/>
  <c r="W2" i="3"/>
  <c r="G5" i="6"/>
  <c r="W5" i="6" s="1"/>
  <c r="G15" i="6"/>
  <c r="W15" i="6" s="1"/>
  <c r="G21" i="6"/>
  <c r="W21" i="6" s="1"/>
  <c r="G30" i="6"/>
  <c r="W30" i="6" s="1"/>
  <c r="G33" i="6"/>
  <c r="W33" i="6" s="1"/>
  <c r="G39" i="6"/>
  <c r="W39" i="6" s="1"/>
  <c r="G41" i="6"/>
  <c r="W41" i="6" s="1"/>
  <c r="G45" i="6"/>
  <c r="W45" i="6" s="1"/>
  <c r="G49" i="6"/>
  <c r="W49" i="6" s="1"/>
  <c r="G57" i="6"/>
  <c r="W57" i="6" s="1"/>
  <c r="G59" i="6"/>
  <c r="W59" i="6" s="1"/>
  <c r="G61" i="6"/>
  <c r="W61" i="6" s="1"/>
  <c r="G73" i="6"/>
  <c r="W73" i="6" s="1"/>
  <c r="G78" i="6"/>
  <c r="W78" i="6" s="1"/>
  <c r="G81" i="6"/>
  <c r="W81" i="6" s="1"/>
  <c r="G84" i="6"/>
  <c r="W84" i="6" s="1"/>
  <c r="G91" i="6"/>
  <c r="W91" i="6" s="1"/>
  <c r="G95" i="6"/>
  <c r="W95" i="6" s="1"/>
  <c r="G106" i="6"/>
  <c r="W106" i="6" s="1"/>
  <c r="G109" i="6"/>
  <c r="W109" i="6" s="1"/>
  <c r="G111" i="6"/>
  <c r="W111" i="6" s="1"/>
  <c r="G115" i="6"/>
  <c r="W115" i="6" s="1"/>
  <c r="G124" i="6"/>
  <c r="W124" i="6" s="1"/>
  <c r="G126" i="6"/>
  <c r="W126" i="6" s="1"/>
  <c r="G132" i="6"/>
  <c r="W132" i="6" s="1"/>
  <c r="G141" i="6"/>
  <c r="W141" i="6" s="1"/>
  <c r="G143" i="6"/>
  <c r="W143" i="6" s="1"/>
  <c r="G159" i="6"/>
  <c r="W159" i="6" s="1"/>
  <c r="G160" i="6"/>
  <c r="W160" i="6" s="1"/>
  <c r="G165" i="6"/>
  <c r="W165" i="6" s="1"/>
  <c r="G174" i="6"/>
  <c r="W174" i="6" s="1"/>
  <c r="G181" i="6"/>
  <c r="W181" i="6" s="1"/>
  <c r="G187" i="6"/>
  <c r="W187" i="6" s="1"/>
  <c r="G193" i="6"/>
  <c r="W193" i="6" s="1"/>
  <c r="G196" i="6"/>
  <c r="W196" i="6" s="1"/>
  <c r="G201" i="6"/>
  <c r="W201" i="6" s="1"/>
  <c r="G214" i="6"/>
  <c r="W214" i="6" s="1"/>
  <c r="G221" i="6"/>
  <c r="W221" i="6" s="1"/>
  <c r="G228" i="6"/>
  <c r="W228" i="6" s="1"/>
  <c r="Y2" i="4"/>
  <c r="G3" i="4"/>
  <c r="J3" i="4" s="1"/>
  <c r="G4" i="4"/>
  <c r="J4" i="4" s="1"/>
  <c r="G5" i="4"/>
  <c r="J5" i="4" s="1"/>
  <c r="G6" i="4"/>
  <c r="J6" i="4" s="1"/>
  <c r="G7" i="4"/>
  <c r="J7" i="4" s="1"/>
  <c r="G8" i="4"/>
  <c r="J8" i="4" s="1"/>
  <c r="G9" i="4"/>
  <c r="J9" i="4" s="1"/>
  <c r="G10" i="4"/>
  <c r="J10" i="4" s="1"/>
  <c r="G11" i="4"/>
  <c r="J11" i="4" s="1"/>
  <c r="G12" i="4"/>
  <c r="J12" i="4" s="1"/>
  <c r="G13" i="4"/>
  <c r="J13" i="4" s="1"/>
  <c r="G14" i="4"/>
  <c r="J14" i="4" s="1"/>
  <c r="G15" i="4"/>
  <c r="J15" i="4" s="1"/>
  <c r="G16" i="4"/>
  <c r="J16" i="4" s="1"/>
  <c r="G17" i="4"/>
  <c r="J17" i="4" s="1"/>
  <c r="G18" i="4"/>
  <c r="J18" i="4" s="1"/>
  <c r="G19" i="4"/>
  <c r="J19" i="4" s="1"/>
  <c r="G20" i="4"/>
  <c r="J20" i="4" s="1"/>
  <c r="G21" i="4"/>
  <c r="J21" i="4" s="1"/>
  <c r="G22" i="4"/>
  <c r="J22" i="4" s="1"/>
  <c r="G23" i="4"/>
  <c r="J23" i="4" s="1"/>
  <c r="G24" i="4"/>
  <c r="J24" i="4" s="1"/>
  <c r="G25" i="4"/>
  <c r="J25" i="4" s="1"/>
  <c r="G26" i="4"/>
  <c r="J26" i="4" s="1"/>
  <c r="G27" i="4"/>
  <c r="J27" i="4" s="1"/>
  <c r="G28" i="4"/>
  <c r="J28" i="4" s="1"/>
  <c r="G29" i="4"/>
  <c r="J29" i="4" s="1"/>
  <c r="G30" i="4"/>
  <c r="J30" i="4" s="1"/>
  <c r="G31" i="4"/>
  <c r="J31" i="4" s="1"/>
  <c r="G32" i="4"/>
  <c r="J32" i="4" s="1"/>
  <c r="G33" i="4"/>
  <c r="J33" i="4" s="1"/>
  <c r="G34" i="4"/>
  <c r="J34" i="4" s="1"/>
  <c r="G35" i="4"/>
  <c r="J35" i="4" s="1"/>
  <c r="G36" i="4"/>
  <c r="J36" i="4" s="1"/>
  <c r="G37" i="4"/>
  <c r="J37" i="4" s="1"/>
  <c r="G38" i="4"/>
  <c r="J38" i="4" s="1"/>
  <c r="G39" i="4"/>
  <c r="J39" i="4" s="1"/>
  <c r="G40" i="4"/>
  <c r="J40" i="4" s="1"/>
  <c r="G41" i="4"/>
  <c r="J41" i="4" s="1"/>
  <c r="G42" i="4"/>
  <c r="J42" i="4" s="1"/>
  <c r="G43" i="4"/>
  <c r="J43" i="4" s="1"/>
  <c r="G44" i="4"/>
  <c r="J44" i="4" s="1"/>
  <c r="G45" i="4"/>
  <c r="J45" i="4" s="1"/>
  <c r="G46" i="4"/>
  <c r="J46" i="4" s="1"/>
  <c r="G47" i="4"/>
  <c r="J47" i="4" s="1"/>
  <c r="G48" i="4"/>
  <c r="J48" i="4" s="1"/>
  <c r="G49" i="4"/>
  <c r="J49" i="4" s="1"/>
  <c r="G50" i="4"/>
  <c r="J50" i="4" s="1"/>
  <c r="G51" i="4"/>
  <c r="J51" i="4" s="1"/>
  <c r="G52" i="4"/>
  <c r="J52" i="4" s="1"/>
  <c r="G53" i="4"/>
  <c r="J53" i="4" s="1"/>
  <c r="G54" i="4"/>
  <c r="J54" i="4" s="1"/>
  <c r="G55" i="4"/>
  <c r="J55" i="4" s="1"/>
  <c r="G56" i="4"/>
  <c r="J56" i="4" s="1"/>
  <c r="G57" i="4"/>
  <c r="J57" i="4" s="1"/>
  <c r="G58" i="4"/>
  <c r="J58" i="4" s="1"/>
  <c r="G59" i="4"/>
  <c r="J59" i="4" s="1"/>
  <c r="G60" i="4"/>
  <c r="J60" i="4" s="1"/>
  <c r="G61" i="4"/>
  <c r="J61" i="4" s="1"/>
  <c r="G62" i="4"/>
  <c r="J62" i="4" s="1"/>
  <c r="G63" i="4"/>
  <c r="J63" i="4" s="1"/>
  <c r="G64" i="4"/>
  <c r="J64" i="4" s="1"/>
  <c r="G65" i="4"/>
  <c r="J65" i="4" s="1"/>
  <c r="G66" i="4"/>
  <c r="J66" i="4" s="1"/>
  <c r="G67" i="4"/>
  <c r="J67" i="4" s="1"/>
  <c r="G68" i="4"/>
  <c r="J68" i="4" s="1"/>
  <c r="G69" i="4"/>
  <c r="J69" i="4" s="1"/>
  <c r="G70" i="4"/>
  <c r="J70" i="4" s="1"/>
  <c r="G71" i="4"/>
  <c r="J71" i="4" s="1"/>
  <c r="G72" i="4"/>
  <c r="J72" i="4" s="1"/>
  <c r="G73" i="4"/>
  <c r="J73" i="4" s="1"/>
  <c r="G74" i="4"/>
  <c r="J74" i="4" s="1"/>
  <c r="G75" i="4"/>
  <c r="J75" i="4" s="1"/>
  <c r="G76" i="4"/>
  <c r="J76" i="4" s="1"/>
  <c r="G77" i="4"/>
  <c r="J77" i="4" s="1"/>
  <c r="G78" i="4"/>
  <c r="J78" i="4" s="1"/>
  <c r="G79" i="4"/>
  <c r="J79" i="4" s="1"/>
  <c r="G80" i="4"/>
  <c r="J80" i="4" s="1"/>
  <c r="G81" i="4"/>
  <c r="J81" i="4" s="1"/>
  <c r="G82" i="4"/>
  <c r="J82" i="4" s="1"/>
  <c r="G83" i="4"/>
  <c r="J83" i="4" s="1"/>
  <c r="G84" i="4"/>
  <c r="J84" i="4" s="1"/>
  <c r="G85" i="4"/>
  <c r="J85" i="4" s="1"/>
  <c r="G86" i="4"/>
  <c r="J86" i="4" s="1"/>
  <c r="G87" i="4"/>
  <c r="J87" i="4" s="1"/>
  <c r="G88" i="4"/>
  <c r="J88" i="4" s="1"/>
  <c r="G89" i="4"/>
  <c r="J89" i="4" s="1"/>
  <c r="G90" i="4"/>
  <c r="J90" i="4" s="1"/>
  <c r="G91" i="4"/>
  <c r="J91" i="4" s="1"/>
  <c r="G92" i="4"/>
  <c r="J92" i="4" s="1"/>
  <c r="G93" i="4"/>
  <c r="J93" i="4" s="1"/>
  <c r="G94" i="4"/>
  <c r="J94" i="4" s="1"/>
  <c r="G95" i="4"/>
  <c r="J95" i="4" s="1"/>
  <c r="G96" i="4"/>
  <c r="J96" i="4" s="1"/>
  <c r="G97" i="4"/>
  <c r="J97" i="4" s="1"/>
  <c r="G98" i="4"/>
  <c r="J98" i="4" s="1"/>
  <c r="G99" i="4"/>
  <c r="J99" i="4" s="1"/>
  <c r="G100" i="4"/>
  <c r="J100" i="4" s="1"/>
  <c r="G101" i="4"/>
  <c r="J101" i="4" s="1"/>
  <c r="G102" i="4"/>
  <c r="J102" i="4" s="1"/>
  <c r="G103" i="4"/>
  <c r="J103" i="4" s="1"/>
  <c r="G104" i="4"/>
  <c r="J104" i="4" s="1"/>
  <c r="G105" i="4"/>
  <c r="J105" i="4" s="1"/>
  <c r="G106" i="4"/>
  <c r="J106" i="4" s="1"/>
  <c r="G107" i="4"/>
  <c r="J107" i="4" s="1"/>
  <c r="G108" i="4"/>
  <c r="J108" i="4" s="1"/>
  <c r="G109" i="4"/>
  <c r="J109" i="4" s="1"/>
  <c r="G110" i="4"/>
  <c r="J110" i="4" s="1"/>
  <c r="G111" i="4"/>
  <c r="J111" i="4" s="1"/>
  <c r="G112" i="4"/>
  <c r="J112" i="4" s="1"/>
  <c r="G113" i="4"/>
  <c r="J113" i="4" s="1"/>
  <c r="G114" i="4"/>
  <c r="J114" i="4" s="1"/>
  <c r="G115" i="4"/>
  <c r="J115" i="4" s="1"/>
  <c r="G116" i="4"/>
  <c r="J116" i="4" s="1"/>
  <c r="G117" i="4"/>
  <c r="J117" i="4" s="1"/>
  <c r="G118" i="4"/>
  <c r="J118" i="4" s="1"/>
  <c r="G119" i="4"/>
  <c r="J119" i="4" s="1"/>
  <c r="G120" i="4"/>
  <c r="J120" i="4" s="1"/>
  <c r="G121" i="4"/>
  <c r="J121" i="4" s="1"/>
  <c r="G122" i="4"/>
  <c r="J122" i="4" s="1"/>
  <c r="G123" i="4"/>
  <c r="J123" i="4" s="1"/>
  <c r="G124" i="4"/>
  <c r="J124" i="4" s="1"/>
  <c r="G125" i="4"/>
  <c r="J125" i="4" s="1"/>
  <c r="G126" i="4"/>
  <c r="J126" i="4" s="1"/>
  <c r="G127" i="4"/>
  <c r="J127" i="4" s="1"/>
  <c r="G128" i="4"/>
  <c r="J128" i="4" s="1"/>
  <c r="G129" i="4"/>
  <c r="J129" i="4" s="1"/>
  <c r="G130" i="4"/>
  <c r="J130" i="4" s="1"/>
  <c r="G131" i="4"/>
  <c r="J131" i="4" s="1"/>
  <c r="G132" i="4"/>
  <c r="J132" i="4" s="1"/>
  <c r="G133" i="4"/>
  <c r="J133" i="4" s="1"/>
  <c r="G134" i="4"/>
  <c r="J134" i="4" s="1"/>
  <c r="G135" i="4"/>
  <c r="J135" i="4" s="1"/>
  <c r="G136" i="4"/>
  <c r="J136" i="4" s="1"/>
  <c r="G137" i="4"/>
  <c r="J137" i="4" s="1"/>
  <c r="G138" i="4"/>
  <c r="J138" i="4" s="1"/>
  <c r="G139" i="4"/>
  <c r="J139" i="4" s="1"/>
  <c r="G140" i="4"/>
  <c r="J140" i="4" s="1"/>
  <c r="G141" i="4"/>
  <c r="J141" i="4" s="1"/>
  <c r="G142" i="4"/>
  <c r="J142" i="4" s="1"/>
  <c r="G143" i="4"/>
  <c r="J143" i="4" s="1"/>
  <c r="G144" i="4"/>
  <c r="J144" i="4" s="1"/>
  <c r="G145" i="4"/>
  <c r="J145" i="4" s="1"/>
  <c r="G146" i="4"/>
  <c r="J146" i="4" s="1"/>
  <c r="G147" i="4"/>
  <c r="J147" i="4" s="1"/>
  <c r="G148" i="4"/>
  <c r="J148" i="4" s="1"/>
  <c r="G149" i="4"/>
  <c r="J149" i="4" s="1"/>
  <c r="G150" i="4"/>
  <c r="J150" i="4" s="1"/>
  <c r="G151" i="4"/>
  <c r="J151" i="4" s="1"/>
  <c r="G152" i="4"/>
  <c r="J152" i="4" s="1"/>
  <c r="G153" i="4"/>
  <c r="J153" i="4" s="1"/>
  <c r="G154" i="4"/>
  <c r="J154" i="4" s="1"/>
  <c r="G155" i="4"/>
  <c r="J155" i="4" s="1"/>
  <c r="G156" i="4"/>
  <c r="J156" i="4" s="1"/>
  <c r="G157" i="4"/>
  <c r="J157" i="4" s="1"/>
  <c r="G158" i="4"/>
  <c r="J158" i="4" s="1"/>
  <c r="G159" i="4"/>
  <c r="J159" i="4" s="1"/>
  <c r="G160" i="4"/>
  <c r="J160" i="4" s="1"/>
  <c r="G161" i="4"/>
  <c r="J161" i="4" s="1"/>
  <c r="G162" i="4"/>
  <c r="J162" i="4" s="1"/>
  <c r="G163" i="4"/>
  <c r="J163" i="4" s="1"/>
  <c r="G164" i="4"/>
  <c r="J164" i="4" s="1"/>
  <c r="G165" i="4"/>
  <c r="J165" i="4" s="1"/>
  <c r="G166" i="4"/>
  <c r="J166" i="4" s="1"/>
  <c r="G167" i="4"/>
  <c r="J167" i="4" s="1"/>
  <c r="G168" i="4"/>
  <c r="J168" i="4" s="1"/>
  <c r="G169" i="4"/>
  <c r="J169" i="4" s="1"/>
  <c r="G170" i="4"/>
  <c r="J170" i="4" s="1"/>
  <c r="G171" i="4"/>
  <c r="J171" i="4" s="1"/>
  <c r="G172" i="4"/>
  <c r="J172" i="4" s="1"/>
  <c r="G173" i="4"/>
  <c r="J173" i="4" s="1"/>
  <c r="G174" i="4"/>
  <c r="J174" i="4" s="1"/>
  <c r="G175" i="4"/>
  <c r="J175" i="4" s="1"/>
  <c r="G176" i="4"/>
  <c r="J176" i="4" s="1"/>
  <c r="G177" i="4"/>
  <c r="J177" i="4" s="1"/>
  <c r="G178" i="4"/>
  <c r="J178" i="4" s="1"/>
  <c r="G179" i="4"/>
  <c r="J179" i="4" s="1"/>
  <c r="G180" i="4"/>
  <c r="J180" i="4" s="1"/>
  <c r="G181" i="4"/>
  <c r="J181" i="4" s="1"/>
  <c r="G182" i="4"/>
  <c r="J182" i="4" s="1"/>
  <c r="G183" i="4"/>
  <c r="J183" i="4" s="1"/>
  <c r="G184" i="4"/>
  <c r="J184" i="4" s="1"/>
  <c r="G185" i="4"/>
  <c r="J185" i="4" s="1"/>
  <c r="G186" i="4"/>
  <c r="J186" i="4" s="1"/>
  <c r="G187" i="4"/>
  <c r="J187" i="4" s="1"/>
  <c r="G188" i="4"/>
  <c r="J188" i="4" s="1"/>
  <c r="G189" i="4"/>
  <c r="J189" i="4" s="1"/>
  <c r="G190" i="4"/>
  <c r="J190" i="4" s="1"/>
  <c r="G191" i="4"/>
  <c r="J191" i="4" s="1"/>
  <c r="G192" i="4"/>
  <c r="J192" i="4" s="1"/>
  <c r="G193" i="4"/>
  <c r="J193" i="4" s="1"/>
  <c r="G194" i="4"/>
  <c r="J194" i="4" s="1"/>
  <c r="G195" i="4"/>
  <c r="J195" i="4" s="1"/>
  <c r="G196" i="4"/>
  <c r="J196" i="4" s="1"/>
  <c r="G197" i="4"/>
  <c r="J197" i="4" s="1"/>
  <c r="G198" i="4"/>
  <c r="J198" i="4" s="1"/>
  <c r="G199" i="4"/>
  <c r="J199" i="4" s="1"/>
  <c r="G200" i="4"/>
  <c r="J200" i="4" s="1"/>
  <c r="G201" i="4"/>
  <c r="J201" i="4" s="1"/>
  <c r="G202" i="4"/>
  <c r="J202" i="4" s="1"/>
  <c r="G203" i="4"/>
  <c r="J203" i="4" s="1"/>
  <c r="G204" i="4"/>
  <c r="J204" i="4" s="1"/>
  <c r="G205" i="4"/>
  <c r="J205" i="4" s="1"/>
  <c r="G206" i="4"/>
  <c r="J206" i="4" s="1"/>
  <c r="G207" i="4"/>
  <c r="J207" i="4" s="1"/>
  <c r="G208" i="4"/>
  <c r="J208" i="4" s="1"/>
  <c r="G209" i="4"/>
  <c r="J209" i="4" s="1"/>
  <c r="G210" i="4"/>
  <c r="J210" i="4" s="1"/>
  <c r="G211" i="4"/>
  <c r="J211" i="4" s="1"/>
  <c r="G212" i="4"/>
  <c r="J212" i="4" s="1"/>
  <c r="G213" i="4"/>
  <c r="J213" i="4" s="1"/>
  <c r="G214" i="4"/>
  <c r="J214" i="4" s="1"/>
  <c r="G215" i="4"/>
  <c r="J215" i="4" s="1"/>
  <c r="G216" i="4"/>
  <c r="J216" i="4" s="1"/>
  <c r="G217" i="4"/>
  <c r="J217" i="4" s="1"/>
  <c r="G218" i="4"/>
  <c r="J218" i="4" s="1"/>
  <c r="G219" i="4"/>
  <c r="J219" i="4" s="1"/>
  <c r="G220" i="4"/>
  <c r="J220" i="4" s="1"/>
  <c r="G221" i="4"/>
  <c r="J221" i="4" s="1"/>
  <c r="G222" i="4"/>
  <c r="J222" i="4" s="1"/>
  <c r="G223" i="4"/>
  <c r="J223" i="4" s="1"/>
  <c r="G224" i="4"/>
  <c r="J224" i="4" s="1"/>
  <c r="G225" i="4"/>
  <c r="J225" i="4" s="1"/>
  <c r="G226" i="4"/>
  <c r="J226" i="4" s="1"/>
  <c r="G227" i="4"/>
  <c r="J227" i="4" s="1"/>
  <c r="G228" i="4"/>
  <c r="J228" i="4" s="1"/>
  <c r="G229" i="4"/>
  <c r="J229" i="4" s="1"/>
  <c r="G230" i="4"/>
  <c r="J230" i="4" s="1"/>
  <c r="G231" i="4"/>
  <c r="J231" i="4" s="1"/>
  <c r="G232" i="4"/>
  <c r="J232" i="4" s="1"/>
  <c r="G233" i="4"/>
  <c r="J233" i="4" s="1"/>
  <c r="G234" i="4"/>
  <c r="J234" i="4" s="1"/>
  <c r="G235" i="4"/>
  <c r="J235" i="4" s="1"/>
  <c r="G236" i="4"/>
  <c r="J236" i="4" s="1"/>
  <c r="G237" i="4"/>
  <c r="J237" i="4" s="1"/>
  <c r="G238" i="4"/>
  <c r="J238" i="4" s="1"/>
  <c r="G239" i="4"/>
  <c r="J239" i="4" s="1"/>
  <c r="G240" i="4"/>
  <c r="J240" i="4" s="1"/>
  <c r="G241" i="4"/>
  <c r="J241" i="4" s="1"/>
  <c r="G242" i="4"/>
  <c r="J242" i="4" s="1"/>
  <c r="G243" i="4"/>
  <c r="J243" i="4" s="1"/>
  <c r="G244" i="4"/>
  <c r="J244" i="4" s="1"/>
  <c r="G245" i="4"/>
  <c r="J245" i="4" s="1"/>
  <c r="G246" i="4"/>
  <c r="J246" i="4" s="1"/>
  <c r="G247" i="4"/>
  <c r="J247" i="4" s="1"/>
  <c r="G248" i="4"/>
  <c r="J248" i="4" s="1"/>
  <c r="G249" i="4"/>
  <c r="J249" i="4" s="1"/>
  <c r="G250" i="4"/>
  <c r="J250" i="4" s="1"/>
  <c r="G251" i="4"/>
  <c r="J251" i="4" s="1"/>
  <c r="G252" i="4"/>
  <c r="J252" i="4" s="1"/>
  <c r="G253" i="4"/>
  <c r="J253" i="4" s="1"/>
  <c r="G254" i="4"/>
  <c r="J254" i="4" s="1"/>
  <c r="G255" i="4"/>
  <c r="J255" i="4" s="1"/>
  <c r="G256" i="4"/>
  <c r="J256" i="4" s="1"/>
  <c r="G257" i="4"/>
  <c r="J257" i="4" s="1"/>
  <c r="G258" i="4"/>
  <c r="J258" i="4" s="1"/>
  <c r="G259" i="4"/>
  <c r="J259" i="4" s="1"/>
  <c r="G260" i="4"/>
  <c r="J260" i="4" s="1"/>
  <c r="G261" i="4"/>
  <c r="J261" i="4" s="1"/>
  <c r="G262" i="4"/>
  <c r="J262" i="4" s="1"/>
  <c r="G263" i="4"/>
  <c r="J263" i="4" s="1"/>
  <c r="G264" i="4"/>
  <c r="J264" i="4" s="1"/>
  <c r="G265" i="4"/>
  <c r="J265" i="4" s="1"/>
  <c r="G266" i="4"/>
  <c r="J266" i="4" s="1"/>
  <c r="G267" i="4"/>
  <c r="J267" i="4" s="1"/>
  <c r="G268" i="4"/>
  <c r="J268" i="4" s="1"/>
  <c r="G269" i="4"/>
  <c r="J269" i="4" s="1"/>
  <c r="G270" i="4"/>
  <c r="J270" i="4" s="1"/>
  <c r="G271" i="4"/>
  <c r="J271" i="4" s="1"/>
  <c r="G272" i="4"/>
  <c r="J272" i="4" s="1"/>
  <c r="G273" i="4"/>
  <c r="J273" i="4" s="1"/>
  <c r="G274" i="4"/>
  <c r="J274" i="4" s="1"/>
  <c r="G275" i="4"/>
  <c r="J275" i="4" s="1"/>
  <c r="G276" i="4"/>
  <c r="J276" i="4" s="1"/>
  <c r="G277" i="4"/>
  <c r="J277" i="4" s="1"/>
  <c r="G278" i="4"/>
  <c r="J278" i="4" s="1"/>
  <c r="G279" i="4"/>
  <c r="J279" i="4" s="1"/>
  <c r="G280" i="4"/>
  <c r="J280" i="4" s="1"/>
  <c r="G281" i="4"/>
  <c r="J281" i="4" s="1"/>
  <c r="G282" i="4"/>
  <c r="J282" i="4" s="1"/>
  <c r="G283" i="4"/>
  <c r="J283" i="4" s="1"/>
  <c r="G284" i="4"/>
  <c r="J284" i="4" s="1"/>
  <c r="G285" i="4"/>
  <c r="J285" i="4" s="1"/>
  <c r="G286" i="4"/>
  <c r="J286" i="4" s="1"/>
  <c r="G287" i="4"/>
  <c r="J287" i="4" s="1"/>
  <c r="G288" i="4"/>
  <c r="J288" i="4" s="1"/>
  <c r="G289" i="4"/>
  <c r="J289" i="4" s="1"/>
  <c r="G290" i="4"/>
  <c r="J290" i="4" s="1"/>
  <c r="G291" i="4"/>
  <c r="J291" i="4" s="1"/>
  <c r="G292" i="4"/>
  <c r="J292" i="4" s="1"/>
  <c r="G293" i="4"/>
  <c r="J293" i="4" s="1"/>
  <c r="G294" i="4"/>
  <c r="J294" i="4" s="1"/>
  <c r="G295" i="4"/>
  <c r="J295" i="4" s="1"/>
  <c r="G296" i="4"/>
  <c r="J296" i="4" s="1"/>
  <c r="G297" i="4"/>
  <c r="J297" i="4" s="1"/>
  <c r="G298" i="4"/>
  <c r="J298" i="4" s="1"/>
  <c r="G299" i="4"/>
  <c r="J299" i="4" s="1"/>
  <c r="G300" i="4"/>
  <c r="J300" i="4" s="1"/>
  <c r="G301" i="4"/>
  <c r="J301" i="4" s="1"/>
  <c r="G302" i="4"/>
  <c r="J302" i="4" s="1"/>
  <c r="G303" i="4"/>
  <c r="J303" i="4" s="1"/>
  <c r="G304" i="4"/>
  <c r="J304" i="4" s="1"/>
  <c r="G305" i="4"/>
  <c r="J305" i="4" s="1"/>
  <c r="G306" i="4"/>
  <c r="J306" i="4" s="1"/>
  <c r="G307" i="4"/>
  <c r="J307" i="4" s="1"/>
  <c r="G308" i="4"/>
  <c r="J308" i="4" s="1"/>
  <c r="G309" i="4"/>
  <c r="J309" i="4" s="1"/>
  <c r="G310" i="4"/>
  <c r="J310" i="4" s="1"/>
  <c r="G311" i="4"/>
  <c r="J311" i="4" s="1"/>
  <c r="G312" i="4"/>
  <c r="J312" i="4" s="1"/>
  <c r="G313" i="4"/>
  <c r="J313" i="4" s="1"/>
  <c r="G314" i="4"/>
  <c r="J314" i="4" s="1"/>
  <c r="G315" i="4"/>
  <c r="J315" i="4" s="1"/>
  <c r="G316" i="4"/>
  <c r="J316" i="4" s="1"/>
  <c r="G317" i="4"/>
  <c r="J317" i="4" s="1"/>
  <c r="G318" i="4"/>
  <c r="J318" i="4" s="1"/>
  <c r="G319" i="4"/>
  <c r="J319" i="4" s="1"/>
  <c r="G320" i="4"/>
  <c r="J320" i="4" s="1"/>
  <c r="G321" i="4"/>
  <c r="J321" i="4" s="1"/>
  <c r="G322" i="4"/>
  <c r="J322" i="4" s="1"/>
  <c r="G323" i="4"/>
  <c r="J323" i="4" s="1"/>
  <c r="G324" i="4"/>
  <c r="J324" i="4" s="1"/>
  <c r="G325" i="4"/>
  <c r="J325" i="4" s="1"/>
  <c r="G326" i="4"/>
  <c r="J326" i="4" s="1"/>
  <c r="G327" i="4"/>
  <c r="J327" i="4" s="1"/>
  <c r="G328" i="4"/>
  <c r="J328" i="4" s="1"/>
  <c r="G329" i="4"/>
  <c r="J329" i="4" s="1"/>
  <c r="G330" i="4"/>
  <c r="J330" i="4" s="1"/>
  <c r="G331" i="4"/>
  <c r="J331" i="4" s="1"/>
  <c r="G332" i="4"/>
  <c r="J332" i="4" s="1"/>
  <c r="G333" i="4"/>
  <c r="J333" i="4" s="1"/>
  <c r="G334" i="4"/>
  <c r="J334" i="4" s="1"/>
  <c r="G335" i="4"/>
  <c r="J335" i="4" s="1"/>
  <c r="G336" i="4"/>
  <c r="J336" i="4" s="1"/>
  <c r="G337" i="4"/>
  <c r="J337" i="4" s="1"/>
  <c r="G338" i="4"/>
  <c r="J338" i="4" s="1"/>
  <c r="G339" i="4"/>
  <c r="J339" i="4" s="1"/>
  <c r="G340" i="4"/>
  <c r="J340" i="4" s="1"/>
  <c r="G341" i="4"/>
  <c r="J341" i="4" s="1"/>
  <c r="G342" i="4"/>
  <c r="J342" i="4" s="1"/>
  <c r="G343" i="4"/>
  <c r="J343" i="4" s="1"/>
  <c r="G344" i="4"/>
  <c r="J344" i="4" s="1"/>
  <c r="G345" i="4"/>
  <c r="J345" i="4" s="1"/>
  <c r="G346" i="4"/>
  <c r="J346" i="4" s="1"/>
  <c r="G347" i="4"/>
  <c r="J347" i="4" s="1"/>
  <c r="G348" i="4"/>
  <c r="J348" i="4" s="1"/>
  <c r="G349" i="4"/>
  <c r="J349" i="4" s="1"/>
  <c r="G350" i="4"/>
  <c r="J350" i="4" s="1"/>
  <c r="G351" i="4"/>
  <c r="J351" i="4" s="1"/>
  <c r="G352" i="4"/>
  <c r="J352" i="4" s="1"/>
  <c r="G353" i="4"/>
  <c r="J353" i="4" s="1"/>
  <c r="G354" i="4"/>
  <c r="J354" i="4" s="1"/>
  <c r="G355" i="4"/>
  <c r="J355" i="4" s="1"/>
  <c r="G356" i="4"/>
  <c r="J356" i="4" s="1"/>
  <c r="G357" i="4"/>
  <c r="J357" i="4" s="1"/>
  <c r="G358" i="4"/>
  <c r="J358" i="4" s="1"/>
  <c r="G359" i="4"/>
  <c r="J359" i="4" s="1"/>
  <c r="G360" i="4"/>
  <c r="J360" i="4" s="1"/>
  <c r="G361" i="4"/>
  <c r="J361" i="4" s="1"/>
  <c r="G362" i="4"/>
  <c r="J362" i="4" s="1"/>
  <c r="G363" i="4"/>
  <c r="J363" i="4" s="1"/>
  <c r="G364" i="4"/>
  <c r="J364" i="4" s="1"/>
  <c r="G365" i="4"/>
  <c r="J365" i="4" s="1"/>
  <c r="G366" i="4"/>
  <c r="J366" i="4" s="1"/>
  <c r="G367" i="4"/>
  <c r="J367" i="4" s="1"/>
  <c r="G368" i="4"/>
  <c r="J368" i="4" s="1"/>
  <c r="G369" i="4"/>
  <c r="J369" i="4" s="1"/>
  <c r="G370" i="4"/>
  <c r="J370" i="4" s="1"/>
  <c r="G371" i="4"/>
  <c r="J371" i="4" s="1"/>
  <c r="G372" i="4"/>
  <c r="J372" i="4" s="1"/>
  <c r="G373" i="4"/>
  <c r="J373" i="4" s="1"/>
  <c r="G374" i="4"/>
  <c r="J374" i="4" s="1"/>
  <c r="G375" i="4"/>
  <c r="J375" i="4" s="1"/>
  <c r="G376" i="4"/>
  <c r="J376" i="4" s="1"/>
  <c r="G377" i="4"/>
  <c r="J377" i="4" s="1"/>
  <c r="G378" i="4"/>
  <c r="J378" i="4" s="1"/>
  <c r="G379" i="4"/>
  <c r="J379" i="4" s="1"/>
  <c r="G380" i="4"/>
  <c r="J380" i="4" s="1"/>
  <c r="G381" i="4"/>
  <c r="J381" i="4" s="1"/>
  <c r="G382" i="4"/>
  <c r="J382" i="4" s="1"/>
  <c r="G383" i="4"/>
  <c r="J383" i="4" s="1"/>
  <c r="G384" i="4"/>
  <c r="J384" i="4" s="1"/>
  <c r="G385" i="4"/>
  <c r="J385" i="4" s="1"/>
  <c r="G386" i="4"/>
  <c r="J386" i="4" s="1"/>
  <c r="G387" i="4"/>
  <c r="J387" i="4" s="1"/>
  <c r="G388" i="4"/>
  <c r="J388" i="4" s="1"/>
  <c r="G389" i="4"/>
  <c r="J389" i="4" s="1"/>
  <c r="G390" i="4"/>
  <c r="J390" i="4" s="1"/>
  <c r="G391" i="4"/>
  <c r="J391" i="4" s="1"/>
  <c r="G392" i="4"/>
  <c r="J392" i="4" s="1"/>
  <c r="G393" i="4"/>
  <c r="J393" i="4" s="1"/>
  <c r="G394" i="4"/>
  <c r="J394" i="4" s="1"/>
  <c r="G395" i="4"/>
  <c r="J395" i="4" s="1"/>
  <c r="G396" i="4"/>
  <c r="J396" i="4" s="1"/>
  <c r="G397" i="4"/>
  <c r="J397" i="4" s="1"/>
  <c r="G398" i="4"/>
  <c r="J398" i="4" s="1"/>
  <c r="G399" i="4"/>
  <c r="J399" i="4" s="1"/>
  <c r="G400" i="4"/>
  <c r="J400" i="4" s="1"/>
  <c r="G401" i="4"/>
  <c r="J401" i="4" s="1"/>
  <c r="G402" i="4"/>
  <c r="J402" i="4" s="1"/>
  <c r="G403" i="4"/>
  <c r="J403" i="4" s="1"/>
  <c r="G404" i="4"/>
  <c r="J404" i="4" s="1"/>
  <c r="G405" i="4"/>
  <c r="J405" i="4" s="1"/>
  <c r="G406" i="4"/>
  <c r="J406" i="4" s="1"/>
  <c r="G407" i="4"/>
  <c r="J407" i="4" s="1"/>
  <c r="G408" i="4"/>
  <c r="J408" i="4" s="1"/>
  <c r="G409" i="4"/>
  <c r="J409" i="4" s="1"/>
  <c r="G410" i="4"/>
  <c r="J410" i="4" s="1"/>
  <c r="G411" i="4"/>
  <c r="J411" i="4" s="1"/>
  <c r="G412" i="4"/>
  <c r="J412" i="4" s="1"/>
  <c r="G413" i="4"/>
  <c r="J413" i="4" s="1"/>
  <c r="G414" i="4"/>
  <c r="J414" i="4" s="1"/>
  <c r="G415" i="4"/>
  <c r="J415" i="4" s="1"/>
  <c r="G416" i="4"/>
  <c r="J416" i="4" s="1"/>
  <c r="G417" i="4"/>
  <c r="J417" i="4" s="1"/>
  <c r="G418" i="4"/>
  <c r="J418" i="4" s="1"/>
  <c r="G419" i="4"/>
  <c r="J419" i="4" s="1"/>
  <c r="G420" i="4"/>
  <c r="J420" i="4" s="1"/>
  <c r="G421" i="4"/>
  <c r="J421" i="4" s="1"/>
  <c r="G422" i="4"/>
  <c r="J422" i="4" s="1"/>
  <c r="G423" i="4"/>
  <c r="J423" i="4" s="1"/>
  <c r="G424" i="4"/>
  <c r="J424" i="4" s="1"/>
  <c r="G425" i="4"/>
  <c r="J425" i="4" s="1"/>
  <c r="G426" i="4"/>
  <c r="J426" i="4" s="1"/>
  <c r="G427" i="4"/>
  <c r="J427" i="4" s="1"/>
  <c r="G428" i="4"/>
  <c r="J428" i="4" s="1"/>
  <c r="G429" i="4"/>
  <c r="J429" i="4" s="1"/>
  <c r="G430" i="4"/>
  <c r="J430" i="4" s="1"/>
  <c r="G431" i="4"/>
  <c r="J431" i="4" s="1"/>
  <c r="G432" i="4"/>
  <c r="J432" i="4" s="1"/>
  <c r="G433" i="4"/>
  <c r="J433" i="4" s="1"/>
  <c r="G434" i="4"/>
  <c r="J434" i="4" s="1"/>
  <c r="G435" i="4"/>
  <c r="J435" i="4" s="1"/>
  <c r="G436" i="4"/>
  <c r="J436" i="4" s="1"/>
  <c r="G437" i="4"/>
  <c r="J437" i="4" s="1"/>
  <c r="G438" i="4"/>
  <c r="J438" i="4" s="1"/>
  <c r="G439" i="4"/>
  <c r="J439" i="4" s="1"/>
  <c r="G440" i="4"/>
  <c r="J440" i="4" s="1"/>
  <c r="G441" i="4"/>
  <c r="J441" i="4" s="1"/>
  <c r="G442" i="4"/>
  <c r="J442" i="4" s="1"/>
  <c r="G443" i="4"/>
  <c r="J443" i="4" s="1"/>
  <c r="G444" i="4"/>
  <c r="J444" i="4" s="1"/>
  <c r="G445" i="4"/>
  <c r="J445" i="4" s="1"/>
  <c r="G446" i="4"/>
  <c r="J446" i="4" s="1"/>
  <c r="G447" i="4"/>
  <c r="J447" i="4" s="1"/>
  <c r="G448" i="4"/>
  <c r="J448" i="4" s="1"/>
  <c r="G449" i="4"/>
  <c r="J449" i="4" s="1"/>
  <c r="G450" i="4"/>
  <c r="J450" i="4" s="1"/>
  <c r="G451" i="4"/>
  <c r="J451" i="4" s="1"/>
  <c r="G452" i="4"/>
  <c r="J452" i="4" s="1"/>
  <c r="G453" i="4"/>
  <c r="J453" i="4" s="1"/>
  <c r="G454" i="4"/>
  <c r="J454" i="4" s="1"/>
  <c r="G455" i="4"/>
  <c r="J455" i="4" s="1"/>
  <c r="G456" i="4"/>
  <c r="J456" i="4" s="1"/>
  <c r="G457" i="4"/>
  <c r="J457" i="4" s="1"/>
  <c r="G458" i="4"/>
  <c r="J458" i="4" s="1"/>
  <c r="G459" i="4"/>
  <c r="J459" i="4" s="1"/>
  <c r="G460" i="4"/>
  <c r="J460" i="4" s="1"/>
  <c r="G461" i="4"/>
  <c r="J461" i="4" s="1"/>
  <c r="G462" i="4"/>
  <c r="J462" i="4" s="1"/>
  <c r="G463" i="4"/>
  <c r="J463" i="4" s="1"/>
  <c r="G464" i="4"/>
  <c r="J464" i="4" s="1"/>
  <c r="G465" i="4"/>
  <c r="J465" i="4" s="1"/>
  <c r="G466" i="4"/>
  <c r="J466" i="4" s="1"/>
  <c r="G467" i="4"/>
  <c r="J467" i="4" s="1"/>
  <c r="G468" i="4"/>
  <c r="J468" i="4" s="1"/>
  <c r="G469" i="4"/>
  <c r="J469" i="4" s="1"/>
  <c r="G470" i="4"/>
  <c r="J470" i="4" s="1"/>
  <c r="G471" i="4"/>
  <c r="J471" i="4" s="1"/>
  <c r="G472" i="4"/>
  <c r="J472" i="4" s="1"/>
  <c r="G473" i="4"/>
  <c r="J473" i="4" s="1"/>
  <c r="G474" i="4"/>
  <c r="J474" i="4" s="1"/>
  <c r="G475" i="4"/>
  <c r="J475" i="4" s="1"/>
  <c r="G476" i="4"/>
  <c r="J476" i="4" s="1"/>
  <c r="G477" i="4"/>
  <c r="J477" i="4" s="1"/>
  <c r="G478" i="4"/>
  <c r="J478" i="4" s="1"/>
  <c r="G479" i="4"/>
  <c r="J479" i="4" s="1"/>
  <c r="G480" i="4"/>
  <c r="J480" i="4" s="1"/>
  <c r="G481" i="4"/>
  <c r="J481" i="4" s="1"/>
  <c r="G482" i="4"/>
  <c r="J482" i="4" s="1"/>
  <c r="G483" i="4"/>
  <c r="J483" i="4" s="1"/>
  <c r="G484" i="4"/>
  <c r="J484" i="4" s="1"/>
  <c r="G485" i="4"/>
  <c r="J485" i="4" s="1"/>
  <c r="G486" i="4"/>
  <c r="J486" i="4" s="1"/>
  <c r="G487" i="4"/>
  <c r="J487" i="4" s="1"/>
  <c r="G488" i="4"/>
  <c r="J488" i="4" s="1"/>
  <c r="G489" i="4"/>
  <c r="J489" i="4" s="1"/>
  <c r="G490" i="4"/>
  <c r="J490" i="4" s="1"/>
  <c r="G491" i="4"/>
  <c r="J491" i="4" s="1"/>
  <c r="G492" i="4"/>
  <c r="J492" i="4" s="1"/>
  <c r="G493" i="4"/>
  <c r="J493" i="4" s="1"/>
  <c r="G494" i="4"/>
  <c r="J494" i="4" s="1"/>
  <c r="G495" i="4"/>
  <c r="J495" i="4" s="1"/>
  <c r="G496" i="4"/>
  <c r="J496" i="4" s="1"/>
  <c r="G497" i="4"/>
  <c r="J497" i="4" s="1"/>
  <c r="G498" i="4"/>
  <c r="J498" i="4" s="1"/>
  <c r="G499" i="4"/>
  <c r="J499" i="4" s="1"/>
  <c r="G500" i="4"/>
  <c r="J500" i="4" s="1"/>
  <c r="G501" i="4"/>
  <c r="J501" i="4" s="1"/>
  <c r="G502" i="4"/>
  <c r="J502" i="4" s="1"/>
  <c r="G503" i="4"/>
  <c r="J503" i="4" s="1"/>
  <c r="G504" i="4"/>
  <c r="J504" i="4" s="1"/>
  <c r="G505" i="4"/>
  <c r="J505" i="4" s="1"/>
  <c r="G506" i="4"/>
  <c r="J506" i="4" s="1"/>
  <c r="M3" i="6"/>
  <c r="M4" i="6"/>
  <c r="M6" i="6"/>
  <c r="M7" i="6"/>
  <c r="M8" i="6"/>
  <c r="M9" i="6"/>
  <c r="M10" i="6"/>
  <c r="M11" i="6"/>
  <c r="M12" i="6"/>
  <c r="M13" i="6"/>
  <c r="M14" i="6"/>
  <c r="M16" i="6"/>
  <c r="M17" i="6"/>
  <c r="M18" i="6"/>
  <c r="M19" i="6"/>
  <c r="M20" i="6"/>
  <c r="M22" i="6"/>
  <c r="M23" i="6"/>
  <c r="M24" i="6"/>
  <c r="M25" i="6"/>
  <c r="M26" i="6"/>
  <c r="M27" i="6"/>
  <c r="M28" i="6"/>
  <c r="M29" i="6"/>
  <c r="M31" i="6"/>
  <c r="M32" i="6"/>
  <c r="M34" i="6"/>
  <c r="M35" i="6"/>
  <c r="M36" i="6"/>
  <c r="M37" i="6"/>
  <c r="M38" i="6"/>
  <c r="M40" i="6"/>
  <c r="M42" i="6"/>
  <c r="M43" i="6"/>
  <c r="M44" i="6"/>
  <c r="M46" i="6"/>
  <c r="M47" i="6"/>
  <c r="M48" i="6"/>
  <c r="M50" i="6"/>
  <c r="M51" i="6"/>
  <c r="M52" i="6"/>
  <c r="M53" i="6"/>
  <c r="M54" i="6"/>
  <c r="M55" i="6"/>
  <c r="M56" i="6"/>
  <c r="M58" i="6"/>
  <c r="M60" i="6"/>
  <c r="M62" i="6"/>
  <c r="M63" i="6"/>
  <c r="M64" i="6"/>
  <c r="M65" i="6"/>
  <c r="M66" i="6"/>
  <c r="M67" i="6"/>
  <c r="M68" i="6"/>
  <c r="M69" i="6"/>
  <c r="M70" i="6"/>
  <c r="M71" i="6"/>
  <c r="M72" i="6"/>
  <c r="M74" i="6"/>
  <c r="M75" i="6"/>
  <c r="M76" i="6"/>
  <c r="M77" i="6"/>
  <c r="M79" i="6"/>
  <c r="M80" i="6"/>
  <c r="M82" i="6"/>
  <c r="M83" i="6"/>
  <c r="M85" i="6"/>
  <c r="M86" i="6"/>
  <c r="M87" i="6"/>
  <c r="M88" i="6"/>
  <c r="M89" i="6"/>
  <c r="M90" i="6"/>
  <c r="M92" i="6"/>
  <c r="M93" i="6"/>
  <c r="M94" i="6"/>
  <c r="M96" i="6"/>
  <c r="M97" i="6"/>
  <c r="M98" i="6"/>
  <c r="M99" i="6"/>
  <c r="M100" i="6"/>
  <c r="M101" i="6"/>
  <c r="M102" i="6"/>
  <c r="M103" i="6"/>
  <c r="M104" i="6"/>
  <c r="M105" i="6"/>
  <c r="M107" i="6"/>
  <c r="M108" i="6"/>
  <c r="M110" i="6"/>
  <c r="M112" i="6"/>
  <c r="M113" i="6"/>
  <c r="M114" i="6"/>
  <c r="M116" i="6"/>
  <c r="M117" i="6"/>
  <c r="M118" i="6"/>
  <c r="M119" i="6"/>
  <c r="M120" i="6"/>
  <c r="M121" i="6"/>
  <c r="M122" i="6"/>
  <c r="M123" i="6"/>
  <c r="M125" i="6"/>
  <c r="M127" i="6"/>
  <c r="M128" i="6"/>
  <c r="M129" i="6"/>
  <c r="M130" i="6"/>
  <c r="M131" i="6"/>
  <c r="M133" i="6"/>
  <c r="M134" i="6"/>
  <c r="M135" i="6"/>
  <c r="M136" i="6"/>
  <c r="M137" i="6"/>
  <c r="M138" i="6"/>
  <c r="M139" i="6"/>
  <c r="M140" i="6"/>
  <c r="M142" i="6"/>
  <c r="M144" i="6"/>
  <c r="M145" i="6"/>
  <c r="M146" i="6"/>
  <c r="M147" i="6"/>
  <c r="M148" i="6"/>
  <c r="M149" i="6"/>
  <c r="M150" i="6"/>
  <c r="M151" i="6"/>
  <c r="M152" i="6"/>
  <c r="M153" i="6"/>
  <c r="M154" i="6"/>
  <c r="M155" i="6"/>
  <c r="M156" i="6"/>
  <c r="M157" i="6"/>
  <c r="M158" i="6"/>
  <c r="M161" i="6"/>
  <c r="M162" i="6"/>
  <c r="M163" i="6"/>
  <c r="M164" i="6"/>
  <c r="M166" i="6"/>
  <c r="M167" i="6"/>
  <c r="M168" i="6"/>
  <c r="M169" i="6"/>
  <c r="M170" i="6"/>
  <c r="M171" i="6"/>
  <c r="M172" i="6"/>
  <c r="M173" i="6"/>
  <c r="M175" i="6"/>
  <c r="M176" i="6"/>
  <c r="M177" i="6"/>
  <c r="M178" i="6"/>
  <c r="M179" i="6"/>
  <c r="M180" i="6"/>
  <c r="M182" i="6"/>
  <c r="M183" i="6"/>
  <c r="M184" i="6"/>
  <c r="M185" i="6"/>
  <c r="M186" i="6"/>
  <c r="M188" i="6"/>
  <c r="M189" i="6"/>
  <c r="M190" i="6"/>
  <c r="M191" i="6"/>
  <c r="M192" i="6"/>
  <c r="M194" i="6"/>
  <c r="M195" i="6"/>
  <c r="M197" i="6"/>
  <c r="M198" i="6"/>
  <c r="M199" i="6"/>
  <c r="M200" i="6"/>
  <c r="M202" i="6"/>
  <c r="M203" i="6"/>
  <c r="M204" i="6"/>
  <c r="M205" i="6"/>
  <c r="M206" i="6"/>
  <c r="M207" i="6"/>
  <c r="M208" i="6"/>
  <c r="M209" i="6"/>
  <c r="M210" i="6"/>
  <c r="M211" i="6"/>
  <c r="M212" i="6"/>
  <c r="M213" i="6"/>
  <c r="M215" i="6"/>
  <c r="M216" i="6"/>
  <c r="M217" i="6"/>
  <c r="M218" i="6"/>
  <c r="M219" i="6"/>
  <c r="M220" i="6"/>
  <c r="M222" i="6"/>
  <c r="M223" i="6"/>
  <c r="M224" i="6"/>
  <c r="M225" i="6"/>
  <c r="M226" i="6"/>
  <c r="M227" i="6"/>
  <c r="M229" i="6"/>
  <c r="M230" i="6"/>
  <c r="M231" i="6"/>
  <c r="M232" i="6"/>
  <c r="M233" i="6"/>
  <c r="M234" i="6"/>
  <c r="M235" i="6"/>
  <c r="M2" i="6"/>
  <c r="V3" i="6"/>
  <c r="I3" i="6"/>
  <c r="R3" i="6" s="1"/>
  <c r="V4" i="6"/>
  <c r="I4" i="6"/>
  <c r="R4" i="6" s="1"/>
  <c r="V5" i="6"/>
  <c r="I5" i="6"/>
  <c r="R5" i="6" s="1"/>
  <c r="V6" i="6"/>
  <c r="I6" i="6"/>
  <c r="R6" i="6" s="1"/>
  <c r="V7" i="6"/>
  <c r="I7" i="6"/>
  <c r="R7" i="6" s="1"/>
  <c r="V8" i="6"/>
  <c r="I8" i="6"/>
  <c r="R8" i="6" s="1"/>
  <c r="V9" i="6"/>
  <c r="I9" i="6"/>
  <c r="R9" i="6" s="1"/>
  <c r="V10" i="6"/>
  <c r="I10" i="6"/>
  <c r="R10" i="6" s="1"/>
  <c r="V11" i="6"/>
  <c r="I11" i="6"/>
  <c r="R11" i="6" s="1"/>
  <c r="V12" i="6"/>
  <c r="I12" i="6"/>
  <c r="R12" i="6" s="1"/>
  <c r="I13" i="6"/>
  <c r="R13" i="6" s="1"/>
  <c r="V14" i="6"/>
  <c r="I14" i="6"/>
  <c r="R14" i="6" s="1"/>
  <c r="V15" i="6"/>
  <c r="I15" i="6"/>
  <c r="R15" i="6" s="1"/>
  <c r="V16" i="6"/>
  <c r="I16" i="6"/>
  <c r="R16" i="6" s="1"/>
  <c r="V17" i="6"/>
  <c r="I17" i="6"/>
  <c r="R17" i="6" s="1"/>
  <c r="V18" i="6"/>
  <c r="I18" i="6"/>
  <c r="R18" i="6" s="1"/>
  <c r="V19" i="6"/>
  <c r="I19" i="6"/>
  <c r="R19" i="6" s="1"/>
  <c r="V20" i="6"/>
  <c r="I20" i="6"/>
  <c r="R20" i="6" s="1"/>
  <c r="V21" i="6"/>
  <c r="I21" i="6"/>
  <c r="R21" i="6" s="1"/>
  <c r="V22" i="6"/>
  <c r="I22" i="6"/>
  <c r="R22" i="6" s="1"/>
  <c r="V23" i="6"/>
  <c r="I23" i="6"/>
  <c r="R23" i="6" s="1"/>
  <c r="V24" i="6"/>
  <c r="I24" i="6"/>
  <c r="R24" i="6" s="1"/>
  <c r="V25" i="6"/>
  <c r="I25" i="6"/>
  <c r="R25" i="6" s="1"/>
  <c r="V26" i="6"/>
  <c r="I26" i="6"/>
  <c r="R26" i="6" s="1"/>
  <c r="V27" i="6"/>
  <c r="I27" i="6"/>
  <c r="R27" i="6" s="1"/>
  <c r="V28" i="6"/>
  <c r="I28" i="6"/>
  <c r="R28" i="6" s="1"/>
  <c r="V29" i="6"/>
  <c r="I29" i="6"/>
  <c r="R29" i="6" s="1"/>
  <c r="V30" i="6"/>
  <c r="I30" i="6"/>
  <c r="R30" i="6" s="1"/>
  <c r="V31" i="6"/>
  <c r="I31" i="6"/>
  <c r="R31" i="6" s="1"/>
  <c r="V32" i="6"/>
  <c r="I32" i="6"/>
  <c r="R32" i="6" s="1"/>
  <c r="V33" i="6"/>
  <c r="I33" i="6"/>
  <c r="R33" i="6" s="1"/>
  <c r="V34" i="6"/>
  <c r="I34" i="6"/>
  <c r="R34" i="6" s="1"/>
  <c r="V35" i="6"/>
  <c r="I35" i="6"/>
  <c r="R35" i="6" s="1"/>
  <c r="V36" i="6"/>
  <c r="I36" i="6"/>
  <c r="R36" i="6" s="1"/>
  <c r="V37" i="6"/>
  <c r="I37" i="6"/>
  <c r="R37" i="6" s="1"/>
  <c r="V38" i="6"/>
  <c r="I38" i="6"/>
  <c r="R38" i="6" s="1"/>
  <c r="V39" i="6"/>
  <c r="I39" i="6"/>
  <c r="R39" i="6" s="1"/>
  <c r="V40" i="6"/>
  <c r="I40" i="6"/>
  <c r="R40" i="6" s="1"/>
  <c r="V41" i="6"/>
  <c r="I41" i="6"/>
  <c r="R41" i="6" s="1"/>
  <c r="V42" i="6"/>
  <c r="I42" i="6"/>
  <c r="R42" i="6" s="1"/>
  <c r="V43" i="6"/>
  <c r="I43" i="6"/>
  <c r="R43" i="6" s="1"/>
  <c r="V44" i="6"/>
  <c r="I44" i="6"/>
  <c r="R44" i="6" s="1"/>
  <c r="V45" i="6"/>
  <c r="I45" i="6"/>
  <c r="R45" i="6" s="1"/>
  <c r="V46" i="6"/>
  <c r="I46" i="6"/>
  <c r="R46" i="6" s="1"/>
  <c r="V47" i="6"/>
  <c r="I47" i="6"/>
  <c r="R47" i="6" s="1"/>
  <c r="V48" i="6"/>
  <c r="I48" i="6"/>
  <c r="R48" i="6" s="1"/>
  <c r="V49" i="6"/>
  <c r="I49" i="6"/>
  <c r="R49" i="6" s="1"/>
  <c r="V50" i="6"/>
  <c r="I50" i="6"/>
  <c r="R50" i="6" s="1"/>
  <c r="V51" i="6"/>
  <c r="I51" i="6"/>
  <c r="R51" i="6" s="1"/>
  <c r="V52" i="6"/>
  <c r="I52" i="6"/>
  <c r="R52" i="6" s="1"/>
  <c r="V53" i="6"/>
  <c r="I53" i="6"/>
  <c r="R53" i="6" s="1"/>
  <c r="V54" i="6"/>
  <c r="I54" i="6"/>
  <c r="R54" i="6" s="1"/>
  <c r="V55" i="6"/>
  <c r="I55" i="6"/>
  <c r="R55" i="6" s="1"/>
  <c r="V56" i="6"/>
  <c r="I56" i="6"/>
  <c r="R56" i="6" s="1"/>
  <c r="V57" i="6"/>
  <c r="I57" i="6"/>
  <c r="R57" i="6" s="1"/>
  <c r="V58" i="6"/>
  <c r="I58" i="6"/>
  <c r="R58" i="6" s="1"/>
  <c r="V59" i="6"/>
  <c r="I59" i="6"/>
  <c r="R59" i="6" s="1"/>
  <c r="V60" i="6"/>
  <c r="I60" i="6"/>
  <c r="R60" i="6" s="1"/>
  <c r="V61" i="6"/>
  <c r="I61" i="6"/>
  <c r="R61" i="6" s="1"/>
  <c r="V62" i="6"/>
  <c r="I62" i="6"/>
  <c r="R62" i="6" s="1"/>
  <c r="V63" i="6"/>
  <c r="I63" i="6"/>
  <c r="R63" i="6" s="1"/>
  <c r="V64" i="6"/>
  <c r="I64" i="6"/>
  <c r="R64" i="6" s="1"/>
  <c r="V65" i="6"/>
  <c r="I65" i="6"/>
  <c r="R65" i="6" s="1"/>
  <c r="V66" i="6"/>
  <c r="I66" i="6"/>
  <c r="R66" i="6" s="1"/>
  <c r="V67" i="6"/>
  <c r="I67" i="6"/>
  <c r="R67" i="6" s="1"/>
  <c r="V68" i="6"/>
  <c r="I68" i="6"/>
  <c r="R68" i="6" s="1"/>
  <c r="V69" i="6"/>
  <c r="I69" i="6"/>
  <c r="R69" i="6" s="1"/>
  <c r="V70" i="6"/>
  <c r="I70" i="6"/>
  <c r="R70" i="6" s="1"/>
  <c r="V71" i="6"/>
  <c r="I71" i="6"/>
  <c r="R71" i="6" s="1"/>
  <c r="V72" i="6"/>
  <c r="I72" i="6"/>
  <c r="R72" i="6" s="1"/>
  <c r="V73" i="6"/>
  <c r="I73" i="6"/>
  <c r="R73" i="6" s="1"/>
  <c r="V74" i="6"/>
  <c r="I74" i="6"/>
  <c r="R74" i="6" s="1"/>
  <c r="V75" i="6"/>
  <c r="I75" i="6"/>
  <c r="R75" i="6" s="1"/>
  <c r="V76" i="6"/>
  <c r="I76" i="6"/>
  <c r="R76" i="6" s="1"/>
  <c r="V77" i="6"/>
  <c r="I77" i="6"/>
  <c r="R77" i="6" s="1"/>
  <c r="V78" i="6"/>
  <c r="I78" i="6"/>
  <c r="R78" i="6" s="1"/>
  <c r="V79" i="6"/>
  <c r="I79" i="6"/>
  <c r="R79" i="6" s="1"/>
  <c r="V80" i="6"/>
  <c r="I80" i="6"/>
  <c r="R80" i="6" s="1"/>
  <c r="V81" i="6"/>
  <c r="I81" i="6"/>
  <c r="R81" i="6" s="1"/>
  <c r="V82" i="6"/>
  <c r="I82" i="6"/>
  <c r="R82" i="6" s="1"/>
  <c r="V83" i="6"/>
  <c r="I83" i="6"/>
  <c r="R83" i="6" s="1"/>
  <c r="V84" i="6"/>
  <c r="I84" i="6"/>
  <c r="R84" i="6" s="1"/>
  <c r="V85" i="6"/>
  <c r="I85" i="6"/>
  <c r="R85" i="6" s="1"/>
  <c r="V86" i="6"/>
  <c r="I86" i="6"/>
  <c r="R86" i="6" s="1"/>
  <c r="V87" i="6"/>
  <c r="I87" i="6"/>
  <c r="R87" i="6" s="1"/>
  <c r="V88" i="6"/>
  <c r="I88" i="6"/>
  <c r="R88" i="6" s="1"/>
  <c r="V89" i="6"/>
  <c r="I89" i="6"/>
  <c r="R89" i="6" s="1"/>
  <c r="V90" i="6"/>
  <c r="I90" i="6"/>
  <c r="R90" i="6" s="1"/>
  <c r="V91" i="6"/>
  <c r="I91" i="6"/>
  <c r="R91" i="6" s="1"/>
  <c r="V92" i="6"/>
  <c r="I92" i="6"/>
  <c r="R92" i="6" s="1"/>
  <c r="V93" i="6"/>
  <c r="I93" i="6"/>
  <c r="R93" i="6" s="1"/>
  <c r="V94" i="6"/>
  <c r="I94" i="6"/>
  <c r="R94" i="6" s="1"/>
  <c r="V95" i="6"/>
  <c r="I95" i="6"/>
  <c r="R95" i="6" s="1"/>
  <c r="V96" i="6"/>
  <c r="I96" i="6"/>
  <c r="R96" i="6" s="1"/>
  <c r="V97" i="6"/>
  <c r="I97" i="6"/>
  <c r="R97" i="6" s="1"/>
  <c r="V98" i="6"/>
  <c r="I98" i="6"/>
  <c r="R98" i="6" s="1"/>
  <c r="V99" i="6"/>
  <c r="I99" i="6"/>
  <c r="R99" i="6" s="1"/>
  <c r="V100" i="6"/>
  <c r="I100" i="6"/>
  <c r="R100" i="6" s="1"/>
  <c r="V101" i="6"/>
  <c r="I101" i="6"/>
  <c r="R101" i="6" s="1"/>
  <c r="V102" i="6"/>
  <c r="I102" i="6"/>
  <c r="R102" i="6" s="1"/>
  <c r="V103" i="6"/>
  <c r="I103" i="6"/>
  <c r="R103" i="6" s="1"/>
  <c r="V104" i="6"/>
  <c r="I104" i="6"/>
  <c r="R104" i="6" s="1"/>
  <c r="V105" i="6"/>
  <c r="I105" i="6"/>
  <c r="R105" i="6" s="1"/>
  <c r="V106" i="6"/>
  <c r="I106" i="6"/>
  <c r="R106" i="6" s="1"/>
  <c r="V107" i="6"/>
  <c r="I107" i="6"/>
  <c r="R107" i="6" s="1"/>
  <c r="V108" i="6"/>
  <c r="I108" i="6"/>
  <c r="R108" i="6" s="1"/>
  <c r="V109" i="6"/>
  <c r="I109" i="6"/>
  <c r="R109" i="6" s="1"/>
  <c r="V110" i="6"/>
  <c r="I110" i="6"/>
  <c r="R110" i="6" s="1"/>
  <c r="V111" i="6"/>
  <c r="I111" i="6"/>
  <c r="R111" i="6" s="1"/>
  <c r="V112" i="6"/>
  <c r="I112" i="6"/>
  <c r="R112" i="6" s="1"/>
  <c r="V113" i="6"/>
  <c r="I113" i="6"/>
  <c r="R113" i="6" s="1"/>
  <c r="V114" i="6"/>
  <c r="I114" i="6"/>
  <c r="R114" i="6" s="1"/>
  <c r="V115" i="6"/>
  <c r="I115" i="6"/>
  <c r="R115" i="6" s="1"/>
  <c r="V116" i="6"/>
  <c r="I116" i="6"/>
  <c r="R116" i="6" s="1"/>
  <c r="V117" i="6"/>
  <c r="I117" i="6"/>
  <c r="R117" i="6" s="1"/>
  <c r="V118" i="6"/>
  <c r="I118" i="6"/>
  <c r="R118" i="6" s="1"/>
  <c r="V119" i="6"/>
  <c r="I119" i="6"/>
  <c r="R119" i="6" s="1"/>
  <c r="V120" i="6"/>
  <c r="I120" i="6"/>
  <c r="R120" i="6" s="1"/>
  <c r="V121" i="6"/>
  <c r="I121" i="6"/>
  <c r="R121" i="6" s="1"/>
  <c r="V122" i="6"/>
  <c r="I122" i="6"/>
  <c r="R122" i="6" s="1"/>
  <c r="V123" i="6"/>
  <c r="I123" i="6"/>
  <c r="R123" i="6" s="1"/>
  <c r="V124" i="6"/>
  <c r="I124" i="6"/>
  <c r="R124" i="6" s="1"/>
  <c r="V125" i="6"/>
  <c r="I125" i="6"/>
  <c r="R125" i="6" s="1"/>
  <c r="V126" i="6"/>
  <c r="I126" i="6"/>
  <c r="R126" i="6" s="1"/>
  <c r="V127" i="6"/>
  <c r="I127" i="6"/>
  <c r="R127" i="6" s="1"/>
  <c r="V128" i="6"/>
  <c r="I128" i="6"/>
  <c r="R128" i="6" s="1"/>
  <c r="V129" i="6"/>
  <c r="I129" i="6"/>
  <c r="R129" i="6" s="1"/>
  <c r="V130" i="6"/>
  <c r="I130" i="6"/>
  <c r="R130" i="6" s="1"/>
  <c r="V131" i="6"/>
  <c r="I131" i="6"/>
  <c r="R131" i="6" s="1"/>
  <c r="V132" i="6"/>
  <c r="I132" i="6"/>
  <c r="R132" i="6" s="1"/>
  <c r="V133" i="6"/>
  <c r="I133" i="6"/>
  <c r="R133" i="6" s="1"/>
  <c r="V134" i="6"/>
  <c r="I134" i="6"/>
  <c r="R134" i="6" s="1"/>
  <c r="V135" i="6"/>
  <c r="I135" i="6"/>
  <c r="R135" i="6" s="1"/>
  <c r="V136" i="6"/>
  <c r="I136" i="6"/>
  <c r="R136" i="6" s="1"/>
  <c r="V137" i="6"/>
  <c r="I137" i="6"/>
  <c r="R137" i="6" s="1"/>
  <c r="V138" i="6"/>
  <c r="I138" i="6"/>
  <c r="R138" i="6" s="1"/>
  <c r="V139" i="6"/>
  <c r="I139" i="6"/>
  <c r="R139" i="6" s="1"/>
  <c r="V140" i="6"/>
  <c r="I140" i="6"/>
  <c r="R140" i="6" s="1"/>
  <c r="V141" i="6"/>
  <c r="I141" i="6"/>
  <c r="R141" i="6" s="1"/>
  <c r="V142" i="6"/>
  <c r="I142" i="6"/>
  <c r="R142" i="6" s="1"/>
  <c r="V143" i="6"/>
  <c r="I143" i="6"/>
  <c r="R143" i="6" s="1"/>
  <c r="V144" i="6"/>
  <c r="I144" i="6"/>
  <c r="R144" i="6" s="1"/>
  <c r="V145" i="6"/>
  <c r="I145" i="6"/>
  <c r="R145" i="6" s="1"/>
  <c r="V146" i="6"/>
  <c r="I146" i="6"/>
  <c r="R146" i="6" s="1"/>
  <c r="V147" i="6"/>
  <c r="I147" i="6"/>
  <c r="R147" i="6" s="1"/>
  <c r="V148" i="6"/>
  <c r="I148" i="6"/>
  <c r="R148" i="6" s="1"/>
  <c r="V149" i="6"/>
  <c r="I149" i="6"/>
  <c r="R149" i="6" s="1"/>
  <c r="V150" i="6"/>
  <c r="I150" i="6"/>
  <c r="R150" i="6" s="1"/>
  <c r="V151" i="6"/>
  <c r="I151" i="6"/>
  <c r="R151" i="6" s="1"/>
  <c r="V152" i="6"/>
  <c r="I152" i="6"/>
  <c r="R152" i="6" s="1"/>
  <c r="V153" i="6"/>
  <c r="I153" i="6"/>
  <c r="R153" i="6" s="1"/>
  <c r="V154" i="6"/>
  <c r="I154" i="6"/>
  <c r="R154" i="6" s="1"/>
  <c r="V155" i="6"/>
  <c r="I155" i="6"/>
  <c r="R155" i="6" s="1"/>
  <c r="V156" i="6"/>
  <c r="I156" i="6"/>
  <c r="R156" i="6" s="1"/>
  <c r="V157" i="6"/>
  <c r="I157" i="6"/>
  <c r="R157" i="6" s="1"/>
  <c r="V158" i="6"/>
  <c r="I158" i="6"/>
  <c r="R158" i="6" s="1"/>
  <c r="V159" i="6"/>
  <c r="I159" i="6"/>
  <c r="R159" i="6" s="1"/>
  <c r="V160" i="6"/>
  <c r="I160" i="6"/>
  <c r="R160" i="6" s="1"/>
  <c r="V161" i="6"/>
  <c r="I161" i="6"/>
  <c r="R161" i="6" s="1"/>
  <c r="V162" i="6"/>
  <c r="I162" i="6"/>
  <c r="R162" i="6" s="1"/>
  <c r="V163" i="6"/>
  <c r="I163" i="6"/>
  <c r="R163" i="6" s="1"/>
  <c r="V164" i="6"/>
  <c r="I164" i="6"/>
  <c r="R164" i="6" s="1"/>
  <c r="V165" i="6"/>
  <c r="I165" i="6"/>
  <c r="R165" i="6" s="1"/>
  <c r="V166" i="6"/>
  <c r="I166" i="6"/>
  <c r="R166" i="6" s="1"/>
  <c r="V167" i="6"/>
  <c r="I167" i="6"/>
  <c r="R167" i="6" s="1"/>
  <c r="V168" i="6"/>
  <c r="I168" i="6"/>
  <c r="R168" i="6" s="1"/>
  <c r="V169" i="6"/>
  <c r="I169" i="6"/>
  <c r="R169" i="6" s="1"/>
  <c r="V170" i="6"/>
  <c r="I170" i="6"/>
  <c r="R170" i="6" s="1"/>
  <c r="V171" i="6"/>
  <c r="I171" i="6"/>
  <c r="R171" i="6" s="1"/>
  <c r="V172" i="6"/>
  <c r="I172" i="6"/>
  <c r="R172" i="6" s="1"/>
  <c r="V173" i="6"/>
  <c r="I173" i="6"/>
  <c r="R173" i="6" s="1"/>
  <c r="V174" i="6"/>
  <c r="I174" i="6"/>
  <c r="R174" i="6" s="1"/>
  <c r="V175" i="6"/>
  <c r="I175" i="6"/>
  <c r="R175" i="6" s="1"/>
  <c r="V176" i="6"/>
  <c r="I176" i="6"/>
  <c r="R176" i="6" s="1"/>
  <c r="V177" i="6"/>
  <c r="I177" i="6"/>
  <c r="R177" i="6" s="1"/>
  <c r="V178" i="6"/>
  <c r="I178" i="6"/>
  <c r="R178" i="6" s="1"/>
  <c r="V179" i="6"/>
  <c r="I179" i="6"/>
  <c r="R179" i="6" s="1"/>
  <c r="V180" i="6"/>
  <c r="I180" i="6"/>
  <c r="R180" i="6" s="1"/>
  <c r="V181" i="6"/>
  <c r="I181" i="6"/>
  <c r="R181" i="6" s="1"/>
  <c r="V182" i="6"/>
  <c r="I182" i="6"/>
  <c r="R182" i="6" s="1"/>
  <c r="V183" i="6"/>
  <c r="I183" i="6"/>
  <c r="R183" i="6" s="1"/>
  <c r="V184" i="6"/>
  <c r="I184" i="6"/>
  <c r="R184" i="6" s="1"/>
  <c r="V185" i="6"/>
  <c r="I185" i="6"/>
  <c r="R185" i="6" s="1"/>
  <c r="V186" i="6"/>
  <c r="I186" i="6"/>
  <c r="R186" i="6" s="1"/>
  <c r="V187" i="6"/>
  <c r="I187" i="6"/>
  <c r="R187" i="6" s="1"/>
  <c r="V188" i="6"/>
  <c r="I188" i="6"/>
  <c r="R188" i="6" s="1"/>
  <c r="V189" i="6"/>
  <c r="I189" i="6"/>
  <c r="R189" i="6" s="1"/>
  <c r="V190" i="6"/>
  <c r="I190" i="6"/>
  <c r="R190" i="6" s="1"/>
  <c r="V191" i="6"/>
  <c r="I191" i="6"/>
  <c r="R191" i="6" s="1"/>
  <c r="V192" i="6"/>
  <c r="I192" i="6"/>
  <c r="R192" i="6" s="1"/>
  <c r="V193" i="6"/>
  <c r="I193" i="6"/>
  <c r="R193" i="6" s="1"/>
  <c r="V194" i="6"/>
  <c r="I194" i="6"/>
  <c r="R194" i="6" s="1"/>
  <c r="V195" i="6"/>
  <c r="I195" i="6"/>
  <c r="R195" i="6" s="1"/>
  <c r="V196" i="6"/>
  <c r="I196" i="6"/>
  <c r="R196" i="6" s="1"/>
  <c r="V197" i="6"/>
  <c r="I197" i="6"/>
  <c r="R197" i="6" s="1"/>
  <c r="V198" i="6"/>
  <c r="I198" i="6"/>
  <c r="R198" i="6" s="1"/>
  <c r="V199" i="6"/>
  <c r="I199" i="6"/>
  <c r="R199" i="6" s="1"/>
  <c r="V200" i="6"/>
  <c r="I200" i="6"/>
  <c r="R200" i="6" s="1"/>
  <c r="V201" i="6"/>
  <c r="I201" i="6"/>
  <c r="R201" i="6" s="1"/>
  <c r="V202" i="6"/>
  <c r="I202" i="6"/>
  <c r="R202" i="6" s="1"/>
  <c r="V203" i="6"/>
  <c r="I203" i="6"/>
  <c r="R203" i="6" s="1"/>
  <c r="V204" i="6"/>
  <c r="I204" i="6"/>
  <c r="R204" i="6" s="1"/>
  <c r="V205" i="6"/>
  <c r="I205" i="6"/>
  <c r="R205" i="6" s="1"/>
  <c r="V206" i="6"/>
  <c r="I206" i="6"/>
  <c r="R206" i="6" s="1"/>
  <c r="V207" i="6"/>
  <c r="I207" i="6"/>
  <c r="R207" i="6" s="1"/>
  <c r="V208" i="6"/>
  <c r="I208" i="6"/>
  <c r="R208" i="6" s="1"/>
  <c r="V209" i="6"/>
  <c r="I209" i="6"/>
  <c r="R209" i="6" s="1"/>
  <c r="V210" i="6"/>
  <c r="I210" i="6"/>
  <c r="R210" i="6" s="1"/>
  <c r="V211" i="6"/>
  <c r="I211" i="6"/>
  <c r="R211" i="6" s="1"/>
  <c r="V212" i="6"/>
  <c r="I212" i="6"/>
  <c r="R212" i="6" s="1"/>
  <c r="V213" i="6"/>
  <c r="I213" i="6"/>
  <c r="R213" i="6" s="1"/>
  <c r="V214" i="6"/>
  <c r="I214" i="6"/>
  <c r="R214" i="6" s="1"/>
  <c r="V215" i="6"/>
  <c r="I215" i="6"/>
  <c r="R215" i="6" s="1"/>
  <c r="V216" i="6"/>
  <c r="I216" i="6"/>
  <c r="R216" i="6" s="1"/>
  <c r="V217" i="6"/>
  <c r="I217" i="6"/>
  <c r="R217" i="6" s="1"/>
  <c r="V218" i="6"/>
  <c r="I218" i="6"/>
  <c r="R218" i="6" s="1"/>
  <c r="V219" i="6"/>
  <c r="I219" i="6"/>
  <c r="R219" i="6" s="1"/>
  <c r="V220" i="6"/>
  <c r="I220" i="6"/>
  <c r="R220" i="6" s="1"/>
  <c r="V221" i="6"/>
  <c r="I221" i="6"/>
  <c r="R221" i="6" s="1"/>
  <c r="V222" i="6"/>
  <c r="I222" i="6"/>
  <c r="R222" i="6" s="1"/>
  <c r="V223" i="6"/>
  <c r="I223" i="6"/>
  <c r="R223" i="6" s="1"/>
  <c r="V224" i="6"/>
  <c r="I224" i="6"/>
  <c r="R224" i="6" s="1"/>
  <c r="V225" i="6"/>
  <c r="I225" i="6"/>
  <c r="R225" i="6" s="1"/>
  <c r="V226" i="6"/>
  <c r="I226" i="6"/>
  <c r="R226" i="6" s="1"/>
  <c r="V227" i="6"/>
  <c r="I227" i="6"/>
  <c r="R227" i="6" s="1"/>
  <c r="V228" i="6"/>
  <c r="I228" i="6"/>
  <c r="R228" i="6" s="1"/>
  <c r="V229" i="6"/>
  <c r="I229" i="6"/>
  <c r="R229" i="6" s="1"/>
  <c r="V230" i="6"/>
  <c r="I230" i="6"/>
  <c r="R230" i="6" s="1"/>
  <c r="V231" i="6"/>
  <c r="I231" i="6"/>
  <c r="R231" i="6" s="1"/>
  <c r="V232" i="6"/>
  <c r="I232" i="6"/>
  <c r="R232" i="6" s="1"/>
  <c r="V233" i="6"/>
  <c r="I233" i="6"/>
  <c r="R233" i="6" s="1"/>
  <c r="V234" i="6"/>
  <c r="I234" i="6"/>
  <c r="R234" i="6" s="1"/>
  <c r="V235" i="6"/>
  <c r="I235" i="6"/>
  <c r="R235" i="6" s="1"/>
  <c r="I2" i="6"/>
  <c r="R2" i="6" s="1"/>
  <c r="K2" i="3" l="1"/>
  <c r="M2" i="3" s="1"/>
  <c r="N2" i="3" s="1" a="1"/>
  <c r="R2" i="3" a="1"/>
  <c r="R2" i="3" s="1"/>
  <c r="U2" i="3" s="1"/>
  <c r="K64" i="3"/>
  <c r="M64" i="3" s="1"/>
  <c r="N64" i="3" s="1" a="1"/>
  <c r="R64" i="3" a="1"/>
  <c r="R64" i="3" s="1"/>
  <c r="U64" i="3" s="1"/>
  <c r="K63" i="3"/>
  <c r="M63" i="3" s="1"/>
  <c r="N63" i="3" s="1" a="1"/>
  <c r="R63" i="3" a="1"/>
  <c r="R63" i="3" s="1"/>
  <c r="U63" i="3" s="1"/>
  <c r="K62" i="3"/>
  <c r="M62" i="3" s="1"/>
  <c r="N62" i="3" s="1" a="1"/>
  <c r="R62" i="3" a="1"/>
  <c r="R62" i="3" s="1"/>
  <c r="U62" i="3" s="1"/>
  <c r="K61" i="3"/>
  <c r="M61" i="3" s="1"/>
  <c r="N61" i="3" s="1" a="1"/>
  <c r="R61" i="3" a="1"/>
  <c r="R61" i="3" s="1"/>
  <c r="U61" i="3" s="1"/>
  <c r="K60" i="3"/>
  <c r="M60" i="3" s="1"/>
  <c r="N60" i="3" s="1" a="1"/>
  <c r="R60" i="3" a="1"/>
  <c r="R60" i="3" s="1"/>
  <c r="U60" i="3" s="1"/>
  <c r="K59" i="3"/>
  <c r="M59" i="3" s="1"/>
  <c r="N59" i="3" s="1" a="1"/>
  <c r="R59" i="3" a="1"/>
  <c r="R59" i="3" s="1"/>
  <c r="U59" i="3" s="1"/>
  <c r="K58" i="3"/>
  <c r="M58" i="3" s="1"/>
  <c r="N58" i="3" s="1" a="1"/>
  <c r="R58" i="3" a="1"/>
  <c r="R58" i="3" s="1"/>
  <c r="U58" i="3" s="1"/>
  <c r="K57" i="3"/>
  <c r="M57" i="3" s="1"/>
  <c r="N57" i="3" s="1" a="1"/>
  <c r="R57" i="3" a="1"/>
  <c r="R57" i="3" s="1"/>
  <c r="U57" i="3" s="1"/>
  <c r="K56" i="3"/>
  <c r="M56" i="3" s="1"/>
  <c r="N56" i="3" s="1" a="1"/>
  <c r="R56" i="3" a="1"/>
  <c r="R56" i="3" s="1"/>
  <c r="U56" i="3" s="1"/>
  <c r="K55" i="3"/>
  <c r="M55" i="3" s="1"/>
  <c r="N55" i="3" s="1" a="1"/>
  <c r="R55" i="3" a="1"/>
  <c r="R55" i="3" s="1"/>
  <c r="U55" i="3" s="1"/>
  <c r="K54" i="3"/>
  <c r="M54" i="3" s="1"/>
  <c r="N54" i="3" s="1" a="1"/>
  <c r="R54" i="3" a="1"/>
  <c r="R54" i="3" s="1"/>
  <c r="U54" i="3" s="1"/>
  <c r="K53" i="3"/>
  <c r="M53" i="3" s="1"/>
  <c r="N53" i="3" s="1" a="1"/>
  <c r="R53" i="3" a="1"/>
  <c r="R53" i="3" s="1"/>
  <c r="U53" i="3" s="1"/>
  <c r="K52" i="3"/>
  <c r="M52" i="3" s="1"/>
  <c r="N52" i="3" s="1" a="1"/>
  <c r="R52" i="3" a="1"/>
  <c r="R52" i="3" s="1"/>
  <c r="U52" i="3" s="1"/>
  <c r="K51" i="3"/>
  <c r="M51" i="3" s="1"/>
  <c r="N51" i="3" s="1" a="1"/>
  <c r="R51" i="3" a="1"/>
  <c r="R51" i="3" s="1"/>
  <c r="U51" i="3" s="1"/>
  <c r="K50" i="3"/>
  <c r="M50" i="3" s="1"/>
  <c r="N50" i="3" s="1" a="1"/>
  <c r="R50" i="3" a="1"/>
  <c r="R50" i="3" s="1"/>
  <c r="U50" i="3" s="1"/>
  <c r="K49" i="3"/>
  <c r="M49" i="3" s="1"/>
  <c r="N49" i="3" s="1" a="1"/>
  <c r="R49" i="3" a="1"/>
  <c r="R49" i="3" s="1"/>
  <c r="U49" i="3" s="1"/>
  <c r="K48" i="3"/>
  <c r="M48" i="3" s="1"/>
  <c r="N48" i="3" s="1" a="1"/>
  <c r="R48" i="3" a="1"/>
  <c r="R48" i="3" s="1"/>
  <c r="U48" i="3" s="1"/>
  <c r="K47" i="3"/>
  <c r="M47" i="3" s="1"/>
  <c r="N47" i="3" s="1" a="1"/>
  <c r="R47" i="3" a="1"/>
  <c r="R47" i="3" s="1"/>
  <c r="U47" i="3" s="1"/>
  <c r="K46" i="3"/>
  <c r="M46" i="3" s="1"/>
  <c r="N46" i="3" s="1" a="1"/>
  <c r="R46" i="3" a="1"/>
  <c r="R46" i="3" s="1"/>
  <c r="U46" i="3" s="1"/>
  <c r="K45" i="3"/>
  <c r="M45" i="3" s="1"/>
  <c r="N45" i="3" s="1" a="1"/>
  <c r="R45" i="3" a="1"/>
  <c r="R45" i="3" s="1"/>
  <c r="U45" i="3" s="1"/>
  <c r="K44" i="3"/>
  <c r="M44" i="3" s="1"/>
  <c r="N44" i="3" s="1" a="1"/>
  <c r="R44" i="3" a="1"/>
  <c r="R44" i="3" s="1"/>
  <c r="U44" i="3" s="1"/>
  <c r="K43" i="3"/>
  <c r="M43" i="3" s="1"/>
  <c r="N43" i="3" s="1" a="1"/>
  <c r="R43" i="3" a="1"/>
  <c r="R43" i="3" s="1"/>
  <c r="U43" i="3" s="1"/>
  <c r="K42" i="3"/>
  <c r="M42" i="3" s="1"/>
  <c r="N42" i="3" s="1" a="1"/>
  <c r="R42" i="3" a="1"/>
  <c r="R42" i="3" s="1"/>
  <c r="U42" i="3" s="1"/>
  <c r="K41" i="3"/>
  <c r="M41" i="3" s="1"/>
  <c r="N41" i="3" s="1" a="1"/>
  <c r="R41" i="3" a="1"/>
  <c r="R41" i="3" s="1"/>
  <c r="U41" i="3" s="1"/>
  <c r="K40" i="3"/>
  <c r="M40" i="3" s="1"/>
  <c r="N40" i="3" s="1" a="1"/>
  <c r="R40" i="3" a="1"/>
  <c r="R40" i="3" s="1"/>
  <c r="U40" i="3" s="1"/>
  <c r="K39" i="3"/>
  <c r="M39" i="3" s="1"/>
  <c r="N39" i="3" s="1" a="1"/>
  <c r="R39" i="3" a="1"/>
  <c r="R39" i="3" s="1"/>
  <c r="U39" i="3" s="1"/>
  <c r="K38" i="3"/>
  <c r="M38" i="3" s="1"/>
  <c r="N38" i="3" s="1" a="1"/>
  <c r="R38" i="3" a="1"/>
  <c r="R38" i="3" s="1"/>
  <c r="U38" i="3" s="1"/>
  <c r="K37" i="3"/>
  <c r="M37" i="3" s="1"/>
  <c r="N37" i="3" s="1" a="1"/>
  <c r="R37" i="3" a="1"/>
  <c r="R37" i="3" s="1"/>
  <c r="U37" i="3" s="1"/>
  <c r="K36" i="3"/>
  <c r="M36" i="3" s="1"/>
  <c r="N36" i="3" s="1" a="1"/>
  <c r="R36" i="3" a="1"/>
  <c r="R36" i="3" s="1"/>
  <c r="U36" i="3" s="1"/>
  <c r="K35" i="3"/>
  <c r="M35" i="3" s="1"/>
  <c r="N35" i="3" s="1" a="1"/>
  <c r="R35" i="3" a="1"/>
  <c r="R35" i="3" s="1"/>
  <c r="U35" i="3" s="1"/>
  <c r="K34" i="3"/>
  <c r="M34" i="3" s="1"/>
  <c r="N34" i="3" s="1" a="1"/>
  <c r="R34" i="3" a="1"/>
  <c r="R34" i="3" s="1"/>
  <c r="U34" i="3" s="1"/>
  <c r="K33" i="3"/>
  <c r="M33" i="3" s="1"/>
  <c r="N33" i="3" s="1" a="1"/>
  <c r="R33" i="3" a="1"/>
  <c r="R33" i="3" s="1"/>
  <c r="U33" i="3" s="1"/>
  <c r="K32" i="3"/>
  <c r="M32" i="3" s="1"/>
  <c r="N32" i="3" s="1" a="1"/>
  <c r="R32" i="3" a="1"/>
  <c r="R32" i="3" s="1"/>
  <c r="U32" i="3" s="1"/>
  <c r="K31" i="3"/>
  <c r="M31" i="3" s="1"/>
  <c r="N31" i="3" s="1" a="1"/>
  <c r="R31" i="3" a="1"/>
  <c r="R31" i="3" s="1"/>
  <c r="U31" i="3" s="1"/>
  <c r="K30" i="3"/>
  <c r="M30" i="3" s="1"/>
  <c r="N30" i="3" s="1" a="1"/>
  <c r="R30" i="3" a="1"/>
  <c r="R30" i="3" s="1"/>
  <c r="U30" i="3" s="1"/>
  <c r="K29" i="3"/>
  <c r="M29" i="3" s="1"/>
  <c r="N29" i="3" s="1" a="1"/>
  <c r="R29" i="3" a="1"/>
  <c r="R29" i="3" s="1"/>
  <c r="U29" i="3" s="1"/>
  <c r="K28" i="3"/>
  <c r="M28" i="3" s="1"/>
  <c r="N28" i="3" s="1" a="1"/>
  <c r="R28" i="3" a="1"/>
  <c r="R28" i="3" s="1"/>
  <c r="U28" i="3" s="1"/>
  <c r="K27" i="3"/>
  <c r="M27" i="3" s="1"/>
  <c r="N27" i="3" s="1" a="1"/>
  <c r="R27" i="3" a="1"/>
  <c r="R27" i="3" s="1"/>
  <c r="U27" i="3" s="1"/>
  <c r="K26" i="3"/>
  <c r="M26" i="3" s="1"/>
  <c r="N26" i="3" s="1" a="1"/>
  <c r="R26" i="3" a="1"/>
  <c r="R26" i="3" s="1"/>
  <c r="U26" i="3" s="1"/>
  <c r="K25" i="3"/>
  <c r="M25" i="3" s="1"/>
  <c r="N25" i="3" s="1" a="1"/>
  <c r="R25" i="3" a="1"/>
  <c r="R25" i="3" s="1"/>
  <c r="U25" i="3" s="1"/>
  <c r="K24" i="3"/>
  <c r="M24" i="3" s="1"/>
  <c r="N24" i="3" s="1" a="1"/>
  <c r="R24" i="3" a="1"/>
  <c r="R24" i="3" s="1"/>
  <c r="U24" i="3" s="1"/>
  <c r="K23" i="3"/>
  <c r="M23" i="3" s="1"/>
  <c r="N23" i="3" s="1" a="1"/>
  <c r="R23" i="3" a="1"/>
  <c r="R23" i="3" s="1"/>
  <c r="U23" i="3" s="1"/>
  <c r="K22" i="3"/>
  <c r="M22" i="3" s="1"/>
  <c r="N22" i="3" s="1" a="1"/>
  <c r="R22" i="3" a="1"/>
  <c r="R22" i="3" s="1"/>
  <c r="U22" i="3" s="1"/>
  <c r="K21" i="3"/>
  <c r="M21" i="3" s="1"/>
  <c r="N21" i="3" s="1" a="1"/>
  <c r="R21" i="3" a="1"/>
  <c r="R21" i="3" s="1"/>
  <c r="U21" i="3" s="1"/>
  <c r="K20" i="3"/>
  <c r="M20" i="3" s="1"/>
  <c r="N20" i="3" s="1" a="1"/>
  <c r="R20" i="3" a="1"/>
  <c r="R20" i="3" s="1"/>
  <c r="U20" i="3" s="1"/>
  <c r="K19" i="3"/>
  <c r="M19" i="3" s="1"/>
  <c r="N19" i="3" s="1" a="1"/>
  <c r="R19" i="3" a="1"/>
  <c r="R19" i="3" s="1"/>
  <c r="U19" i="3" s="1"/>
  <c r="K18" i="3"/>
  <c r="M18" i="3" s="1"/>
  <c r="N18" i="3" s="1" a="1"/>
  <c r="R18" i="3" a="1"/>
  <c r="R18" i="3" s="1"/>
  <c r="U18" i="3" s="1"/>
  <c r="K17" i="3"/>
  <c r="M17" i="3" s="1"/>
  <c r="N17" i="3" s="1" a="1"/>
  <c r="R17" i="3" a="1"/>
  <c r="R17" i="3" s="1"/>
  <c r="U17" i="3" s="1"/>
  <c r="K16" i="3"/>
  <c r="M16" i="3" s="1"/>
  <c r="N16" i="3" s="1" a="1"/>
  <c r="R16" i="3" a="1"/>
  <c r="R16" i="3" s="1"/>
  <c r="U16" i="3" s="1"/>
  <c r="K15" i="3"/>
  <c r="M15" i="3" s="1"/>
  <c r="N15" i="3" s="1" a="1"/>
  <c r="R15" i="3" a="1"/>
  <c r="R15" i="3" s="1"/>
  <c r="U15" i="3" s="1"/>
  <c r="K14" i="3"/>
  <c r="M14" i="3" s="1"/>
  <c r="N14" i="3" s="1" a="1"/>
  <c r="R14" i="3" a="1"/>
  <c r="R14" i="3" s="1"/>
  <c r="U14" i="3" s="1"/>
  <c r="K13" i="3"/>
  <c r="M13" i="3" s="1"/>
  <c r="N13" i="3" s="1" a="1"/>
  <c r="R13" i="3" a="1"/>
  <c r="R13" i="3" s="1"/>
  <c r="U13" i="3" s="1"/>
  <c r="K12" i="3"/>
  <c r="M12" i="3" s="1"/>
  <c r="N12" i="3" s="1" a="1"/>
  <c r="R12" i="3" a="1"/>
  <c r="R12" i="3" s="1"/>
  <c r="U12" i="3" s="1"/>
  <c r="K11" i="3"/>
  <c r="M11" i="3" s="1"/>
  <c r="N11" i="3" s="1" a="1"/>
  <c r="R11" i="3" a="1"/>
  <c r="R11" i="3" s="1"/>
  <c r="U11" i="3" s="1"/>
  <c r="K10" i="3"/>
  <c r="M10" i="3" s="1"/>
  <c r="N10" i="3" s="1" a="1"/>
  <c r="R10" i="3" a="1"/>
  <c r="R10" i="3" s="1"/>
  <c r="U10" i="3" s="1"/>
  <c r="K9" i="3"/>
  <c r="M9" i="3" s="1"/>
  <c r="N9" i="3" s="1" a="1"/>
  <c r="R9" i="3" a="1"/>
  <c r="R9" i="3" s="1"/>
  <c r="U9" i="3" s="1"/>
  <c r="K8" i="3"/>
  <c r="M8" i="3" s="1"/>
  <c r="N8" i="3" s="1" a="1"/>
  <c r="R8" i="3" a="1"/>
  <c r="R8" i="3" s="1"/>
  <c r="U8" i="3" s="1"/>
  <c r="K7" i="3"/>
  <c r="M7" i="3" s="1"/>
  <c r="N7" i="3" s="1" a="1"/>
  <c r="R7" i="3" a="1"/>
  <c r="R7" i="3" s="1"/>
  <c r="U7" i="3" s="1"/>
  <c r="K6" i="3"/>
  <c r="M6" i="3" s="1"/>
  <c r="N6" i="3" s="1" a="1"/>
  <c r="R6" i="3" a="1"/>
  <c r="R6" i="3" s="1"/>
  <c r="U6" i="3" s="1"/>
  <c r="K4" i="3"/>
  <c r="M4" i="3" s="1"/>
  <c r="N4" i="3" s="1" a="1"/>
  <c r="R4" i="3" a="1"/>
  <c r="R4" i="3" s="1"/>
  <c r="U4" i="3" s="1"/>
  <c r="K3" i="3"/>
  <c r="M3" i="3" s="1"/>
  <c r="N3" i="3" s="1" a="1"/>
  <c r="R3" i="3" a="1"/>
  <c r="R3" i="3" s="1"/>
  <c r="U3" i="3" s="1"/>
  <c r="H58" i="7"/>
  <c r="H49" i="7"/>
  <c r="H40" i="7"/>
  <c r="H31" i="7"/>
  <c r="H22" i="7"/>
  <c r="H13" i="7"/>
  <c r="H4" i="7"/>
  <c r="N2" i="3"/>
  <c r="Q2" i="3" s="1"/>
  <c r="N64" i="3"/>
  <c r="Q64" i="3" s="1"/>
  <c r="Z64" i="3"/>
  <c r="N63" i="3"/>
  <c r="Q63" i="3" s="1"/>
  <c r="Z63" i="3"/>
  <c r="N62" i="3"/>
  <c r="Q62" i="3" s="1"/>
  <c r="Z62" i="3"/>
  <c r="N61" i="3"/>
  <c r="Q61" i="3" s="1"/>
  <c r="Z61" i="3"/>
  <c r="N60" i="3"/>
  <c r="Q60" i="3" s="1"/>
  <c r="Z60" i="3"/>
  <c r="N59" i="3"/>
  <c r="Q59" i="3" s="1"/>
  <c r="Z59" i="3"/>
  <c r="N58" i="3"/>
  <c r="Q58" i="3" s="1"/>
  <c r="Z58" i="3"/>
  <c r="N57" i="3"/>
  <c r="Q57" i="3" s="1"/>
  <c r="Z57" i="3"/>
  <c r="N56" i="3"/>
  <c r="Q56" i="3" s="1"/>
  <c r="Z56" i="3"/>
  <c r="N55" i="3"/>
  <c r="Q55" i="3" s="1"/>
  <c r="Z55" i="3"/>
  <c r="N54" i="3"/>
  <c r="Q54" i="3" s="1"/>
  <c r="Z54" i="3"/>
  <c r="N53" i="3"/>
  <c r="Q53" i="3" s="1"/>
  <c r="Z53" i="3"/>
  <c r="N52" i="3"/>
  <c r="Q52" i="3" s="1"/>
  <c r="Z52" i="3"/>
  <c r="N51" i="3"/>
  <c r="Q51" i="3" s="1"/>
  <c r="Z51" i="3"/>
  <c r="N50" i="3"/>
  <c r="Q50" i="3" s="1"/>
  <c r="Z50" i="3"/>
  <c r="N49" i="3"/>
  <c r="Q49" i="3" s="1"/>
  <c r="Z49" i="3"/>
  <c r="N48" i="3"/>
  <c r="Q48" i="3" s="1"/>
  <c r="Z48" i="3"/>
  <c r="N47" i="3"/>
  <c r="Q47" i="3" s="1"/>
  <c r="Z47" i="3"/>
  <c r="N46" i="3"/>
  <c r="Q46" i="3" s="1"/>
  <c r="Z46" i="3"/>
  <c r="N45" i="3"/>
  <c r="Q45" i="3" s="1"/>
  <c r="Z45" i="3"/>
  <c r="N44" i="3"/>
  <c r="Q44" i="3" s="1"/>
  <c r="Z44" i="3"/>
  <c r="N43" i="3"/>
  <c r="Q43" i="3" s="1"/>
  <c r="Z43" i="3"/>
  <c r="N42" i="3"/>
  <c r="Q42" i="3" s="1"/>
  <c r="Z42" i="3"/>
  <c r="N41" i="3"/>
  <c r="Q41" i="3" s="1"/>
  <c r="Z41" i="3"/>
  <c r="N40" i="3"/>
  <c r="Q40" i="3" s="1"/>
  <c r="Z40" i="3"/>
  <c r="N39" i="3"/>
  <c r="Q39" i="3" s="1"/>
  <c r="Z39" i="3"/>
  <c r="N38" i="3"/>
  <c r="Q38" i="3" s="1"/>
  <c r="Z38" i="3"/>
  <c r="N37" i="3"/>
  <c r="Q37" i="3" s="1"/>
  <c r="Z37" i="3"/>
  <c r="N36" i="3"/>
  <c r="Q36" i="3" s="1"/>
  <c r="Z36" i="3"/>
  <c r="N35" i="3"/>
  <c r="Q35" i="3" s="1"/>
  <c r="Z35" i="3"/>
  <c r="N34" i="3"/>
  <c r="Q34" i="3" s="1"/>
  <c r="Z34" i="3"/>
  <c r="N33" i="3"/>
  <c r="Q33" i="3" s="1"/>
  <c r="Z33" i="3"/>
  <c r="N32" i="3"/>
  <c r="Q32" i="3" s="1"/>
  <c r="Z32" i="3"/>
  <c r="N31" i="3"/>
  <c r="Q31" i="3" s="1"/>
  <c r="Z31" i="3"/>
  <c r="N30" i="3"/>
  <c r="Q30" i="3" s="1"/>
  <c r="Z30" i="3"/>
  <c r="N29" i="3"/>
  <c r="Q29" i="3" s="1"/>
  <c r="Z29" i="3"/>
  <c r="N28" i="3"/>
  <c r="Q28" i="3" s="1"/>
  <c r="Z28" i="3"/>
  <c r="N27" i="3"/>
  <c r="Q27" i="3" s="1"/>
  <c r="Z27" i="3"/>
  <c r="N26" i="3"/>
  <c r="Q26" i="3" s="1"/>
  <c r="Z26" i="3"/>
  <c r="N25" i="3"/>
  <c r="Q25" i="3" s="1"/>
  <c r="Z25" i="3"/>
  <c r="N24" i="3"/>
  <c r="Q24" i="3" s="1"/>
  <c r="Z24" i="3"/>
  <c r="N23" i="3"/>
  <c r="Q23" i="3" s="1"/>
  <c r="Z23" i="3"/>
  <c r="N22" i="3"/>
  <c r="Q22" i="3" s="1"/>
  <c r="Z22" i="3"/>
  <c r="N21" i="3"/>
  <c r="Q21" i="3" s="1"/>
  <c r="Z21" i="3"/>
  <c r="N20" i="3"/>
  <c r="Q20" i="3" s="1"/>
  <c r="N19" i="3"/>
  <c r="Q19" i="3" s="1"/>
  <c r="Z19" i="3"/>
  <c r="N18" i="3"/>
  <c r="Q18" i="3" s="1"/>
  <c r="Z18" i="3"/>
  <c r="N17" i="3"/>
  <c r="Q17" i="3" s="1"/>
  <c r="Z17" i="3"/>
  <c r="N16" i="3"/>
  <c r="Q16" i="3" s="1"/>
  <c r="Z16" i="3"/>
  <c r="N15" i="3"/>
  <c r="Q15" i="3" s="1"/>
  <c r="Z15" i="3"/>
  <c r="N14" i="3"/>
  <c r="Q14" i="3" s="1"/>
  <c r="Z14" i="3"/>
  <c r="N13" i="3"/>
  <c r="Q13" i="3" s="1"/>
  <c r="Z13" i="3"/>
  <c r="N12" i="3"/>
  <c r="Q12" i="3" s="1"/>
  <c r="Z12" i="3"/>
  <c r="N11" i="3"/>
  <c r="Q11" i="3" s="1"/>
  <c r="Z11" i="3"/>
  <c r="N10" i="3"/>
  <c r="Q10" i="3" s="1"/>
  <c r="Z10" i="3"/>
  <c r="N9" i="3"/>
  <c r="Q9" i="3" s="1"/>
  <c r="Z9" i="3"/>
  <c r="N8" i="3"/>
  <c r="Q8" i="3" s="1"/>
  <c r="Z8" i="3"/>
  <c r="N7" i="3"/>
  <c r="Q7" i="3" s="1"/>
  <c r="Z7" i="3"/>
  <c r="N6" i="3"/>
  <c r="Q6" i="3" s="1"/>
  <c r="Z6" i="3"/>
  <c r="N4" i="3"/>
  <c r="Q4" i="3" s="1"/>
  <c r="Z4" i="3"/>
  <c r="N3" i="3"/>
  <c r="Q3" i="3" s="1"/>
  <c r="Z3" i="3"/>
  <c r="K5" i="3" a="1"/>
  <c r="F5" i="7"/>
  <c r="I4" i="7"/>
  <c r="I13" i="7"/>
  <c r="I22" i="7"/>
  <c r="I31" i="7"/>
  <c r="I40" i="7"/>
  <c r="I49" i="7"/>
  <c r="I58" i="7"/>
  <c r="X2" i="6"/>
  <c r="X235" i="6"/>
  <c r="X234" i="6"/>
  <c r="X233" i="6"/>
  <c r="X232" i="6"/>
  <c r="X231" i="6"/>
  <c r="X230" i="6"/>
  <c r="X229" i="6"/>
  <c r="X227" i="6"/>
  <c r="X226" i="6"/>
  <c r="X225" i="6"/>
  <c r="X224" i="6"/>
  <c r="X223" i="6"/>
  <c r="X222" i="6"/>
  <c r="X220" i="6"/>
  <c r="X219" i="6"/>
  <c r="X218" i="6"/>
  <c r="X217" i="6"/>
  <c r="X216" i="6"/>
  <c r="X215" i="6"/>
  <c r="X213" i="6"/>
  <c r="X212" i="6"/>
  <c r="X211" i="6"/>
  <c r="X210" i="6"/>
  <c r="X209" i="6"/>
  <c r="X208" i="6"/>
  <c r="X207" i="6"/>
  <c r="X206" i="6"/>
  <c r="X205" i="6"/>
  <c r="X204" i="6"/>
  <c r="X203" i="6"/>
  <c r="X202" i="6"/>
  <c r="X200" i="6"/>
  <c r="X199" i="6"/>
  <c r="X198" i="6"/>
  <c r="X197" i="6"/>
  <c r="X195" i="6"/>
  <c r="X194" i="6"/>
  <c r="X192" i="6"/>
  <c r="X191" i="6"/>
  <c r="X190" i="6"/>
  <c r="X189" i="6"/>
  <c r="X188" i="6"/>
  <c r="X186" i="6"/>
  <c r="X185" i="6"/>
  <c r="X184" i="6"/>
  <c r="X183" i="6"/>
  <c r="X182" i="6"/>
  <c r="X180" i="6"/>
  <c r="X179" i="6"/>
  <c r="X178" i="6"/>
  <c r="X177" i="6"/>
  <c r="X176" i="6"/>
  <c r="X175" i="6"/>
  <c r="X173" i="6"/>
  <c r="X172" i="6"/>
  <c r="X171" i="6"/>
  <c r="X170" i="6"/>
  <c r="X169" i="6"/>
  <c r="X168" i="6"/>
  <c r="X167" i="6"/>
  <c r="X166" i="6"/>
  <c r="X164" i="6"/>
  <c r="X163" i="6"/>
  <c r="X162" i="6"/>
  <c r="X161" i="6"/>
  <c r="X158" i="6"/>
  <c r="X157" i="6"/>
  <c r="X156" i="6"/>
  <c r="X155" i="6"/>
  <c r="X154" i="6"/>
  <c r="X153" i="6"/>
  <c r="X152" i="6"/>
  <c r="X151" i="6"/>
  <c r="X150" i="6"/>
  <c r="X149" i="6"/>
  <c r="X148" i="6"/>
  <c r="X147" i="6"/>
  <c r="X146" i="6"/>
  <c r="X145" i="6"/>
  <c r="X144" i="6"/>
  <c r="X142" i="6"/>
  <c r="X140" i="6"/>
  <c r="X139" i="6"/>
  <c r="X138" i="6"/>
  <c r="X137" i="6"/>
  <c r="X136" i="6"/>
  <c r="X135" i="6"/>
  <c r="X134" i="6"/>
  <c r="X133" i="6"/>
  <c r="X131" i="6"/>
  <c r="X130" i="6"/>
  <c r="X129" i="6"/>
  <c r="X128" i="6"/>
  <c r="X127" i="6"/>
  <c r="X125" i="6"/>
  <c r="X123" i="6"/>
  <c r="X122" i="6"/>
  <c r="X121" i="6"/>
  <c r="X120" i="6"/>
  <c r="X119" i="6"/>
  <c r="X118" i="6"/>
  <c r="X117" i="6"/>
  <c r="X116" i="6"/>
  <c r="X114" i="6"/>
  <c r="X113" i="6"/>
  <c r="X112" i="6"/>
  <c r="X110" i="6"/>
  <c r="X108" i="6"/>
  <c r="X107" i="6"/>
  <c r="X105" i="6"/>
  <c r="X104" i="6"/>
  <c r="X103" i="6"/>
  <c r="X102" i="6"/>
  <c r="X101" i="6"/>
  <c r="X100" i="6"/>
  <c r="X99" i="6"/>
  <c r="X98" i="6"/>
  <c r="X97" i="6"/>
  <c r="X96" i="6"/>
  <c r="X94" i="6"/>
  <c r="X93" i="6"/>
  <c r="X92" i="6"/>
  <c r="X90" i="6"/>
  <c r="X89" i="6"/>
  <c r="X88" i="6"/>
  <c r="X87" i="6"/>
  <c r="X86" i="6"/>
  <c r="X85" i="6"/>
  <c r="X83" i="6"/>
  <c r="X82" i="6"/>
  <c r="X80" i="6"/>
  <c r="X79" i="6"/>
  <c r="X77" i="6"/>
  <c r="X76" i="6"/>
  <c r="X75" i="6"/>
  <c r="X74" i="6"/>
  <c r="X72" i="6"/>
  <c r="X71" i="6"/>
  <c r="X70" i="6"/>
  <c r="X69" i="6"/>
  <c r="X68" i="6"/>
  <c r="X67" i="6"/>
  <c r="X66" i="6"/>
  <c r="X65" i="6"/>
  <c r="X64" i="6"/>
  <c r="X63" i="6"/>
  <c r="X62" i="6"/>
  <c r="X60" i="6"/>
  <c r="X58" i="6"/>
  <c r="X56" i="6"/>
  <c r="X55" i="6"/>
  <c r="X54" i="6"/>
  <c r="X53" i="6"/>
  <c r="X52" i="6"/>
  <c r="X51" i="6"/>
  <c r="X50" i="6"/>
  <c r="X48" i="6"/>
  <c r="X47" i="6"/>
  <c r="X46" i="6"/>
  <c r="X44" i="6"/>
  <c r="X43" i="6"/>
  <c r="X42" i="6"/>
  <c r="X40" i="6"/>
  <c r="X38" i="6"/>
  <c r="X37" i="6"/>
  <c r="X36" i="6"/>
  <c r="X35" i="6"/>
  <c r="X34" i="6"/>
  <c r="X32" i="6"/>
  <c r="X31" i="6"/>
  <c r="X29" i="6"/>
  <c r="X28" i="6"/>
  <c r="X27" i="6"/>
  <c r="X26" i="6"/>
  <c r="X25" i="6"/>
  <c r="X24" i="6"/>
  <c r="X23" i="6"/>
  <c r="X22" i="6"/>
  <c r="X20" i="6"/>
  <c r="X19" i="6"/>
  <c r="X18" i="6"/>
  <c r="X17" i="6"/>
  <c r="X16" i="6"/>
  <c r="X14" i="6"/>
  <c r="X13" i="6"/>
  <c r="X12" i="6"/>
  <c r="X11" i="6"/>
  <c r="X10" i="6"/>
  <c r="X9" i="6"/>
  <c r="X8" i="6"/>
  <c r="X7" i="6"/>
  <c r="X6" i="6"/>
  <c r="X4" i="6"/>
  <c r="X3" i="6"/>
  <c r="Y506" i="4"/>
  <c r="Y505" i="4"/>
  <c r="Y504" i="4"/>
  <c r="Y503" i="4"/>
  <c r="Y502" i="4"/>
  <c r="Y501" i="4"/>
  <c r="Y500" i="4"/>
  <c r="Y499" i="4"/>
  <c r="Y498" i="4"/>
  <c r="Y497" i="4"/>
  <c r="Y496" i="4"/>
  <c r="Y495" i="4"/>
  <c r="Y494" i="4"/>
  <c r="Y493" i="4"/>
  <c r="Y492" i="4"/>
  <c r="Y491" i="4"/>
  <c r="Y490" i="4"/>
  <c r="Y489" i="4"/>
  <c r="Y488" i="4"/>
  <c r="Y487" i="4"/>
  <c r="Y486" i="4"/>
  <c r="Y485" i="4"/>
  <c r="Y484" i="4"/>
  <c r="Y483" i="4"/>
  <c r="Y482" i="4"/>
  <c r="Y481" i="4"/>
  <c r="Y480" i="4"/>
  <c r="Y479" i="4"/>
  <c r="Y478" i="4"/>
  <c r="Y477" i="4"/>
  <c r="Y476" i="4"/>
  <c r="Y475" i="4"/>
  <c r="Y474" i="4"/>
  <c r="Y473" i="4"/>
  <c r="Y472" i="4"/>
  <c r="Y471" i="4"/>
  <c r="Y470" i="4"/>
  <c r="Y469" i="4"/>
  <c r="Y468" i="4"/>
  <c r="Y467" i="4"/>
  <c r="Y466" i="4"/>
  <c r="Y465" i="4"/>
  <c r="Y464" i="4"/>
  <c r="Y463" i="4"/>
  <c r="Y462" i="4"/>
  <c r="Y461" i="4"/>
  <c r="Y460" i="4"/>
  <c r="Y459" i="4"/>
  <c r="Y458" i="4"/>
  <c r="Y457" i="4"/>
  <c r="Y456" i="4"/>
  <c r="Y455" i="4"/>
  <c r="Y454" i="4"/>
  <c r="Y453" i="4"/>
  <c r="Y452" i="4"/>
  <c r="Y451" i="4"/>
  <c r="Y450" i="4"/>
  <c r="Y449" i="4"/>
  <c r="Y448" i="4"/>
  <c r="Y447" i="4"/>
  <c r="Y446" i="4"/>
  <c r="Y445" i="4"/>
  <c r="Y444" i="4"/>
  <c r="Y443" i="4"/>
  <c r="Y442" i="4"/>
  <c r="Y441" i="4"/>
  <c r="Y440" i="4"/>
  <c r="Y439" i="4"/>
  <c r="Y438" i="4"/>
  <c r="Y437" i="4"/>
  <c r="Y436" i="4"/>
  <c r="Y435" i="4"/>
  <c r="Y434" i="4"/>
  <c r="Y433" i="4"/>
  <c r="Y432" i="4"/>
  <c r="Y431" i="4"/>
  <c r="Y430" i="4"/>
  <c r="Y429" i="4"/>
  <c r="Y428" i="4"/>
  <c r="Y427" i="4"/>
  <c r="Y426" i="4"/>
  <c r="Y425" i="4"/>
  <c r="Y424" i="4"/>
  <c r="Y423" i="4"/>
  <c r="Y422" i="4"/>
  <c r="Y421" i="4"/>
  <c r="Y420" i="4"/>
  <c r="Y419" i="4"/>
  <c r="Y418" i="4"/>
  <c r="Y417" i="4"/>
  <c r="Y416" i="4"/>
  <c r="Y415" i="4"/>
  <c r="Y414" i="4"/>
  <c r="Y413" i="4"/>
  <c r="Y412" i="4"/>
  <c r="Y411" i="4"/>
  <c r="Y410" i="4"/>
  <c r="Y409" i="4"/>
  <c r="Y408" i="4"/>
  <c r="Y407" i="4"/>
  <c r="Y406" i="4"/>
  <c r="Y405" i="4"/>
  <c r="Y404" i="4"/>
  <c r="Y403" i="4"/>
  <c r="Y402" i="4"/>
  <c r="Y401" i="4"/>
  <c r="Y400" i="4"/>
  <c r="Y399" i="4"/>
  <c r="Y398" i="4"/>
  <c r="Y397" i="4"/>
  <c r="Y396" i="4"/>
  <c r="Y395" i="4"/>
  <c r="Y394" i="4"/>
  <c r="Y393" i="4"/>
  <c r="Y392" i="4"/>
  <c r="Y391" i="4"/>
  <c r="Y390" i="4"/>
  <c r="Y389" i="4"/>
  <c r="Y388" i="4"/>
  <c r="Y387" i="4"/>
  <c r="Y386" i="4"/>
  <c r="Y385" i="4"/>
  <c r="Y384" i="4"/>
  <c r="Y383" i="4"/>
  <c r="Y382" i="4"/>
  <c r="Y381" i="4"/>
  <c r="Y380" i="4"/>
  <c r="Y379" i="4"/>
  <c r="Y378" i="4"/>
  <c r="Y377" i="4"/>
  <c r="Y376" i="4"/>
  <c r="Y375" i="4"/>
  <c r="Y374" i="4"/>
  <c r="Y373" i="4"/>
  <c r="Y372" i="4"/>
  <c r="Y371" i="4"/>
  <c r="Y370" i="4"/>
  <c r="Y369" i="4"/>
  <c r="Y368" i="4"/>
  <c r="Y367" i="4"/>
  <c r="Y366" i="4"/>
  <c r="Y365" i="4"/>
  <c r="Y364" i="4"/>
  <c r="Y363" i="4"/>
  <c r="Y362" i="4"/>
  <c r="Y361" i="4"/>
  <c r="Y360" i="4"/>
  <c r="Y359" i="4"/>
  <c r="Y358" i="4"/>
  <c r="Y357" i="4"/>
  <c r="Y356" i="4"/>
  <c r="Y355" i="4"/>
  <c r="Y354" i="4"/>
  <c r="Y353" i="4"/>
  <c r="Y352" i="4"/>
  <c r="Y351" i="4"/>
  <c r="Y350" i="4"/>
  <c r="Y349" i="4"/>
  <c r="Y348" i="4"/>
  <c r="Y347" i="4"/>
  <c r="Y346" i="4"/>
  <c r="Y345" i="4"/>
  <c r="Y344" i="4"/>
  <c r="Y343" i="4"/>
  <c r="Y342" i="4"/>
  <c r="Y341" i="4"/>
  <c r="Y340" i="4"/>
  <c r="Y339" i="4"/>
  <c r="Y338" i="4"/>
  <c r="Y337" i="4"/>
  <c r="Y336" i="4"/>
  <c r="Y335" i="4"/>
  <c r="Y334" i="4"/>
  <c r="Y333" i="4"/>
  <c r="Y332" i="4"/>
  <c r="Y331" i="4"/>
  <c r="Y330" i="4"/>
  <c r="Y329" i="4"/>
  <c r="Y328" i="4"/>
  <c r="Y327" i="4"/>
  <c r="Y326" i="4"/>
  <c r="Y325" i="4"/>
  <c r="Y324" i="4"/>
  <c r="Y323" i="4"/>
  <c r="Y322" i="4"/>
  <c r="Y321" i="4"/>
  <c r="Y320" i="4"/>
  <c r="Y319" i="4"/>
  <c r="Y318" i="4"/>
  <c r="Y317" i="4"/>
  <c r="Y316" i="4"/>
  <c r="Y315" i="4"/>
  <c r="Y314" i="4"/>
  <c r="Y313" i="4"/>
  <c r="Y312" i="4"/>
  <c r="Y311" i="4"/>
  <c r="Y310" i="4"/>
  <c r="Y309" i="4"/>
  <c r="Y308" i="4"/>
  <c r="Y307" i="4"/>
  <c r="Y306" i="4"/>
  <c r="Y305" i="4"/>
  <c r="Y304" i="4"/>
  <c r="Y303" i="4"/>
  <c r="Y302" i="4"/>
  <c r="Y301" i="4"/>
  <c r="Y300" i="4"/>
  <c r="Y299" i="4"/>
  <c r="Y298" i="4"/>
  <c r="Y297" i="4"/>
  <c r="Y296" i="4"/>
  <c r="Y295" i="4"/>
  <c r="Y294" i="4"/>
  <c r="Y293" i="4"/>
  <c r="Y292" i="4"/>
  <c r="Y291" i="4"/>
  <c r="Y290" i="4"/>
  <c r="Y289" i="4"/>
  <c r="Y288" i="4"/>
  <c r="Y287" i="4"/>
  <c r="Y286" i="4"/>
  <c r="Y285" i="4"/>
  <c r="Y284" i="4"/>
  <c r="Y283" i="4"/>
  <c r="Y282" i="4"/>
  <c r="Y281" i="4"/>
  <c r="Y280" i="4"/>
  <c r="Y279" i="4"/>
  <c r="Y278" i="4"/>
  <c r="Y277" i="4"/>
  <c r="Y276" i="4"/>
  <c r="Y275" i="4"/>
  <c r="Y274" i="4"/>
  <c r="Y273" i="4"/>
  <c r="Y272" i="4"/>
  <c r="Y271" i="4"/>
  <c r="Y270" i="4"/>
  <c r="Y269" i="4"/>
  <c r="Y268" i="4"/>
  <c r="Y267" i="4"/>
  <c r="Y266" i="4"/>
  <c r="Y265" i="4"/>
  <c r="Y264" i="4"/>
  <c r="Y263" i="4"/>
  <c r="Y262" i="4"/>
  <c r="Y261" i="4"/>
  <c r="Y260" i="4"/>
  <c r="Y259" i="4"/>
  <c r="Y258" i="4"/>
  <c r="Y257" i="4"/>
  <c r="Y256" i="4"/>
  <c r="Y255" i="4"/>
  <c r="Y254" i="4"/>
  <c r="Y253" i="4"/>
  <c r="Y252" i="4"/>
  <c r="Y251" i="4"/>
  <c r="Y250" i="4"/>
  <c r="Y249" i="4"/>
  <c r="Y248" i="4"/>
  <c r="Y247" i="4"/>
  <c r="Y246" i="4"/>
  <c r="Y245" i="4"/>
  <c r="Y244" i="4"/>
  <c r="Y243" i="4"/>
  <c r="Y242" i="4"/>
  <c r="Y241" i="4"/>
  <c r="Y240" i="4"/>
  <c r="Y239" i="4"/>
  <c r="Y238" i="4"/>
  <c r="Y237" i="4"/>
  <c r="Y236" i="4"/>
  <c r="Y235" i="4"/>
  <c r="Y234" i="4"/>
  <c r="Y233" i="4"/>
  <c r="Y232" i="4"/>
  <c r="Y231" i="4"/>
  <c r="Y230" i="4"/>
  <c r="Y229" i="4"/>
  <c r="Y228" i="4"/>
  <c r="Y227" i="4"/>
  <c r="Y226" i="4"/>
  <c r="Y225" i="4"/>
  <c r="Y224" i="4"/>
  <c r="Y223" i="4"/>
  <c r="Y222" i="4"/>
  <c r="Y221" i="4"/>
  <c r="Y220" i="4"/>
  <c r="Y219" i="4"/>
  <c r="Y218" i="4"/>
  <c r="Y217" i="4"/>
  <c r="Y216" i="4"/>
  <c r="Y215" i="4"/>
  <c r="Y214" i="4"/>
  <c r="Y213" i="4"/>
  <c r="Y212" i="4"/>
  <c r="Y211" i="4"/>
  <c r="Y210" i="4"/>
  <c r="Y209" i="4"/>
  <c r="Y208" i="4"/>
  <c r="Y207" i="4"/>
  <c r="Y206" i="4"/>
  <c r="Y205" i="4"/>
  <c r="Y204" i="4"/>
  <c r="Y203" i="4"/>
  <c r="Y202" i="4"/>
  <c r="Y201" i="4"/>
  <c r="Y200" i="4"/>
  <c r="Y199" i="4"/>
  <c r="Y198" i="4"/>
  <c r="Y197" i="4"/>
  <c r="Y196" i="4"/>
  <c r="Y195" i="4"/>
  <c r="Y194" i="4"/>
  <c r="Y193" i="4"/>
  <c r="Y192" i="4"/>
  <c r="Y191" i="4"/>
  <c r="Y190" i="4"/>
  <c r="Y189" i="4"/>
  <c r="Y188" i="4"/>
  <c r="Y187" i="4"/>
  <c r="Y186" i="4"/>
  <c r="Y185" i="4"/>
  <c r="Y184" i="4"/>
  <c r="Y183" i="4"/>
  <c r="Y182" i="4"/>
  <c r="Y181" i="4"/>
  <c r="Y180" i="4"/>
  <c r="Y179" i="4"/>
  <c r="Y178" i="4"/>
  <c r="Y177" i="4"/>
  <c r="Y176" i="4"/>
  <c r="Y175" i="4"/>
  <c r="Y174" i="4"/>
  <c r="Y173" i="4"/>
  <c r="Y172" i="4"/>
  <c r="Y171" i="4"/>
  <c r="Y170" i="4"/>
  <c r="Y169" i="4"/>
  <c r="Y168" i="4"/>
  <c r="Y167" i="4"/>
  <c r="Y166" i="4"/>
  <c r="Y165" i="4"/>
  <c r="Y164" i="4"/>
  <c r="Y163" i="4"/>
  <c r="Y162" i="4"/>
  <c r="Y161" i="4"/>
  <c r="Y160" i="4"/>
  <c r="Y159" i="4"/>
  <c r="Y158" i="4"/>
  <c r="Y157" i="4"/>
  <c r="Y156" i="4"/>
  <c r="Y155" i="4"/>
  <c r="Y154" i="4"/>
  <c r="Y153" i="4"/>
  <c r="Y152" i="4"/>
  <c r="Y151" i="4"/>
  <c r="Y150" i="4"/>
  <c r="Y149" i="4"/>
  <c r="Y148" i="4"/>
  <c r="Y147" i="4"/>
  <c r="Y146" i="4"/>
  <c r="Y145" i="4"/>
  <c r="Y144" i="4"/>
  <c r="Y143" i="4"/>
  <c r="Y142" i="4"/>
  <c r="Y141" i="4"/>
  <c r="Y140" i="4"/>
  <c r="Y139" i="4"/>
  <c r="Y138" i="4"/>
  <c r="Y137" i="4"/>
  <c r="Y136" i="4"/>
  <c r="Y135" i="4"/>
  <c r="Y134" i="4"/>
  <c r="Y133" i="4"/>
  <c r="Y132" i="4"/>
  <c r="Y131" i="4"/>
  <c r="Y130" i="4"/>
  <c r="Y129" i="4"/>
  <c r="Y128" i="4"/>
  <c r="Y127" i="4"/>
  <c r="Y126" i="4"/>
  <c r="Y125" i="4"/>
  <c r="Y124" i="4"/>
  <c r="Y123" i="4"/>
  <c r="Y122" i="4"/>
  <c r="Y121" i="4"/>
  <c r="Y120" i="4"/>
  <c r="Y119" i="4"/>
  <c r="Y118" i="4"/>
  <c r="Y117" i="4"/>
  <c r="Y116" i="4"/>
  <c r="Y115" i="4"/>
  <c r="Y114" i="4"/>
  <c r="Y113" i="4"/>
  <c r="Y112" i="4"/>
  <c r="Y111" i="4"/>
  <c r="Y110" i="4"/>
  <c r="Y109" i="4"/>
  <c r="Y108" i="4"/>
  <c r="Y107" i="4"/>
  <c r="Y106" i="4"/>
  <c r="Y105" i="4"/>
  <c r="Y104" i="4"/>
  <c r="Y103" i="4"/>
  <c r="Y102" i="4"/>
  <c r="Y101" i="4"/>
  <c r="Y100" i="4"/>
  <c r="Y99" i="4"/>
  <c r="Y98" i="4"/>
  <c r="Y97" i="4"/>
  <c r="Y96" i="4"/>
  <c r="Y95" i="4"/>
  <c r="Y94" i="4"/>
  <c r="Y93" i="4"/>
  <c r="Y92" i="4"/>
  <c r="Y91" i="4"/>
  <c r="Y90" i="4"/>
  <c r="Y89" i="4"/>
  <c r="Y88" i="4"/>
  <c r="Y87" i="4"/>
  <c r="Y86" i="4"/>
  <c r="Y85" i="4"/>
  <c r="Y84" i="4"/>
  <c r="Y83" i="4"/>
  <c r="Y82" i="4"/>
  <c r="Y81" i="4"/>
  <c r="Y80" i="4"/>
  <c r="Y79" i="4"/>
  <c r="Y78" i="4"/>
  <c r="Y77" i="4"/>
  <c r="Y76" i="4"/>
  <c r="Y75" i="4"/>
  <c r="Y74" i="4"/>
  <c r="Y73" i="4"/>
  <c r="Y72" i="4"/>
  <c r="Y71" i="4"/>
  <c r="Y70" i="4"/>
  <c r="Y69" i="4"/>
  <c r="Y68" i="4"/>
  <c r="Y67" i="4"/>
  <c r="Y66" i="4"/>
  <c r="Y65" i="4"/>
  <c r="Y64" i="4"/>
  <c r="Y63" i="4"/>
  <c r="Y62" i="4"/>
  <c r="Y61" i="4"/>
  <c r="Y60" i="4"/>
  <c r="Y59" i="4"/>
  <c r="Y58" i="4"/>
  <c r="Y57" i="4"/>
  <c r="Y56" i="4"/>
  <c r="Y55" i="4"/>
  <c r="Y54" i="4"/>
  <c r="Y53" i="4"/>
  <c r="Y52" i="4"/>
  <c r="Y51" i="4"/>
  <c r="Y50" i="4"/>
  <c r="Y49" i="4"/>
  <c r="Y48" i="4"/>
  <c r="Y47" i="4"/>
  <c r="Y46" i="4"/>
  <c r="Y45" i="4"/>
  <c r="Y44" i="4"/>
  <c r="Y43" i="4"/>
  <c r="Y42" i="4"/>
  <c r="Y41" i="4"/>
  <c r="Y40" i="4"/>
  <c r="Y39" i="4"/>
  <c r="Y38" i="4"/>
  <c r="Y37" i="4"/>
  <c r="Y36" i="4"/>
  <c r="Y35" i="4"/>
  <c r="Y34" i="4"/>
  <c r="Y33" i="4"/>
  <c r="Y32" i="4"/>
  <c r="Y31" i="4"/>
  <c r="Y30" i="4"/>
  <c r="Y29" i="4"/>
  <c r="Y28" i="4"/>
  <c r="Y27" i="4"/>
  <c r="Y26" i="4"/>
  <c r="Y25" i="4"/>
  <c r="Y24" i="4"/>
  <c r="Y23" i="4"/>
  <c r="Y22" i="4"/>
  <c r="Y21" i="4"/>
  <c r="Y20" i="4"/>
  <c r="Y19" i="4"/>
  <c r="Y18" i="4"/>
  <c r="Y17" i="4"/>
  <c r="Y16" i="4"/>
  <c r="Y15" i="4"/>
  <c r="Y14" i="4"/>
  <c r="Y13" i="4"/>
  <c r="Y12" i="4"/>
  <c r="Y11" i="4"/>
  <c r="Y10" i="4"/>
  <c r="Y9" i="4"/>
  <c r="Y8" i="4"/>
  <c r="Y7" i="4"/>
  <c r="Y6" i="4"/>
  <c r="Y5" i="4"/>
  <c r="Y4" i="4"/>
  <c r="Y3" i="4"/>
  <c r="P2" i="6"/>
  <c r="Q2" i="6"/>
  <c r="P235" i="6"/>
  <c r="Q235" i="6"/>
  <c r="P234" i="6"/>
  <c r="Q234" i="6"/>
  <c r="P233" i="6"/>
  <c r="Q233" i="6"/>
  <c r="P232" i="6"/>
  <c r="Q232" i="6"/>
  <c r="P231" i="6"/>
  <c r="Q231" i="6"/>
  <c r="P230" i="6"/>
  <c r="Q230" i="6"/>
  <c r="P229" i="6"/>
  <c r="Q229" i="6"/>
  <c r="P228" i="6"/>
  <c r="Q228" i="6"/>
  <c r="P227" i="6"/>
  <c r="Q227" i="6"/>
  <c r="P226" i="6"/>
  <c r="Q226" i="6"/>
  <c r="P225" i="6"/>
  <c r="Q225" i="6"/>
  <c r="P224" i="6"/>
  <c r="Q224" i="6"/>
  <c r="P223" i="6"/>
  <c r="Q223" i="6"/>
  <c r="P222" i="6"/>
  <c r="Q222" i="6"/>
  <c r="P221" i="6"/>
  <c r="Q221" i="6"/>
  <c r="P220" i="6"/>
  <c r="Q220" i="6"/>
  <c r="P219" i="6"/>
  <c r="Q219" i="6"/>
  <c r="P218" i="6"/>
  <c r="Q218" i="6"/>
  <c r="P217" i="6"/>
  <c r="Q217" i="6"/>
  <c r="P216" i="6"/>
  <c r="Q216" i="6"/>
  <c r="P215" i="6"/>
  <c r="Q215" i="6"/>
  <c r="P214" i="6"/>
  <c r="Q214" i="6"/>
  <c r="P213" i="6"/>
  <c r="Q213" i="6"/>
  <c r="P212" i="6"/>
  <c r="Q212" i="6"/>
  <c r="P211" i="6"/>
  <c r="Q211" i="6"/>
  <c r="P210" i="6"/>
  <c r="Q210" i="6"/>
  <c r="P209" i="6"/>
  <c r="Q209" i="6"/>
  <c r="P208" i="6"/>
  <c r="Q208" i="6"/>
  <c r="P207" i="6"/>
  <c r="Q207" i="6"/>
  <c r="P206" i="6"/>
  <c r="Q206" i="6"/>
  <c r="P205" i="6"/>
  <c r="Q205" i="6"/>
  <c r="P204" i="6"/>
  <c r="Q204" i="6"/>
  <c r="P203" i="6"/>
  <c r="Q203" i="6"/>
  <c r="P202" i="6"/>
  <c r="Q202" i="6"/>
  <c r="P201" i="6"/>
  <c r="Q201" i="6"/>
  <c r="P200" i="6"/>
  <c r="Q200" i="6"/>
  <c r="P199" i="6"/>
  <c r="Q199" i="6"/>
  <c r="P198" i="6"/>
  <c r="Q198" i="6"/>
  <c r="P197" i="6"/>
  <c r="Q197" i="6"/>
  <c r="P196" i="6"/>
  <c r="Q196" i="6"/>
  <c r="P195" i="6"/>
  <c r="Q195" i="6"/>
  <c r="P194" i="6"/>
  <c r="Q194" i="6"/>
  <c r="P193" i="6"/>
  <c r="Q193" i="6"/>
  <c r="P192" i="6"/>
  <c r="Q192" i="6"/>
  <c r="P191" i="6"/>
  <c r="Q191" i="6"/>
  <c r="P190" i="6"/>
  <c r="Q190" i="6"/>
  <c r="P189" i="6"/>
  <c r="Q189" i="6"/>
  <c r="P188" i="6"/>
  <c r="Q188" i="6"/>
  <c r="P187" i="6"/>
  <c r="Q187" i="6"/>
  <c r="P186" i="6"/>
  <c r="Q186" i="6"/>
  <c r="P185" i="6"/>
  <c r="Q185" i="6"/>
  <c r="P184" i="6"/>
  <c r="Q184" i="6"/>
  <c r="P183" i="6"/>
  <c r="Q183" i="6"/>
  <c r="P182" i="6"/>
  <c r="Q182" i="6"/>
  <c r="P181" i="6"/>
  <c r="Q181" i="6"/>
  <c r="P180" i="6"/>
  <c r="Q180" i="6"/>
  <c r="P179" i="6"/>
  <c r="Q179" i="6"/>
  <c r="P178" i="6"/>
  <c r="Q178" i="6"/>
  <c r="P177" i="6"/>
  <c r="Q177" i="6"/>
  <c r="P176" i="6"/>
  <c r="Q176" i="6"/>
  <c r="P175" i="6"/>
  <c r="Q175" i="6"/>
  <c r="P174" i="6"/>
  <c r="Q174" i="6"/>
  <c r="P173" i="6"/>
  <c r="Q173" i="6"/>
  <c r="P172" i="6"/>
  <c r="Q172" i="6"/>
  <c r="P171" i="6"/>
  <c r="Q171" i="6"/>
  <c r="P170" i="6"/>
  <c r="Q170" i="6"/>
  <c r="P169" i="6"/>
  <c r="Q169" i="6"/>
  <c r="P168" i="6"/>
  <c r="Q168" i="6"/>
  <c r="P167" i="6"/>
  <c r="Q167" i="6"/>
  <c r="P166" i="6"/>
  <c r="Q166" i="6"/>
  <c r="P165" i="6"/>
  <c r="Q165" i="6"/>
  <c r="P164" i="6"/>
  <c r="Q164" i="6"/>
  <c r="P163" i="6"/>
  <c r="Q163" i="6"/>
  <c r="P162" i="6"/>
  <c r="Q162" i="6"/>
  <c r="P161" i="6"/>
  <c r="Q161" i="6"/>
  <c r="P160" i="6"/>
  <c r="Q160" i="6"/>
  <c r="P159" i="6"/>
  <c r="Q159" i="6"/>
  <c r="P158" i="6"/>
  <c r="Q158" i="6"/>
  <c r="P157" i="6"/>
  <c r="Q157" i="6"/>
  <c r="P156" i="6"/>
  <c r="Q156" i="6"/>
  <c r="P155" i="6"/>
  <c r="Q155" i="6"/>
  <c r="P154" i="6"/>
  <c r="Q154" i="6"/>
  <c r="P153" i="6"/>
  <c r="Q153" i="6"/>
  <c r="P152" i="6"/>
  <c r="Q152" i="6"/>
  <c r="P151" i="6"/>
  <c r="Q151" i="6"/>
  <c r="P150" i="6"/>
  <c r="Q150" i="6"/>
  <c r="P149" i="6"/>
  <c r="Q149" i="6"/>
  <c r="P148" i="6"/>
  <c r="Q148" i="6"/>
  <c r="P147" i="6"/>
  <c r="Q147" i="6"/>
  <c r="P146" i="6"/>
  <c r="Q146" i="6"/>
  <c r="P145" i="6"/>
  <c r="Q145" i="6"/>
  <c r="P144" i="6"/>
  <c r="Q144" i="6"/>
  <c r="P143" i="6"/>
  <c r="Q143" i="6"/>
  <c r="P142" i="6"/>
  <c r="Q142" i="6"/>
  <c r="P141" i="6"/>
  <c r="Q141" i="6"/>
  <c r="P140" i="6"/>
  <c r="Q140" i="6"/>
  <c r="P139" i="6"/>
  <c r="Q139" i="6"/>
  <c r="P138" i="6"/>
  <c r="Q138" i="6"/>
  <c r="P137" i="6"/>
  <c r="Q137" i="6"/>
  <c r="P136" i="6"/>
  <c r="Q136" i="6"/>
  <c r="P135" i="6"/>
  <c r="Q135" i="6"/>
  <c r="P134" i="6"/>
  <c r="Q134" i="6"/>
  <c r="P133" i="6"/>
  <c r="Q133" i="6"/>
  <c r="P132" i="6"/>
  <c r="Q132" i="6"/>
  <c r="P131" i="6"/>
  <c r="Q131" i="6"/>
  <c r="P130" i="6"/>
  <c r="Q130" i="6"/>
  <c r="P129" i="6"/>
  <c r="Q129" i="6"/>
  <c r="P128" i="6"/>
  <c r="Q128" i="6"/>
  <c r="P127" i="6"/>
  <c r="Q127" i="6"/>
  <c r="P126" i="6"/>
  <c r="Q126" i="6"/>
  <c r="P125" i="6"/>
  <c r="Q125" i="6"/>
  <c r="P124" i="6"/>
  <c r="Q124" i="6"/>
  <c r="P123" i="6"/>
  <c r="Q123" i="6"/>
  <c r="P122" i="6"/>
  <c r="Q122" i="6"/>
  <c r="P121" i="6"/>
  <c r="Q121" i="6"/>
  <c r="P120" i="6"/>
  <c r="Q120" i="6"/>
  <c r="P119" i="6"/>
  <c r="Q119" i="6"/>
  <c r="P118" i="6"/>
  <c r="Q118" i="6"/>
  <c r="P117" i="6"/>
  <c r="Q117" i="6"/>
  <c r="P116" i="6"/>
  <c r="Q116" i="6"/>
  <c r="P115" i="6"/>
  <c r="Q115" i="6"/>
  <c r="P114" i="6"/>
  <c r="Q114" i="6"/>
  <c r="P113" i="6"/>
  <c r="Q113" i="6"/>
  <c r="P112" i="6"/>
  <c r="Q112" i="6"/>
  <c r="P111" i="6"/>
  <c r="Q111" i="6"/>
  <c r="P110" i="6"/>
  <c r="Q110" i="6"/>
  <c r="P109" i="6"/>
  <c r="Q109" i="6"/>
  <c r="P108" i="6"/>
  <c r="Q108" i="6"/>
  <c r="P107" i="6"/>
  <c r="Q107" i="6"/>
  <c r="P106" i="6"/>
  <c r="Q106" i="6"/>
  <c r="P105" i="6"/>
  <c r="Q105" i="6"/>
  <c r="P104" i="6"/>
  <c r="Q104" i="6"/>
  <c r="P103" i="6"/>
  <c r="Q103" i="6"/>
  <c r="P102" i="6"/>
  <c r="Q102" i="6"/>
  <c r="P101" i="6"/>
  <c r="Q101" i="6"/>
  <c r="P100" i="6"/>
  <c r="Q100" i="6"/>
  <c r="P99" i="6"/>
  <c r="Q99" i="6"/>
  <c r="P98" i="6"/>
  <c r="Q98" i="6"/>
  <c r="P97" i="6"/>
  <c r="Q97" i="6"/>
  <c r="P96" i="6"/>
  <c r="Q96" i="6"/>
  <c r="P95" i="6"/>
  <c r="Q95" i="6"/>
  <c r="P94" i="6"/>
  <c r="Q94" i="6"/>
  <c r="P93" i="6"/>
  <c r="Q93" i="6"/>
  <c r="P92" i="6"/>
  <c r="Q92" i="6"/>
  <c r="P91" i="6"/>
  <c r="Q91" i="6"/>
  <c r="P90" i="6"/>
  <c r="Q90" i="6"/>
  <c r="P89" i="6"/>
  <c r="Q89" i="6"/>
  <c r="P88" i="6"/>
  <c r="Q88" i="6"/>
  <c r="P87" i="6"/>
  <c r="Q87" i="6"/>
  <c r="P86" i="6"/>
  <c r="Q86" i="6"/>
  <c r="P85" i="6"/>
  <c r="Q85" i="6"/>
  <c r="P84" i="6"/>
  <c r="Q84" i="6"/>
  <c r="P83" i="6"/>
  <c r="Q83" i="6"/>
  <c r="P82" i="6"/>
  <c r="Q82" i="6"/>
  <c r="P81" i="6"/>
  <c r="Q81" i="6"/>
  <c r="P80" i="6"/>
  <c r="Q80" i="6"/>
  <c r="P79" i="6"/>
  <c r="Q79" i="6"/>
  <c r="P78" i="6"/>
  <c r="Q78" i="6"/>
  <c r="P77" i="6"/>
  <c r="Q77" i="6"/>
  <c r="P76" i="6"/>
  <c r="Q76" i="6"/>
  <c r="P75" i="6"/>
  <c r="Q75" i="6"/>
  <c r="P74" i="6"/>
  <c r="Q74" i="6"/>
  <c r="P73" i="6"/>
  <c r="Q73" i="6"/>
  <c r="P72" i="6"/>
  <c r="Q72" i="6"/>
  <c r="P71" i="6"/>
  <c r="Q71" i="6"/>
  <c r="P70" i="6"/>
  <c r="Q70" i="6"/>
  <c r="P69" i="6"/>
  <c r="Q69" i="6"/>
  <c r="P68" i="6"/>
  <c r="Q68" i="6"/>
  <c r="P67" i="6"/>
  <c r="Q67" i="6"/>
  <c r="P66" i="6"/>
  <c r="Q66" i="6"/>
  <c r="P65" i="6"/>
  <c r="Q65" i="6"/>
  <c r="P64" i="6"/>
  <c r="Q64" i="6"/>
  <c r="P63" i="6"/>
  <c r="Q63" i="6"/>
  <c r="P62" i="6"/>
  <c r="Q62" i="6"/>
  <c r="P61" i="6"/>
  <c r="Q61" i="6"/>
  <c r="P60" i="6"/>
  <c r="Q60" i="6"/>
  <c r="P59" i="6"/>
  <c r="Q59" i="6"/>
  <c r="P58" i="6"/>
  <c r="Q58" i="6"/>
  <c r="P57" i="6"/>
  <c r="Q57" i="6"/>
  <c r="P56" i="6"/>
  <c r="Q56" i="6"/>
  <c r="P55" i="6"/>
  <c r="Q55" i="6"/>
  <c r="P54" i="6"/>
  <c r="Q54" i="6"/>
  <c r="P53" i="6"/>
  <c r="Q53" i="6"/>
  <c r="P52" i="6"/>
  <c r="Q52" i="6"/>
  <c r="P51" i="6"/>
  <c r="Q51" i="6"/>
  <c r="P50" i="6"/>
  <c r="Q50" i="6"/>
  <c r="P49" i="6"/>
  <c r="Q49" i="6"/>
  <c r="P48" i="6"/>
  <c r="Q48" i="6"/>
  <c r="P47" i="6"/>
  <c r="Q47" i="6"/>
  <c r="P46" i="6"/>
  <c r="Q46" i="6"/>
  <c r="P45" i="6"/>
  <c r="Q45" i="6"/>
  <c r="P44" i="6"/>
  <c r="Q44" i="6"/>
  <c r="P43" i="6"/>
  <c r="Q43" i="6"/>
  <c r="P42" i="6"/>
  <c r="Q42" i="6"/>
  <c r="P41" i="6"/>
  <c r="Q41" i="6"/>
  <c r="P40" i="6"/>
  <c r="Q40" i="6"/>
  <c r="P39" i="6"/>
  <c r="Q39" i="6"/>
  <c r="P38" i="6"/>
  <c r="Q38" i="6"/>
  <c r="P37" i="6"/>
  <c r="Q37" i="6"/>
  <c r="P36" i="6"/>
  <c r="Q36" i="6"/>
  <c r="P35" i="6"/>
  <c r="Q35" i="6"/>
  <c r="P34" i="6"/>
  <c r="Q34" i="6"/>
  <c r="P33" i="6"/>
  <c r="Q33" i="6"/>
  <c r="P32" i="6"/>
  <c r="Q32" i="6"/>
  <c r="P31" i="6"/>
  <c r="Q31" i="6"/>
  <c r="P30" i="6"/>
  <c r="Q30" i="6"/>
  <c r="P29" i="6"/>
  <c r="Q29" i="6"/>
  <c r="P28" i="6"/>
  <c r="Q28" i="6"/>
  <c r="P27" i="6"/>
  <c r="Q27" i="6"/>
  <c r="P26" i="6"/>
  <c r="Q26" i="6"/>
  <c r="P25" i="6"/>
  <c r="Q25" i="6"/>
  <c r="P24" i="6"/>
  <c r="Q24" i="6"/>
  <c r="P23" i="6"/>
  <c r="Q23" i="6"/>
  <c r="P22" i="6"/>
  <c r="Q22" i="6"/>
  <c r="P21" i="6"/>
  <c r="Q21" i="6"/>
  <c r="P20" i="6"/>
  <c r="Q20" i="6"/>
  <c r="P19" i="6"/>
  <c r="Q19" i="6"/>
  <c r="P18" i="6"/>
  <c r="Q18" i="6"/>
  <c r="P17" i="6"/>
  <c r="Q17" i="6"/>
  <c r="P16" i="6"/>
  <c r="Q16" i="6"/>
  <c r="P15" i="6"/>
  <c r="Q15" i="6"/>
  <c r="P14" i="6"/>
  <c r="Q14" i="6"/>
  <c r="P13" i="6"/>
  <c r="Q13" i="6"/>
  <c r="P12" i="6"/>
  <c r="Q12" i="6"/>
  <c r="P11" i="6"/>
  <c r="Q11" i="6"/>
  <c r="P10" i="6"/>
  <c r="Q10" i="6"/>
  <c r="P9" i="6"/>
  <c r="Q9" i="6"/>
  <c r="P8" i="6"/>
  <c r="Q8" i="6"/>
  <c r="P7" i="6"/>
  <c r="Q7" i="6"/>
  <c r="P6" i="6"/>
  <c r="Q6" i="6"/>
  <c r="P5" i="6"/>
  <c r="Q5" i="6"/>
  <c r="P4" i="6"/>
  <c r="Q4" i="6"/>
  <c r="P3" i="6"/>
  <c r="Q3" i="6"/>
  <c r="K5" i="3" l="1"/>
  <c r="M5" i="3" s="1"/>
  <c r="N5" i="3" s="1" a="1"/>
  <c r="R5" i="3" a="1"/>
  <c r="R5" i="3" s="1"/>
  <c r="U5" i="3" s="1"/>
  <c r="Z20" i="3"/>
  <c r="H2" i="7"/>
  <c r="H60" i="7"/>
  <c r="I60" i="7" s="1"/>
  <c r="H51" i="7"/>
  <c r="I51" i="7" s="1"/>
  <c r="H42" i="7"/>
  <c r="I42" i="7" s="1"/>
  <c r="H33" i="7"/>
  <c r="I33" i="7" s="1"/>
  <c r="H24" i="7"/>
  <c r="I24" i="7" s="1"/>
  <c r="H15" i="7"/>
  <c r="I15" i="7" s="1"/>
  <c r="H6" i="7"/>
  <c r="I6" i="7" s="1"/>
  <c r="H61" i="7"/>
  <c r="I61" i="7" s="1"/>
  <c r="H52" i="7"/>
  <c r="I52" i="7" s="1"/>
  <c r="H43" i="7"/>
  <c r="I43" i="7" s="1"/>
  <c r="H34" i="7"/>
  <c r="I34" i="7" s="1"/>
  <c r="H25" i="7"/>
  <c r="I25" i="7" s="1"/>
  <c r="H16" i="7"/>
  <c r="I16" i="7" s="1"/>
  <c r="H7" i="7"/>
  <c r="I7" i="7" s="1"/>
  <c r="H62" i="7"/>
  <c r="I62" i="7" s="1"/>
  <c r="H53" i="7"/>
  <c r="I53" i="7" s="1"/>
  <c r="H44" i="7"/>
  <c r="I44" i="7" s="1"/>
  <c r="H35" i="7"/>
  <c r="I35" i="7" s="1"/>
  <c r="H26" i="7"/>
  <c r="I26" i="7" s="1"/>
  <c r="H17" i="7"/>
  <c r="I17" i="7" s="1"/>
  <c r="H8" i="7"/>
  <c r="I8" i="7" s="1"/>
  <c r="H64" i="7"/>
  <c r="I64" i="7" s="1"/>
  <c r="H55" i="7"/>
  <c r="I55" i="7" s="1"/>
  <c r="H46" i="7"/>
  <c r="I46" i="7" s="1"/>
  <c r="H37" i="7"/>
  <c r="I37" i="7" s="1"/>
  <c r="H28" i="7"/>
  <c r="I28" i="7" s="1"/>
  <c r="H19" i="7"/>
  <c r="I19" i="7" s="1"/>
  <c r="H10" i="7"/>
  <c r="I10" i="7" s="1"/>
  <c r="H56" i="7"/>
  <c r="I56" i="7" s="1"/>
  <c r="H47" i="7"/>
  <c r="I47" i="7" s="1"/>
  <c r="H38" i="7"/>
  <c r="I38" i="7" s="1"/>
  <c r="H29" i="7"/>
  <c r="I29" i="7" s="1"/>
  <c r="H20" i="7"/>
  <c r="I20" i="7" s="1"/>
  <c r="H11" i="7"/>
  <c r="I11" i="7" s="1"/>
  <c r="I2" i="7"/>
  <c r="H57" i="7"/>
  <c r="I57" i="7" s="1"/>
  <c r="H48" i="7"/>
  <c r="I48" i="7" s="1"/>
  <c r="H39" i="7"/>
  <c r="I39" i="7" s="1"/>
  <c r="H30" i="7"/>
  <c r="I30" i="7" s="1"/>
  <c r="H21" i="7"/>
  <c r="I21" i="7" s="1"/>
  <c r="H12" i="7"/>
  <c r="I12" i="7" s="1"/>
  <c r="H3" i="7"/>
  <c r="I3" i="7" s="1"/>
  <c r="Z2" i="3"/>
  <c r="H63" i="7"/>
  <c r="I63" i="7" s="1"/>
  <c r="H54" i="7"/>
  <c r="I54" i="7" s="1"/>
  <c r="H45" i="7"/>
  <c r="I45" i="7" s="1"/>
  <c r="H36" i="7"/>
  <c r="I36" i="7" s="1"/>
  <c r="H27" i="7"/>
  <c r="I27" i="7" s="1"/>
  <c r="H18" i="7"/>
  <c r="I18" i="7" s="1"/>
  <c r="H9" i="7"/>
  <c r="I9" i="7" s="1"/>
  <c r="N5" i="3"/>
  <c r="Q5" i="3" s="1"/>
  <c r="Z5" i="3"/>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33" i="6"/>
  <c r="S34" i="6"/>
  <c r="S35" i="6"/>
  <c r="S36" i="6"/>
  <c r="S37" i="6"/>
  <c r="S38" i="6"/>
  <c r="S39" i="6"/>
  <c r="S40" i="6"/>
  <c r="S41" i="6"/>
  <c r="S42" i="6"/>
  <c r="S43" i="6"/>
  <c r="S44" i="6"/>
  <c r="S45" i="6"/>
  <c r="S46" i="6"/>
  <c r="S47" i="6"/>
  <c r="S48" i="6"/>
  <c r="S49" i="6"/>
  <c r="S50" i="6"/>
  <c r="S51" i="6"/>
  <c r="S52" i="6"/>
  <c r="S53" i="6"/>
  <c r="S54" i="6"/>
  <c r="S55" i="6"/>
  <c r="S56" i="6"/>
  <c r="S57" i="6"/>
  <c r="S58" i="6"/>
  <c r="S59" i="6"/>
  <c r="S60" i="6"/>
  <c r="S61"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 i="6"/>
  <c r="H59" i="7" l="1"/>
  <c r="I59" i="7" s="1"/>
  <c r="H50" i="7"/>
  <c r="I50" i="7" s="1"/>
  <c r="H41" i="7"/>
  <c r="I41" i="7" s="1"/>
  <c r="H32" i="7"/>
  <c r="I32" i="7" s="1"/>
  <c r="H23" i="7"/>
  <c r="I23" i="7" s="1"/>
  <c r="H14" i="7"/>
  <c r="I14" i="7" s="1"/>
  <c r="H5" i="7"/>
  <c r="I5"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<sst xmlns="http://schemas.openxmlformats.org/spreadsheetml/2006/main" count="3622" uniqueCount="2150">
  <si>
    <t>Date</t>
  </si>
  <si>
    <t>Campaign</t>
  </si>
  <si>
    <t>Platform</t>
  </si>
  <si>
    <t>Impressions</t>
  </si>
  <si>
    <t>Clicks</t>
  </si>
  <si>
    <t>Grow with Us</t>
  </si>
  <si>
    <t>Instagram</t>
  </si>
  <si>
    <t>YouTube</t>
  </si>
  <si>
    <t>Facebook</t>
  </si>
  <si>
    <t>Train to Gain</t>
  </si>
  <si>
    <t>Unlock Your Potential</t>
  </si>
  <si>
    <t>Social Media</t>
  </si>
  <si>
    <t>Cost per 1000 impression</t>
  </si>
  <si>
    <t>Training Plan</t>
  </si>
  <si>
    <t>Amount</t>
  </si>
  <si>
    <t>RevampElite</t>
  </si>
  <si>
    <t>RevampUltimate</t>
  </si>
  <si>
    <t>RevampPro</t>
  </si>
  <si>
    <t>RevampBasic</t>
  </si>
  <si>
    <t>Chat Data</t>
  </si>
  <si>
    <t>The campaign run on Instagram uses Reels, Stories, and Explore as keywords and mediums to attract users. Similarly, Facebook campaigns utilize News Feed, Groups, Marketplace, Watch, and Reactions to engage with potential customers. On the other hand, YouTube promotions leverage Subscribers, Shorts, and Monetization features to reach their target audience.</t>
  </si>
  <si>
    <t>Webinar Data</t>
  </si>
  <si>
    <t>In this data, the registration number starts with "RGNO" followed by 11 digits. The registration date is provided in DD/MM/YYYY or D/MM/YYYY format. The number following the word Mob represents the customer's contact number. Finally, the time duration , the value provided inside the square bracket[] indicates when the customer joins and leaves the webinar.</t>
  </si>
  <si>
    <t>Payment Data</t>
  </si>
  <si>
    <t>In this data, each transaction is identified by a Transaction Number (TRXNO) followed by a 7-digit number. The transaction details include the date of payment, formatted as either MMDDYYYY or MMDYYYY, along with the customer’s name and mobile number. Additionally, the dataset records the payment gateway and method used for the transaction. If a customer makes a payment through UPI, the transaction will include keywords such as PhonePe, Google Pay (GPay), Paytm, and Amazon Pay to indicate the specific platform used. The amount paid by the customer is also included in the dataset.</t>
  </si>
  <si>
    <t>Clean1</t>
  </si>
  <si>
    <t>Clean2</t>
  </si>
  <si>
    <t>Clean3</t>
  </si>
  <si>
    <t>Clean4</t>
  </si>
  <si>
    <t>Clean5</t>
  </si>
  <si>
    <t>Clean6</t>
  </si>
  <si>
    <t>Clean7</t>
  </si>
  <si>
    <t>Clean8</t>
  </si>
  <si>
    <t>Clean9</t>
  </si>
  <si>
    <t>Clean10</t>
  </si>
  <si>
    <t>Clean11</t>
  </si>
  <si>
    <t>Clean12</t>
  </si>
  <si>
    <t>Clean13</t>
  </si>
  <si>
    <t>Clean14</t>
  </si>
  <si>
    <t>Clean15</t>
  </si>
  <si>
    <t>Clean16</t>
  </si>
  <si>
    <t>Clean17</t>
  </si>
  <si>
    <t>Clean18</t>
  </si>
  <si>
    <t>Clean19</t>
  </si>
  <si>
    <t>Clean20</t>
  </si>
  <si>
    <t>Clean21</t>
  </si>
  <si>
    <t>Minutes Attended</t>
  </si>
  <si>
    <t>Registration ID</t>
  </si>
  <si>
    <t>Mob No.</t>
  </si>
  <si>
    <t>Attendance</t>
  </si>
  <si>
    <t>RGNO1465789,Date-14/12/2024,Mob:704875789[0:00]</t>
  </si>
  <si>
    <t>RGNO1465790,Date-8/12/2024,Mob:604868234[10:27-11:10]</t>
  </si>
  <si>
    <t>RGNO1465791,Date-10/12/2024,Mob:705154432[0:00]</t>
  </si>
  <si>
    <t>RGNO1465792,Date-8/12/2024,Mob:605161987[08:13-8:21]</t>
  </si>
  <si>
    <t>RGNO1465793,Date-7/12/2024,Mob:705169543[19:24-19:28]</t>
  </si>
  <si>
    <t>RGNO1465794,Date-8/12/2024,Mob:605173320[0:00]</t>
  </si>
  <si>
    <t>RGNO1465795,Date-12/12/2024,Mob:605177098[0:00]</t>
  </si>
  <si>
    <t>RGNO1465796,Date-10/12/2024,Mob:605180876[17:57-18:00]</t>
  </si>
  <si>
    <t>RGNO1465797,Date-20/12/2024,Mob:605184653[12:52-13:50]</t>
  </si>
  <si>
    <t>RGNO1465798,Date-11/12/2024,Mob:705192209[0:00]</t>
  </si>
  <si>
    <t>RGNO1465799,Date-16/12/2024,Mob:601609869[16:45-16:55]</t>
  </si>
  <si>
    <t>RGNO1465800,Date-3/12/2024,Mob:603752035[0:00]</t>
  </si>
  <si>
    <t>RGNO1465801,Date-12/12/2024,Mob:604652073[0:00]</t>
  </si>
  <si>
    <t>RGNO1465802,Date-16/12/2024,Mob:606452148[0:00]</t>
  </si>
  <si>
    <t>RGNO1465803,Date-13/12/2024,Mob:625222431[11:38-12:34]</t>
  </si>
  <si>
    <t>RGNO1465804,Date-12/12/2024,Mob:709152262[0:00]</t>
  </si>
  <si>
    <t>RGNO1465805,Date-7/12/2024,Mob:600052299[0:00]</t>
  </si>
  <si>
    <t>RGNO1465806,Date-7/12/2024,Mob:701852375[15:15-15:32]</t>
  </si>
  <si>
    <t>RGNO1465807,Date-13/12/2024,Mob:607252602[0:00]</t>
  </si>
  <si>
    <t>RGNO1465808,Date-10/12/2024,Mob:608152639[19:21-19:41]</t>
  </si>
  <si>
    <t>RGNO1465809,Date-12/12/2024,Mob:600852753[13:51-14:48]</t>
  </si>
  <si>
    <t>RGNO1465810,Date-18/12/2024,Mob:702652828[0:00]</t>
  </si>
  <si>
    <t>RGNO1465811,Date-11/12/2024,Mob:603552866[0:00]</t>
  </si>
  <si>
    <t>RGNO1465812,Date-2/12/2024,Mob:605352942[0:00]</t>
  </si>
  <si>
    <t>RGNO1465813,Date-14/12/2024,Mob:606252979[0:00]</t>
  </si>
  <si>
    <t>RGNO1465814,Date-4/12/2024,Mob:707153017[10:20-10:34]</t>
  </si>
  <si>
    <t>RGNO1465815,Date-10/12/2024,Mob:708953093[19:16-20:04]</t>
  </si>
  <si>
    <t>RGNO1465816,Date-12/12/2024,Mob:701653206[0:00]</t>
  </si>
  <si>
    <t>RGNO1465817,Date-3/12/2024,Mob:604353319[0:00]</t>
  </si>
  <si>
    <t>RGNO1465818,Date-7/12/2024,Mob:607053433[12:50-13:07]</t>
  </si>
  <si>
    <t>RGNO1465819,Date-8/12/2024,Mob:607953470[13:02-13:57]</t>
  </si>
  <si>
    <t>RGNO1465820,Date-4/12/2024,Mob:608853508[18:12-18:26]</t>
  </si>
  <si>
    <t>RGNO1465821,Date-8/12/2024,Mob:600653584[13:39-14:09]</t>
  </si>
  <si>
    <t>RGNO1465822,Date-16/12/2024,Mob:701553622[15:57-16:41]</t>
  </si>
  <si>
    <t>RGNO1465823,Date-17/12/2024,Mob:706053810[0:00]</t>
  </si>
  <si>
    <t>RGNO1465824,Date-19/12/2024,Mob:707853886[11:40-12:35]</t>
  </si>
  <si>
    <t>RGNO1465825,Date-4/12/2024,Mob:708753924[14:03-14:22]</t>
  </si>
  <si>
    <t>RGNO1465826,Date-5/12/2024,Mob:700553999[0:00]</t>
  </si>
  <si>
    <t>RGNO1465827,Date-16/12/2024,Mob:701454037[0:00]</t>
  </si>
  <si>
    <t>RGNO1465828,Date-20/12/2024,Mob:603254113[0:00]</t>
  </si>
  <si>
    <t>RGNO1465829,Date-8/12/2024,Mob:604154150[14:06-14:17]</t>
  </si>
  <si>
    <t>RGNO1465830,Date-4/12/2024,Mob:705054188[0:00]</t>
  </si>
  <si>
    <t>RGNO1465831,Date-12/12/2024,Mob:605954226[12:08-12:52]</t>
  </si>
  <si>
    <t>RGNO1465832,Date-17/12/2024,Mob:607007502[14:07-14:25]</t>
  </si>
  <si>
    <t>RGNO1465833,Date-11/12/2024,Mob:701354453[08:21-9:13]</t>
  </si>
  <si>
    <t>RGNO1465834,Date-16/12/2024,Mob:602254490[11:28-12:23]</t>
  </si>
  <si>
    <t>RGNO1465835,Date-14/12/2024,Mob:603154528[0:00]</t>
  </si>
  <si>
    <t>RGNO1465836,Date-10/12/2024,Mob:705854642[12:38-13:19]</t>
  </si>
  <si>
    <t>RGNO1465837,Date-7/12/2024,Mob:708554755[11:51-12:06]</t>
  </si>
  <si>
    <t>RGNO1465838,Date-8/12/2024,Mob:709454793[18:14-18:58]</t>
  </si>
  <si>
    <t>RGNO1465839,Date-14/12/2024,Mob:601254868[0:00]</t>
  </si>
  <si>
    <t>RGNO1465840,Date-19/12/2024,Mob:603054944[08:49-9:00]</t>
  </si>
  <si>
    <t>RGNO1465841,Date-19/12/2024,Mob:605755057[0:00]</t>
  </si>
  <si>
    <t>RGNO1465842,Date-14/12/2024,Mob:665005095[09:46-9:49]</t>
  </si>
  <si>
    <t>RGNO1465843,Date-3/12/2024,Mob:609355208[13:35-13:44]</t>
  </si>
  <si>
    <t>RGNO1465844,Date-11/12/2024,Mob:701155284[0:00]</t>
  </si>
  <si>
    <t>RGNO1465845,Date-9/12/2024,Mob:602955359[16:23-16:35]</t>
  </si>
  <si>
    <t>RGNO1465846,Date-9/12/2024,Mob:603855397[0:00]</t>
  </si>
  <si>
    <t>RGNO1465847,Date-7/12/2024,Mob:704755430[0:00]</t>
  </si>
  <si>
    <t>RGNO1465848,Date-16/12/2024,Mob:605655473[0:00]</t>
  </si>
  <si>
    <t>RGNO1465849,Date-11/12/2024,Mob:707455548[0:00]</t>
  </si>
  <si>
    <t>RGNO1465850,Date-12/12/2024,Mob:700105569[0:00]</t>
  </si>
  <si>
    <t>RGNO1465851,Date-4/12/2024,Mob:600375581[0:00]</t>
  </si>
  <si>
    <t>RGNO1465852,Date-11/12/2024,Mob:600645592[0:00]</t>
  </si>
  <si>
    <t>RGNO1465853,Date-9/12/2024,Mob:600735596[0:00]</t>
  </si>
  <si>
    <t>RGNO1465854,Date-14/12/2024,Mob:602050600[0:00]</t>
  </si>
  <si>
    <t>RGNO1465855,Date-13/12/2024,Mob:600915603[11:13-11:23]</t>
  </si>
  <si>
    <t>RGNO1465856,Date-8/12/2024,Mob:701005607[10:49-11:35]</t>
  </si>
  <si>
    <t>RGNO1465857,Date-7/12/2024,Mob:601185615[14:44-14:57]</t>
  </si>
  <si>
    <t>RGNO1465858,Date-17/12/2024,Mob:701275619[08:48-9:47]</t>
  </si>
  <si>
    <t>RGNO1465859,Date-7/12/2024,Mob:701365622[0:00]</t>
  </si>
  <si>
    <t>RGNO1465860,Date-11/12/2024,Mob:701545630[0:00]</t>
  </si>
  <si>
    <t>RGNO1465861,Date-5/12/2024,Mob:701725637[0:00]</t>
  </si>
  <si>
    <t>RGNO1465862,Date-10/12/2024,Mob:701905645[10:06-10:48]</t>
  </si>
  <si>
    <t>RGNO1465863,Date-13/12/2024,Mob:701995649[14:08-14:42]</t>
  </si>
  <si>
    <t>RGNO1465864,Date-8/12/2024,Mob:702175656[16:42-17:16]</t>
  </si>
  <si>
    <t>RGNO1465865,Date-14/12/2024,Mob:602265660[0:00]</t>
  </si>
  <si>
    <t>RGNO1465866,Date-5/12/2024,Mob:702355664[18:37-19:17]</t>
  </si>
  <si>
    <t>RGNO1465867,Date-12/12/2024,Mob:602895687[11:40-11:48]</t>
  </si>
  <si>
    <t>RGNO1465868,Date-13/12/2024,Mob:703165698[0:00]</t>
  </si>
  <si>
    <t>RGNO1465869,Date-8/12/2024,Mob:703435709[17:41-18:21]</t>
  </si>
  <si>
    <t>RGNO1465870,Date-11/12/2024,Mob:603525713[13:28-14:02]</t>
  </si>
  <si>
    <t>RGNO1465871,Date-20/12/2024,Mob:703705721[12:47-13:27]</t>
  </si>
  <si>
    <t>RGNO1465872,Date-11/12/2024,Mob:703975732[0:00]</t>
  </si>
  <si>
    <t>RGNO1465873,Date-9/12/2024,Mob:604065736[11:30-12:27]</t>
  </si>
  <si>
    <t>RGNO1465874,Date-15/12/2024,Mob:704155739[08:51-9:46]</t>
  </si>
  <si>
    <t>RGNO1465875,Date-13/12/2024,Mob:704515755[13:07-13:19]</t>
  </si>
  <si>
    <t>RGNO1465876,Date-10/12/2024,Mob:604605758[0:00]</t>
  </si>
  <si>
    <t>RGNO1465877,Date-9/12/2024,Mob:604695762[08:09-8:22]</t>
  </si>
  <si>
    <t>RGNO1465878,Date-17/12/2024,Mob:604785766[0:00]</t>
  </si>
  <si>
    <t>RGNO1465879,Date-4/12/2024,Mob:705055777[10:22-11:13]</t>
  </si>
  <si>
    <t>RGNO1465880,Date-13/12/2024,Mob:705235785[09:07-10:04]</t>
  </si>
  <si>
    <t>RGNO1465881,Date-12/12/2024,Mob:705325789[09:13-9:54]</t>
  </si>
  <si>
    <t>RGNO1465882,Date-5/12/2024,Mob:705865811[0:00]</t>
  </si>
  <si>
    <t>RGNO1465883,Date-10/12/2024,Mob:705955815[0:00]</t>
  </si>
  <si>
    <t>RGNO1465884,Date-9/12/2024,Mob:706045819[08:33-9:26]</t>
  </si>
  <si>
    <t>RGNO1465885,Date-17/12/2024,Mob:706315830[09:21-9:31]</t>
  </si>
  <si>
    <t>RGNO1465886,Date-13/12/2024,Mob:606495838[12:46-13:30]</t>
  </si>
  <si>
    <t>RGNO1465887,Date-19/12/2024,Mob:606585841[12:18-12:28]</t>
  </si>
  <si>
    <t>RGNO1465888,Date-9/12/2024,Mob:707125864[0:00]</t>
  </si>
  <si>
    <t>RGNO1465889,Date-7/12/2024,Mob:607395875[16:54-16:57]</t>
  </si>
  <si>
    <t>RGNO1465890,Date-10/12/2024,Mob:707485879[08:45-8:57]</t>
  </si>
  <si>
    <t>RGNO1465891,Date-3/12/2024,Mob:607575883[0:00]</t>
  </si>
  <si>
    <t>RGNO1465892,Date-14/12/2024,Mob:707665887[14:20-14:34]</t>
  </si>
  <si>
    <t>RGNO1465893,Date-5/12/2024,Mob:708115906[13:45-14:26]</t>
  </si>
  <si>
    <t>RGNO1465894,Date-7/12/2024,Mob:708205909[0:00]</t>
  </si>
  <si>
    <t>RGNO1465895,Date-8/12/2024,Mob:708295913[10:26-11:04]</t>
  </si>
  <si>
    <t>RGNO1465896,Date-7/12/2024,Mob:708745932[17:08-18:01]</t>
  </si>
  <si>
    <t>RGNO1465897,Date-9/12/2024,Mob:708835936[19:07-19:43]</t>
  </si>
  <si>
    <t>RGNO1465898,Date-13/12/2024,Mob:608925940[09:58-10:38]</t>
  </si>
  <si>
    <t>RGNO1465899,Date-19/12/2024,Mob:609285955[09:11-10:11]</t>
  </si>
  <si>
    <t>RGNO1465900,Date-9/12/2024,Mob:709555966[09:57-10:39]</t>
  </si>
  <si>
    <t>RGNO1465901,Date-12/12/2024,Mob:700005985[0:00]</t>
  </si>
  <si>
    <t>RGNO1465902,Date-16/12/2024,Mob:700095989[11:19-11:58]</t>
  </si>
  <si>
    <t>RGNO1465903,Date-13/12/2024,Mob:600185993[11:10-11:57]</t>
  </si>
  <si>
    <t>RGNO1465904,Date-5/12/2024,Mob:600275996[11:43-12:32]</t>
  </si>
  <si>
    <t>RGNO1465905,Date-10/12/2024,Mob:700456004[08:56-9:55]</t>
  </si>
  <si>
    <t>RGNO1465906,Date-11/12/2024,Mob:600726015[18:06-18:40]</t>
  </si>
  <si>
    <t>RGNO1465907,Date-8/12/2024,Mob:700816019[15:00-15:35]</t>
  </si>
  <si>
    <t>RGNO1465908,Date-18/12/2024,Mob:601176034[0:00]</t>
  </si>
  <si>
    <t>RGNO1465909,Date-14/12/2024,Mob:701446045[19:13-19:59]</t>
  </si>
  <si>
    <t>RGNO1465910,Date-9/12/2024,Mob:701806061[0:00]</t>
  </si>
  <si>
    <t>RGNO1465911,Date-11/12/2024,Mob:702076072[0:00]</t>
  </si>
  <si>
    <t>RGNO1465912,Date-7/12/2024,Mob:702256079[12:27-12:40]</t>
  </si>
  <si>
    <t>RGNO1465913,Date-6/12/2024,Mob:602346083[0:00]</t>
  </si>
  <si>
    <t>RGNO1465914,Date-15/12/2024,Mob:602436087[14:38-14:49]</t>
  </si>
  <si>
    <t>RGNO1465915,Date-10/12/2024,Mob:702526091[11:19-11:25]</t>
  </si>
  <si>
    <t>RGNO1465916,Date-10/12/2024,Mob:602706098[09:35-10:35]</t>
  </si>
  <si>
    <t>RGNO1465917,Date-12/12/2024,Mob:602796102[15:11-15:23]</t>
  </si>
  <si>
    <t>RGNO1465918,Date-16/12/2024,Mob:603066113[11:41-12:19]</t>
  </si>
  <si>
    <t>RGNO1465919,Date-13/12/2024,Mob:603156117[10:44-11:29]</t>
  </si>
  <si>
    <t>RGNO1465920,Date-16/12/2024,Mob:703246121[19:17-19:37]</t>
  </si>
  <si>
    <t>RGNO1465921,Date-5/12/2024,Mob:603426129[0:00]</t>
  </si>
  <si>
    <t>RGNO1465922,Date-4/12/2024,Mob:603606136[16:32-17:24]</t>
  </si>
  <si>
    <t>RGNO1465923,Date-13/12/2024,Mob:603966151[0:00]</t>
  </si>
  <si>
    <t>RGNO1465924,Date-10/12/2024,Mob:604146159[10:25-11:12]</t>
  </si>
  <si>
    <t>RGNO1465925,Date-8/12/2024,Mob:704416170[0:00]</t>
  </si>
  <si>
    <t>RGNO1465926,Date-9/12/2024,Mob:604506174[0:00]</t>
  </si>
  <si>
    <t>RGNO1465927,Date-14/12/2024,Mob:605136200[08:44-8:48]</t>
  </si>
  <si>
    <t>RGNO1465928,Date-12/12/2024,Mob:605406212[11:06-11:17]</t>
  </si>
  <si>
    <t>RGNO1465929,Date-5/12/2024,Mob:605586219[09:26-10:12]</t>
  </si>
  <si>
    <t>RGNO1465930,Date-10/12/2024,Mob:605766227[08:27-8:31]</t>
  </si>
  <si>
    <t>RGNO1465931,Date-10/12/2024,Mob:705856231[10:38-10:42]</t>
  </si>
  <si>
    <t>RGNO1465932,Date-11/12/2024,Mob:706036238[12:39-12:54]</t>
  </si>
  <si>
    <t>RGNO1465933,Date-11/12/2024,Mob:706216246[12:55-13:02]</t>
  </si>
  <si>
    <t>RGNO1465934,Date-10/12/2024,Mob:706306249[0:00]</t>
  </si>
  <si>
    <t>RGNO1465935,Date-17/12/2024,Mob:706396253[10:04-10:23]</t>
  </si>
  <si>
    <t>RGNO1465936,Date-10/12/2024,Mob:606486257[14:33-14:47]</t>
  </si>
  <si>
    <t>RGNO1465937,Date-13/12/2024,Mob:606576261[0:00]</t>
  </si>
  <si>
    <t>RGNO1465938,Date-10/12/2024,Mob:606666265[0:00]</t>
  </si>
  <si>
    <t>RGNO1465939,Date-7/12/2024,Mob:706756268[0:00]</t>
  </si>
  <si>
    <t>RGNO1465940,Date-12/12/2024,Mob:706846272[10:59-11:34]</t>
  </si>
  <si>
    <t>RGNO1465941,Date-11/12/2024,Mob:607116283[0:00]</t>
  </si>
  <si>
    <t>RGNO1465942,Date-11/12/2024,Mob:707746310[11:02-11:19]</t>
  </si>
  <si>
    <t>RGNO1465943,Date-14/12/2024,Mob:607836314[0:00]</t>
  </si>
  <si>
    <t>RGNO1465944,Date-8/12/2024,Mob:608106325[0:00]</t>
  </si>
  <si>
    <t>RGNO1465945,Date-9/12/2024,Mob:708196329[11:44-11:58]</t>
  </si>
  <si>
    <t>RGNO1465946,Date-7/12/2024,Mob:608286333[14:02-14:32]</t>
  </si>
  <si>
    <t>RGNO1465947,Date-14/12/2024,Mob:608376336[11:02-11:41]</t>
  </si>
  <si>
    <t>RGNO1465948,Date-18/12/2024,Mob:608466340[0:00]</t>
  </si>
  <si>
    <t>RGNO1465949,Date-16/12/2024,Mob:708556344[11:34-11:52]</t>
  </si>
  <si>
    <t>RGNO1465950,Date-14/12/2024,Mob:608646348[0:00]</t>
  </si>
  <si>
    <t>RGNO1465951,Date-7/12/2024,Mob:608736351[0:00]</t>
  </si>
  <si>
    <t>RGNO1465952,Date-15/12/2024,Mob:608826355[16:01-16:43]</t>
  </si>
  <si>
    <t>RGNO1465953,Date-4/12/2024,Mob:709096367[18:58-19:14]</t>
  </si>
  <si>
    <t>RGNO1465954,Date-10/12/2024,Mob:609456382[18:29-19:08]</t>
  </si>
  <si>
    <t>RGNO1465955,Date-8/12/2024,Mob:609636389[09:31-10:26]</t>
  </si>
  <si>
    <t>RGNO1465956,Date-16/12/2024,Mob:709726393[13:51-14:31]</t>
  </si>
  <si>
    <t>RGNO1465957,Date-13/12/2024,Mob:709996404[0:00]</t>
  </si>
  <si>
    <t>RGNO1465958,Date-9/12/2024,Mob:600086408[12:30-12:41]</t>
  </si>
  <si>
    <t>RGNO1465959,Date-11/12/2024,Mob:700446423[13:16-13:36]</t>
  </si>
  <si>
    <t>RGNO1465960,Date-15/12/2024,Mob:600536427[18:10-19:01]</t>
  </si>
  <si>
    <t>RGNO1465961,Date-8/12/2024,Mob:600626431[08:32-8:44]</t>
  </si>
  <si>
    <t>RGNO1465962,Date-13/12/2024,Mob:700806438[0:00]</t>
  </si>
  <si>
    <t>RGNO1465963,Date-11/12/2024,Mob:701076450[13:04-13:43]</t>
  </si>
  <si>
    <t>RGNO1465964,Date-17/12/2024,Mob:601346461[16:31-17:11]</t>
  </si>
  <si>
    <t>RGNO1465965,Date-4/12/2024,Mob:601436465[12:58-13:03]</t>
  </si>
  <si>
    <t>RGNO1465966,Date-19/12/2024,Mob:601616472[0:00]</t>
  </si>
  <si>
    <t>RGNO1465967,Date-11/12/2024,Mob:601886484[17:26-18:10]</t>
  </si>
  <si>
    <t>RGNO1465968,Date-14/12/2024,Mob:602066491[0:00]</t>
  </si>
  <si>
    <t>RGNO1465969,Date-10/12/2024,Mob:702156495[15:15-16:00]</t>
  </si>
  <si>
    <t>RGNO1465970,Date-11/12/2024,Mob:702246499[19:20-19:55]</t>
  </si>
  <si>
    <t>RGNO1465971,Date-5/12/2024,Mob:602336503[09:52-10:07]</t>
  </si>
  <si>
    <t>RGNO1465972,Date-11/12/2024,Mob:702876525[0:00]</t>
  </si>
  <si>
    <t>RGNO1465973,Date-15/12/2024,Mob:702966529[16:15-16:31]</t>
  </si>
  <si>
    <t>RGNO1465974,Date-13/12/2024,Mob:703056533[19:15-20:01]</t>
  </si>
  <si>
    <t>RGNO1465975,Date-14/12/2024,Mob:703146537[13:48-14:25]</t>
  </si>
  <si>
    <t>RGNO1465976,Date-6/12/2024,Mob:603326544[14:05-14:24]</t>
  </si>
  <si>
    <t>RGNO1465977,Date-6/12/2024,Mob:603416548[19:16-19:26]</t>
  </si>
  <si>
    <t>RGNO1465978,Date-11/12/2024,Mob:703596555[10:43-11:32]</t>
  </si>
  <si>
    <t>RGNO1465979,Date-11/12/2024,Mob:604046574[15:53-16:06]</t>
  </si>
  <si>
    <t>RGNO1465980,Date-16/12/2024,Mob:604136578[16:22-16:40]</t>
  </si>
  <si>
    <t>RGNO1465981,Date-11/12/2024,Mob:604316586[12:21-13:08]</t>
  </si>
  <si>
    <t>RGNO1465982,Date-19/12/2024,Mob:604586597[09:20-10:10]</t>
  </si>
  <si>
    <t>RGNO1465983,Date-11/12/2024,Mob:704946612[0:00]</t>
  </si>
  <si>
    <t>RGNO1465984,Date-13/12/2024,Mob:705126620[15:24-16:00]</t>
  </si>
  <si>
    <t>RGNO1465985,Date-13/12/2024,Mob:605306627[19:27-19:44]</t>
  </si>
  <si>
    <t>RGNO1465986,Date-9/12/2024,Mob:705486635[0:00]</t>
  </si>
  <si>
    <t>RGNO1465987,Date-20/12/2024,Mob:605576639[0:00]</t>
  </si>
  <si>
    <t>RGNO1465988,Date-13/12/2024,Mob:705846650[11:56-12:51]</t>
  </si>
  <si>
    <t>RGNO1465989,Date-11/12/2024,Mob:606206665[08:50-9:26]</t>
  </si>
  <si>
    <t>RGNO1465990,Date-7/12/2024,Mob:606566680[11:57-12:14]</t>
  </si>
  <si>
    <t>RGNO1465991,Date-9/12/2024,Mob:606656684[10:57-11:36]</t>
  </si>
  <si>
    <t>RGNO1465992,Date-5/12/2024,Mob:706926695[12:15-12:28]</t>
  </si>
  <si>
    <t>RGNO1465993,Date-10/12/2024,Mob:607106703[11:49-11:59]</t>
  </si>
  <si>
    <t>RGNO1465994,Date-18/12/2024,Mob:707376714[0:00]</t>
  </si>
  <si>
    <t>RGNO1465995,Date-11/12/2024,Mob:607646725[14:24-14:43]</t>
  </si>
  <si>
    <t>RGNO1465996,Date-13/12/2024,Mob:607826733[14:29-15:18]</t>
  </si>
  <si>
    <t>RGNO1465997,Date-9/12/2024,Mob:708006741[0:00]</t>
  </si>
  <si>
    <t>RGNO1465998,Date-4/12/2024,Mob:708186748[15:52-16:08]</t>
  </si>
  <si>
    <t>RGNO1465999,Date-10/12/2024,Mob:608276752[14:47-14:57]</t>
  </si>
  <si>
    <t>RGNO1466000,Date-14/12/2024,Mob:608366756[17:25-17:45]</t>
  </si>
  <si>
    <t>RGNO1466001,Date-6/12/2024,Mob:608546763[13:39-13:55]</t>
  </si>
  <si>
    <t>RGNO1466002,Date-15/12/2024,Mob:708726771[12:46-12:49]</t>
  </si>
  <si>
    <t>RGNO1466003,Date-7/12/2024,Mob:608816775[0:00]</t>
  </si>
  <si>
    <t>RGNO1466004,Date-14/12/2024,Mob:608906778[0:00]</t>
  </si>
  <si>
    <t>RGNO1466005,Date-14/12/2024,Mob:709086786[0:00]</t>
  </si>
  <si>
    <t>RGNO1466006,Date-4/12/2024,Mob:609176790[17:57-18:29]</t>
  </si>
  <si>
    <t>RGNO1466007,Date-12/12/2024,Mob:609266793[0:00]</t>
  </si>
  <si>
    <t>RGNO1466008,Date-6/12/2024,Mob:709356797[14:50-14:55]</t>
  </si>
  <si>
    <t>RGNO1466009,Date-15/12/2024,Mob:709626809[08:27-9:21]</t>
  </si>
  <si>
    <t>RGNO1466010,Date-10/12/2024,Mob:709806816[18:20-18:56]</t>
  </si>
  <si>
    <t>RGNO1466011,Date-15/12/2024,Mob:700256835[0:00]</t>
  </si>
  <si>
    <t>RGNO1466012,Date-16/12/2024,Mob:700346839[0:00]</t>
  </si>
  <si>
    <t>RGNO1466013,Date-17/12/2024,Mob:600436843[12:07-12:37]</t>
  </si>
  <si>
    <t>RGNO1466014,Date-5/12/2024,Mob:600616850[18:16-18:25]</t>
  </si>
  <si>
    <t>RGNO1466015,Date-12/12/2024,Mob:700796858[09:49-10:40]</t>
  </si>
  <si>
    <t>RGNO1466016,Date-11/12/2024,Mob:600886861[0:00]</t>
  </si>
  <si>
    <t>RGNO1466017,Date-17/12/2024,Mob:600976865[0:00]</t>
  </si>
  <si>
    <t>RGNO1466018,Date-5/12/2024,Mob:701246877[15:47-16:25]</t>
  </si>
  <si>
    <t>RGNO1466019,Date-14/12/2024,Mob:701336880[0:00]</t>
  </si>
  <si>
    <t>RGNO1466020,Date-13/12/2024,Mob:601516888[10:44-10:59]</t>
  </si>
  <si>
    <t>RGNO1466021,Date-19/12/2024,Mob:701696895[16:39-16:59]</t>
  </si>
  <si>
    <t>RGNO1466022,Date-14/12/2024,Mob:701786899[0:00]</t>
  </si>
  <si>
    <t>RGNO1466023,Date-14/12/2024,Mob:601876903[16:55-17:40]</t>
  </si>
  <si>
    <t>RGNO1466024,Date-5/12/2024,Mob:701966907[0:00]</t>
  </si>
  <si>
    <t>RGNO1466025,Date-4/12/2024,Mob:602146914[14:59-15:14]</t>
  </si>
  <si>
    <t>RGNO1466026,Date-9/12/2024,Mob:702236918[17:10-17:22]</t>
  </si>
  <si>
    <t>RGNO1466027,Date-7/12/2024,Mob:702326922[10:34-11:22]</t>
  </si>
  <si>
    <t>RGNO1466028,Date-6/12/2024,Mob:602416926[14:17-15:00]</t>
  </si>
  <si>
    <t>RGNO1466029,Date-7/12/2024,Mob:702596933[15:58-16:11]</t>
  </si>
  <si>
    <t>RGNO1466030,Date-6/12/2024,Mob:702776941[0:00]</t>
  </si>
  <si>
    <t>RGNO1466031,Date-17/12/2024,Mob:602956948[0:00]</t>
  </si>
  <si>
    <t>RGNO1466032,Date-5/12/2024,Mob:603406967[16:19-17:17]</t>
  </si>
  <si>
    <t>RGNO1466033,Date-19/12/2024,Mob:703586975[0:00]</t>
  </si>
  <si>
    <t>RGNO1466034,Date-13/12/2024,Mob:703766982[11:14-11:59]</t>
  </si>
  <si>
    <t>RGNO1466035,Date-11/12/2024,Mob:603856986[13:26-13:42]</t>
  </si>
  <si>
    <t>RGNO1466036,Date-12/12/2024,Mob:603946990[0:00]</t>
  </si>
  <si>
    <t>RGNO1466037,Date-13/12/2024,Mob:704036994[0:00]</t>
  </si>
  <si>
    <t>RGNO1466038,Date-3/12/2024,Mob:604126997[10:36-11:19]</t>
  </si>
  <si>
    <t>RGNO1466039,Date-5/12/2024,Mob:704217001[0:00]</t>
  </si>
  <si>
    <t>RGNO1466040,Date-2/12/2024,Mob:604397009[0:00]</t>
  </si>
  <si>
    <t>RGNO1466041,Date-10/12/2024,Mob:604577016[18:00-18:54]</t>
  </si>
  <si>
    <t>RGNO1466042,Date-11/12/2024,Mob:704667020[0:00]</t>
  </si>
  <si>
    <t>RGNO1466043,Date-8/12/2024,Mob:605027035[17:09-17:12]</t>
  </si>
  <si>
    <t>RGNO1466044,Date-16/12/2024,Mob:705117039[11:14-12:00]</t>
  </si>
  <si>
    <t>RGNO1466045,Date-9/12/2024,Mob:705297047[15:13-16:03]</t>
  </si>
  <si>
    <t>RGNO1466046,Date-14/12/2024,Mob:705747065[0:00]</t>
  </si>
  <si>
    <t>RGNO1466047,Date-6/12/2024,Mob:605837069[10:08-10:51]</t>
  </si>
  <si>
    <t>RGNO1466048,Date-17/12/2024,Mob:705927073[13:07-13:53]</t>
  </si>
  <si>
    <t>RGNO1466049,Date-18/12/2024,Mob:606017077[14:51-14:59]</t>
  </si>
  <si>
    <t>RGNO1466050,Date-10/12/2024,Mob:606107081[16:02-16:16]</t>
  </si>
  <si>
    <t>RGNO1466051,Date-10/12/2024,Mob:606197084[18:15-18:35]</t>
  </si>
  <si>
    <t>RGNO1466052,Date-7/12/2024,Mob:706030707[12:32-13:23]</t>
  </si>
  <si>
    <t>RGNO1466053,Date-10/12/2024,Mob:706467096[0:00]</t>
  </si>
  <si>
    <t>RGNO1466054,Date-8/12/2024,Mob:706557099[0:00]</t>
  </si>
  <si>
    <t>RGNO1466055,Date-6/12/2024,Mob:606647103[0:00]</t>
  </si>
  <si>
    <t>RGNO1466056,Date-12/12/2024,Mob:606737107[18:09-18:25]</t>
  </si>
  <si>
    <t>RGNO1466057,Date-16/12/2024,Mob:706827111[0:00]</t>
  </si>
  <si>
    <t>RGNO1466058,Date-13/12/2024,Mob:607007118[13:38-13:50]</t>
  </si>
  <si>
    <t>RGNO1466059,Date-5/12/2024,Mob:707097122[0:00]</t>
  </si>
  <si>
    <t>RGNO1466060,Date-11/12/2024,Mob:707187126[0:00]</t>
  </si>
  <si>
    <t>RGNO1466061,Date-10/12/2024,Mob:707367133[09:04-9:35]</t>
  </si>
  <si>
    <t>RGNO1466062,Date-9/12/2024,Mob:707637145[0:00]</t>
  </si>
  <si>
    <t>RGNO1466063,Date-4/12/2024,Mob:707727149[18:15-19:04]</t>
  </si>
  <si>
    <t>RGNO1466064,Date-14/12/2024,Mob:707907156[10:13-10:24]</t>
  </si>
  <si>
    <t>RGNO1466065,Date-12/12/2024,Mob:608087164[0:00]</t>
  </si>
  <si>
    <t>RGNO1466066,Date-5/12/2024,Mob:708177167[18:34-18:46]</t>
  </si>
  <si>
    <t>RGNO1466067,Date-3/12/2024,Mob:608447179[15:50-16:36]</t>
  </si>
  <si>
    <t>RGNO1466068,Date-11/12/2024,Mob:708537183[18:29-18:40]</t>
  </si>
  <si>
    <t>RGNO1466069,Date-7/12/2024,Mob:708627186[0:00]</t>
  </si>
  <si>
    <t>RGNO1466070,Date-12/12/2024,Mob:608717190[0:00]</t>
  </si>
  <si>
    <t>RGNO1466071,Date-10/12/2024,Mob:608897198[12:42-12:51]</t>
  </si>
  <si>
    <t>RGNO1466072,Date-9/12/2024,Mob:609077205[11:59-12:55]</t>
  </si>
  <si>
    <t>RGNO1466073,Date-6/12/2024,Mob:709167209[0:00]</t>
  </si>
  <si>
    <t>RGNO1466074,Date-13/12/2024,Mob:609437220[15:04-15:20]</t>
  </si>
  <si>
    <t>RGNO1466075,Date-4/12/2024,Mob:609527224[11:21-12:18]</t>
  </si>
  <si>
    <t>RGNO1466076,Date-8/12/2024,Mob:709707232[13:38-13:48]</t>
  </si>
  <si>
    <t>RGNO1466077,Date-11/12/2024,Mob:609797235[12:46-13:28]</t>
  </si>
  <si>
    <t>RGNO1466078,Date-8/12/2024,Mob:709977243[15:09-15:19]</t>
  </si>
  <si>
    <t>RGNO1466079,Date-5/12/2024,Mob:600067247[08:09-8:27]</t>
  </si>
  <si>
    <t>RGNO1466080,Date-10/12/2024,Mob:600517266[19:10-19:55]</t>
  </si>
  <si>
    <t>RGNO1466081,Date-12/12/2024,Mob:700787277[0:00]</t>
  </si>
  <si>
    <t>RGNO1466082,Date-8/12/2024,Mob:700877281[12:12-12:59]</t>
  </si>
  <si>
    <t>RGNO1466083,Date-10/12/2024,Mob:601057288[15:46-16:43]</t>
  </si>
  <si>
    <t>RGNO1466084,Date-7/12/2024,Mob:601417303[09:42-10:29]</t>
  </si>
  <si>
    <t>RGNO1466085,Date-13/12/2024,Mob:701507307[0:00]</t>
  </si>
  <si>
    <t>RGNO1466086,Date-15/12/2024,Mob:601777319[0:00]</t>
  </si>
  <si>
    <t>RGNO1466087,Date-5/12/2024,Mob:702047330[08:22-8:37]</t>
  </si>
  <si>
    <t>RGNO1466088,Date-7/12/2024,Mob:702407345[0:00]</t>
  </si>
  <si>
    <t>RGNO1466089,Date-10/12/2024,Mob:702587353[09:06-9:17]</t>
  </si>
  <si>
    <t>RGNO1466090,Date-6/12/2024,Mob:702677356[18:32-18:40]</t>
  </si>
  <si>
    <t>RGNO1466091,Date-13/12/2024,Mob:702767360[0:00]</t>
  </si>
  <si>
    <t>RGNO1466092,Date-2/12/2024,Mob:702857364[14:22-14:27]</t>
  </si>
  <si>
    <t>RGNO1466093,Date-12/12/2024,Mob:703037371[08:48-9:05]</t>
  </si>
  <si>
    <t>RGNO1466094,Date-12/12/2024,Mob:703217379[0:00]</t>
  </si>
  <si>
    <t>RGNO1466095,Date-9/12/2024,Mob:703307383[15:41-15:57]</t>
  </si>
  <si>
    <t>RGNO1466096,Date-18/12/2024,Mob:703487390[08:48-9:18]</t>
  </si>
  <si>
    <t>RGNO1466097,Date-13/12/2024,Mob:603667398[17:30-17:36]</t>
  </si>
  <si>
    <t>RGNO1466098,Date-12/12/2024,Mob:604117417[15:33-15:49]</t>
  </si>
  <si>
    <t>RGNO1466099,Date-9/12/2024,Mob:704207421[09:52-10:29]</t>
  </si>
  <si>
    <t>RGNO1466100,Date-17/12/2024,Mob:704567436[09:44-10:04]</t>
  </si>
  <si>
    <t>RGNO1466101,Date-11/12/2024,Mob:704657439[08:07-8:20]</t>
  </si>
  <si>
    <t>RGNO1466102,Date-11/12/2024,Mob:604747443[16:25-17:00]</t>
  </si>
  <si>
    <t>RGNO1466103,Date-12/12/2024,Mob:604837447[0:00]</t>
  </si>
  <si>
    <t>RGNO1466104,Date-7/12/2024,Mob:604927451[17:11-17:24]</t>
  </si>
  <si>
    <t>RGNO1466105,Date-11/12/2024,Mob:605017455[13:09-13:25]</t>
  </si>
  <si>
    <t>RGNO1466106,Date-4/12/2024,Mob:705197462[16:05-16:56]</t>
  </si>
  <si>
    <t>RGNO1466107,Date-11/12/2024,Mob:605377470[0:00]</t>
  </si>
  <si>
    <t>RGNO1466108,Date-8/12/2024,Mob:705647481[10:28-10:48]</t>
  </si>
  <si>
    <t>RGNO1466109,Date-4/12/2024,Mob:605737485[0:00]</t>
  </si>
  <si>
    <t>RGNO1466110,Date-6/12/2024,Mob:705827489[19:26-20:21]</t>
  </si>
  <si>
    <t>RGNO1466111,Date-4/12/2024,Mob:706007496[18:47-19:33]</t>
  </si>
  <si>
    <t>RGNO1466112,Date-10/12/2024,Mob:706097500[0:00]</t>
  </si>
  <si>
    <t>RGNO1466113,Date-13/12/2024,Mob:706187504[15:52-16:02]</t>
  </si>
  <si>
    <t>RGNO1466114,Date-19/12/2024,Mob:606367511[0:00]</t>
  </si>
  <si>
    <t>RGNO1466115,Date-13/12/2024,Mob:606457515[17:02-17:14]</t>
  </si>
  <si>
    <t>RGNO1466116,Date-7/12/2024,Mob:707087541[18:58-19:31]</t>
  </si>
  <si>
    <t>RGNO1466117,Date-11/12/2024,Mob:707537560[09:19-10:03]</t>
  </si>
  <si>
    <t>RGNO1466118,Date-9/12/2024,Mob:707717568[09:44-9:48]</t>
  </si>
  <si>
    <t>RGNO1466119,Date-16/12/2024,Mob:607987579[0:00]</t>
  </si>
  <si>
    <t>RGNO1466120,Date-17/12/2024,Mob:708077583[14:20-14:33]</t>
  </si>
  <si>
    <t>RGNO1466121,Date-11/12/2024,Mob:708257591[19:03-19:48]</t>
  </si>
  <si>
    <t>RGNO1466122,Date-5/12/2024,Mob:708347594[14:07-14:41]</t>
  </si>
  <si>
    <t>RGNO1466123,Date-16/12/2024,Mob:708437598[08:23-9:06]</t>
  </si>
  <si>
    <t>RGNO1466124,Date-13/12/2024,Mob:608887617[16:25-16:27]</t>
  </si>
  <si>
    <t>RGNO1466125,Date-11/12/2024,Mob:708977621[08:51-9:25]</t>
  </si>
  <si>
    <t>RGNO1466126,Date-8/12/2024,Mob:609427640[15:01-15:46]</t>
  </si>
  <si>
    <t>RGNO1466127,Date-7/12/2024,Mob:609517643[12:03-12:16]</t>
  </si>
  <si>
    <t>RGNO1466128,Date-12/12/2024,Mob:709607647[0:00]</t>
  </si>
  <si>
    <t>RGNO1466129,Date-7/12/2024,Mob:709697651[0:00]</t>
  </si>
  <si>
    <t>RGNO1466130,Date-14/12/2024,Mob:609787655[10:31-10:39]</t>
  </si>
  <si>
    <t>RGNO1466131,Date-5/12/2024,Mob:609877659[16:46-17:24]</t>
  </si>
  <si>
    <t>RGNO1466132,Date-4/12/2024,Mob:700147670[16:41-17:00]</t>
  </si>
  <si>
    <t>RGNO1466133,Date-9/12/2024,Mob:600327677[0:00]</t>
  </si>
  <si>
    <t>RGNO1466134,Date-17/12/2024,Mob:700417681[16:59-17:40]</t>
  </si>
  <si>
    <t>RGNO1466135,Date-15/12/2024,Mob:600687693[11:57-12:08]</t>
  </si>
  <si>
    <t>RGNO1466136,Date-8/12/2024,Mob:701047708[0:00]</t>
  </si>
  <si>
    <t>RGNO1466137,Date-18/12/2024,Mob:601137711[0:00]</t>
  </si>
  <si>
    <t>RGNO1466138,Date-6/12/2024,Mob:601227715[09:11-9:26]</t>
  </si>
  <si>
    <t>RGNO1466139,Date-15/12/2024,Mob:701317719[0:00]</t>
  </si>
  <si>
    <t>RGNO1466140,Date-12/12/2024,Mob:701407723[14:10-14:21]</t>
  </si>
  <si>
    <t>RGNO1466141,Date-13/12/2024,Mob:701587730[16:24-16:34]</t>
  </si>
  <si>
    <t>RGNO1466142,Date-18/12/2024,Mob:601857742[14:42-15:18]</t>
  </si>
  <si>
    <t>RGNO1466143,Date-11/12/2024,Mob:602037749[15:05-15:08]</t>
  </si>
  <si>
    <t>RGNO1466144,Date-11/12/2024,Mob:702127753[17:01-17:37]</t>
  </si>
  <si>
    <t>RGNO1466145,Date-6/12/2024,Mob:602307761[15:36-16:12]</t>
  </si>
  <si>
    <t>RGNO1466146,Date-14/12/2024,Mob:702487768[13:05-13:50]</t>
  </si>
  <si>
    <t>RGNO1466147,Date-12/12/2024,Mob:702847783[11:38-12:32]</t>
  </si>
  <si>
    <t>RGNO1466148,Date-13/12/2024,Mob:602937787[0:00]</t>
  </si>
  <si>
    <t>RGNO1466149,Date-17/12/2024,Mob:603027791[0:00]</t>
  </si>
  <si>
    <t>RGNO1466150,Date-18/12/2024,Mob:603117795[11:33-12:16]</t>
  </si>
  <si>
    <t>RGNO1466151,Date-5/12/2024,Mob:603387806[09:54-10:33]</t>
  </si>
  <si>
    <t>RGNO1466152,Date-6/12/2024,Mob:603657817[13:56-14:13]</t>
  </si>
  <si>
    <t>RGNO1466153,Date-7/12/2024,Mob:703747821[16:09-17:00]</t>
  </si>
  <si>
    <t>RGNO1466154,Date-10/12/2024,Mob:703927829[0:00]</t>
  </si>
  <si>
    <t>RGNO1466155,Date-12/12/2024,Mob:604017832[16:39-17:13]</t>
  </si>
  <si>
    <t>RGNO1466156,Date-11/12/2024,Mob:604197840[18:38-19:22]</t>
  </si>
  <si>
    <t>RGNO1466157,Date-10/12/2024,Mob:704287844[0:00]</t>
  </si>
  <si>
    <t>RGNO1466158,Date-9/12/2024,Mob:704557855[12:12-12:23]</t>
  </si>
  <si>
    <t>RGNO1466159,Date-11/12/2024,Mob:604737863[10:23-11:01]</t>
  </si>
  <si>
    <t>RGNO1466160,Date-11/12/2024,Mob:604827866[13:10-14:09]</t>
  </si>
  <si>
    <t>RGNO1466161,Date-7/12/2024,Mob:604917870[0:00]</t>
  </si>
  <si>
    <t>RGNO1466162,Date-8/12/2024,Mob:705097878[08:16-8:53]</t>
  </si>
  <si>
    <t>RGNO1466163,Date-12/12/2024,Mob:605457893[10:44-10:54]</t>
  </si>
  <si>
    <t>RGNO1466164,Date-13/12/2024,Mob:605547897[10:51-10:54]</t>
  </si>
  <si>
    <t>RGNO1466165,Date-17/12/2024,Mob:605637900[0:00]</t>
  </si>
  <si>
    <t>RGNO1466166,Date-16/12/2024,Mob:705727904[13:20-13:22]</t>
  </si>
  <si>
    <t>RGNO1466167,Date-6/12/2024,Mob:605907912[12:54-13:33]</t>
  </si>
  <si>
    <t>RGNO1466168,Date-16/12/2024,Mob:606087919[08:56-9:30]</t>
  </si>
  <si>
    <t>RGNO1466169,Date-3/12/2024,Mob:606177923[0:00]</t>
  </si>
  <si>
    <t>RGNO1466170,Date-10/12/2024,Mob:606267927[09:17-9:36]</t>
  </si>
  <si>
    <t>RGNO1466171,Date-11/12/2024,Mob:606357931[0:00]</t>
  </si>
  <si>
    <t>RGNO1466172,Date-19/12/2024,Mob:706717946[13:25-13:42]</t>
  </si>
  <si>
    <t>RGNO1466173,Date-7/12/2024,Mob:706807949[0:00]</t>
  </si>
  <si>
    <t>RGNO1466174,Date-14/12/2024,Mob:706897953[0:00]</t>
  </si>
  <si>
    <t>RGNO1466175,Date-8/12/2024,Mob:706987957[09:57-10:31]</t>
  </si>
  <si>
    <t>RGNO1466176,Date-12/12/2024,Mob:607167965[18:06-18:55]</t>
  </si>
  <si>
    <t>RGNO1466177,Date-10/12/2024,Mob:607257968[18:16-18:50]</t>
  </si>
  <si>
    <t>RGNO1466178,Date-15/12/2024,Mob:607527980[0:00]</t>
  </si>
  <si>
    <t>RGNO1466179,Date-4/12/2024,Mob:607617983[0:00]</t>
  </si>
  <si>
    <t>RGNO1466180,Date-18/12/2024,Mob:607707987[08:25-8:37]</t>
  </si>
  <si>
    <t>RGNO1466181,Date-2/12/2024,Mob:607977999[15:34-15:50]</t>
  </si>
  <si>
    <t>RGNO1466182,Date-5/12/2024,Mob:708068002[0:00]</t>
  </si>
  <si>
    <t>RGNO1466183,Date-10/12/2024,Mob:608158006[08:18-8:32]</t>
  </si>
  <si>
    <t>RGNO1466184,Date-13/12/2024,Mob:608428017[11:34-11:49]</t>
  </si>
  <si>
    <t>RGNO1466185,Date-18/12/2024,Mob:608518021[0:00]</t>
  </si>
  <si>
    <t>RGNO1466186,Date-10/12/2024,Mob:708698029[08:09-8:12]</t>
  </si>
  <si>
    <t>RGNO1466187,Date-19/12/2024,Mob:709058044[17:45-18:05]</t>
  </si>
  <si>
    <t>RGNO1466188,Date-16/12/2024,Mob:709148048[13:44-14:03]</t>
  </si>
  <si>
    <t>RGNO1466189,Date-11/12/2024,Mob:709418059[16:34-16:40]</t>
  </si>
  <si>
    <t>RGNO1466190,Date-2/12/2024,Mob:609508063[15:12-15:16]</t>
  </si>
  <si>
    <t>RGNO1466191,Date-13/12/2024,Mob:709688070[16:42-16:57]</t>
  </si>
  <si>
    <t>RGNO1466192,Date-9/12/2024,Mob:709778074[0:00]</t>
  </si>
  <si>
    <t>RGNO1466193,Date-17/12/2024,Mob:609868078[15:44-16:00]</t>
  </si>
  <si>
    <t>RGNO1466194,Date-9/12/2024,Mob:600048085[0:00]</t>
  </si>
  <si>
    <t>RGNO1466195,Date-12/12/2024,Mob:700228093[16:40-16:57]</t>
  </si>
  <si>
    <t>RGNO1466196,Date-5/12/2024,Mob:600588108[16:49-16:50]</t>
  </si>
  <si>
    <t>RGNO1466197,Date-10/12/2024,Mob:600768116[0:00]</t>
  </si>
  <si>
    <t>RGNO1466198,Date-11/12/2024,Mob:701038127[0:00]</t>
  </si>
  <si>
    <t>RGNO1466199,Date-13/12/2024,Mob:701218135[19:03-19:15]</t>
  </si>
  <si>
    <t>RGNO1466200,Date-6/12/2024,Mob:601398142[0:00]</t>
  </si>
  <si>
    <t>RGNO1466201,Date-20/12/2024,Mob:601938165[18:36-18:38]</t>
  </si>
  <si>
    <t>RGNO1466202,Date-9/12/2024,Mob:702208176[18:18-18:53]</t>
  </si>
  <si>
    <t>RGNO1466203,Date-8/12/2024,Mob:702388184[13:34-14:33]</t>
  </si>
  <si>
    <t>RGNO1466204,Date-13/12/2024,Mob:702478187[13:46-13:57]</t>
  </si>
  <si>
    <t>RGNO1466205,Date-9/12/2024,Mob:703288221[0:00]</t>
  </si>
  <si>
    <t>RGNO1466206,Date-16/12/2024,Mob:603378225[10:31-10:42]</t>
  </si>
  <si>
    <t>RGNO1466207,Date-11/12/2024,Mob:703468229[15:25-15:32]</t>
  </si>
  <si>
    <t>RGNO1466208,Date-8/12/2024,Mob:703558233[13:59-14:06]</t>
  </si>
  <si>
    <t>RGNO1466209,Date-11/12/2024,Mob:703648237[16:39-16:45]</t>
  </si>
  <si>
    <t>RGNO1466210,Date-11/12/2024,Mob:603738240[09:33-9:50]</t>
  </si>
  <si>
    <t>RGNO1466211,Date-17/12/2024,Mob:604098255[08:28-8:40]</t>
  </si>
  <si>
    <t>RGNO1466212,Date-14/12/2024,Mob:704278263[08:24-8:26]</t>
  </si>
  <si>
    <t>RGNO1466213,Date-7/12/2024,Mob:704638278[0:00]</t>
  </si>
  <si>
    <t>RGNO1466214,Date-13/12/2024,Mob:604998293[15:27-15:40]</t>
  </si>
  <si>
    <t>RGNO1466215,Date-7/12/2024,Mob:705088297[12:13-13:06]</t>
  </si>
  <si>
    <t>RGNO1466216,Date-8/12/2024,Mob:705358308[15:12-15:16]</t>
  </si>
  <si>
    <t>RGNO1466217,Date-14/12/2024,Mob:605448312[0:00]</t>
  </si>
  <si>
    <t>RGNO1466218,Date-4/12/2024,Mob:605538316[09:00-9:30]</t>
  </si>
  <si>
    <t>RGNO1466219,Date-4/12/2024,Mob:605628320[11:02-11:11]</t>
  </si>
  <si>
    <t>RGNO1466220,Date-13/12/2024,Mob:705718323[0:00]</t>
  </si>
  <si>
    <t>RGNO1466221,Date-10/12/2024,Mob:605808327[12:55-13:53]</t>
  </si>
  <si>
    <t>RGNO1466222,Date-12/12/2024,Mob:705898331[0:00]</t>
  </si>
  <si>
    <t>RGNO1466223,Date-15/12/2024,Mob:606078339[17:40-18:30]</t>
  </si>
  <si>
    <t>RGNO1466224,Date-8/12/2024,Mob:706258346[12:05-12:12]</t>
  </si>
  <si>
    <t>RGNO1466225,Date-18/12/2024,Mob:706348350[11:08-11:22]</t>
  </si>
  <si>
    <t>RGNO1466226,Date-10/12/2024,Mob:606438354[18:40-19:14]</t>
  </si>
  <si>
    <t>RGNO1466227,Date-14/12/2024,Mob:706528357[16:59-17:02]</t>
  </si>
  <si>
    <t>RGNO1466228,Date-9/12/2024,Mob:706708365[12:45-13:21]</t>
  </si>
  <si>
    <t>RGNO1466229,Date-13/12/2024,Mob:706798369[12:28-13:11]</t>
  </si>
  <si>
    <t>RGNO1466230,Date-2/12/2024,Mob:606978376[13:01-13:37]</t>
  </si>
  <si>
    <t>RGNO1466231,Date-12/12/2024,Mob:607158384[0:00]</t>
  </si>
  <si>
    <t>RGNO1466232,Date-12/12/2024,Mob:607248388[18:15-18:48]</t>
  </si>
  <si>
    <t>RGNO1466233,Date-8/12/2024,Mob:607428395[09:26-9:42]</t>
  </si>
  <si>
    <t>RGNO1466234,Date-10/12/2024,Mob:707518399[15:20-16:03]</t>
  </si>
  <si>
    <t>RGNO1466235,Date-12/12/2024,Mob:607788410[17:32-17:49]</t>
  </si>
  <si>
    <t>RGNO1466236,Date-15/12/2024,Mob:607968418[14:24-15:09]</t>
  </si>
  <si>
    <t>RGNO1466237,Date-15/12/2024,Mob:608058422[17:29-18:19]</t>
  </si>
  <si>
    <t>RGNO1466238,Date-6/12/2024,Mob:708238429[16:16-16:34]</t>
  </si>
  <si>
    <t>RGNO1466239,Date-12/12/2024,Mob:609138467[0:00]</t>
  </si>
  <si>
    <t>RGNO1466240,Date-9/12/2024,Mob:709318475[19:24-19:34]</t>
  </si>
  <si>
    <t>RGNO1466241,Date-7/12/2024,Mob:709408478[12:50-13:30]</t>
  </si>
  <si>
    <t>RGNO1466242,Date-7/12/2024,Mob:609498482[16:47-17:25]</t>
  </si>
  <si>
    <t>RGNO1466243,Date-11/12/2024,Mob:600398520[12:50-13:24]</t>
  </si>
  <si>
    <t>RGNO1466244,Date-5/12/2024,Mob:600488524[08:11-9:00]</t>
  </si>
  <si>
    <t>RGNO1466245,Date-3/12/2024,Mob:600668531[12:28-13:01]</t>
  </si>
  <si>
    <t>RGNO1466246,Date-14/12/2024,Mob:600758535[0:00]</t>
  </si>
  <si>
    <t>RGNO1466247,Date-9/12/2024,Mob:601118550[11:38-11:52]</t>
  </si>
  <si>
    <t>RGNO1466248,Date-7/12/2024,Mob:701298558[0:00]</t>
  </si>
  <si>
    <t>RGNO1466249,Date-3/12/2024,Mob:701388561[13:29-14:20]</t>
  </si>
  <si>
    <t>RGNO1466250,Date-16/12/2024,Mob:601568569[16:33-17:05]</t>
  </si>
  <si>
    <t>RGNO1466251,Date-13/12/2024,Mob:701658573[10:57-11:13]</t>
  </si>
  <si>
    <t>RGNO1466252,Date-18/12/2024,Mob:702018588[0:00]</t>
  </si>
  <si>
    <t>RGNO1466253,Date-10/12/2024,Mob:602288599[14:26-14:36]</t>
  </si>
  <si>
    <t>RGNO1466254,Date-11/12/2024,Mob:602828622[13:21-14:21]</t>
  </si>
  <si>
    <t>RGNO1466255,Date-4/12/2024,Mob:602918626[16:31-17:12]</t>
  </si>
  <si>
    <t>RGNO1466256,Date-9/12/2024,Mob:703008629[17:38-17:54]</t>
  </si>
  <si>
    <t>RGNO1466257,Date-12/12/2024,Mob:603098633[0:00]</t>
  </si>
  <si>
    <t>RGNO1466258,Date-6/12/2024,Mob:703188637[13:16-13:17]</t>
  </si>
  <si>
    <t>RGNO1466259,Date-9/12/2024,Mob:603368645[0:00]</t>
  </si>
  <si>
    <t>RGNO1466260,Date-13/12/2024,Mob:703458648[13:36-13:55]</t>
  </si>
  <si>
    <t>RGNO1466261,Date-6/12/2024,Mob:703638656[08:51-9:30]</t>
  </si>
  <si>
    <t>RGNO1466262,Date-12/12/2024,Mob:703728660[12:08-13:06]</t>
  </si>
  <si>
    <t>RGNO1466263,Date-12/12/2024,Mob:604178679[18:26-18:37]</t>
  </si>
  <si>
    <t>RGNO1466264,Date-9/12/2024,Mob:604808705[0:00]</t>
  </si>
  <si>
    <t>RGNO1466265,Date-10/12/2024,Mob:605168720[16:28-17:13]</t>
  </si>
  <si>
    <t>RGNO1466266,Date-8/12/2024,Mob:705020204[09:59-10:12]</t>
  </si>
  <si>
    <t>RGNO1466267,Date-13/12/2024,Mob:605348728[08:40-8:53]</t>
  </si>
  <si>
    <t>RGNO1466268,Date-11/12/2024,Mob:705528735[13:26-13:42]</t>
  </si>
  <si>
    <t>RGNO1466269,Date-7/12/2024,Mob:705708743[08:39-8:57]</t>
  </si>
  <si>
    <t>RGNO1466270,Date-13/12/2024,Mob:606158762[10:29-10:35]</t>
  </si>
  <si>
    <t>RGNO1466271,Date-11/12/2024,Mob:606248765[0:00]</t>
  </si>
  <si>
    <t>RGNO1466272,Date-9/12/2024,Mob:706428773[15:48-15:55]</t>
  </si>
  <si>
    <t>RGNO1466273,Date-12/12/2024,Mob:606518777[08:08-8:57]</t>
  </si>
  <si>
    <t>RGNO1466274,Date-16/12/2024,Mob:706698784[11:14-11:57]</t>
  </si>
  <si>
    <t>RGNO1466275,Date-7/12/2024,Mob:706788788[08:24-8:39]</t>
  </si>
  <si>
    <t>RGNO1466276,Date-8/12/2024,Mob:706968796[09:12-9:25]</t>
  </si>
  <si>
    <t>RGNO1466277,Date-15/12/2024,Mob:707058799[09:37-9:41]</t>
  </si>
  <si>
    <t>RGNO1466278,Date-2/12/2024,Mob:607418815[16:28-16:38]</t>
  </si>
  <si>
    <t>RGNO1466279,Date-9/12/2024,Mob:707508818[19:02-19:41]</t>
  </si>
  <si>
    <t>RGNO1466280,Date-10/12/2024,Mob:707598822[0:00]</t>
  </si>
  <si>
    <t>RGNO1466281,Date-11/12/2024,Mob:607688826[11:43-12:43]</t>
  </si>
  <si>
    <t>RGNO1466282,Date-11/12/2024,Mob:607868833[0:00]</t>
  </si>
  <si>
    <t>RGNO1466283,Date-9/12/2024,Mob:608048841[0:00]</t>
  </si>
  <si>
    <t>RGNO1466284,Date-3/12/2024,Mob:708080409[08:08-8:47]</t>
  </si>
  <si>
    <t>RGNO1466285,Date-5/12/2024,Mob:608318852[15:16-15:31]</t>
  </si>
  <si>
    <t>RGNO1466286,Date-15/12/2024,Mob:608498860[0:00]</t>
  </si>
  <si>
    <t>RGNO1466287,Date-12/12/2024,Mob:608588864[12:42-12:43]</t>
  </si>
  <si>
    <t>RGNO1466288,Date-17/12/2024,Mob:708678867[09:21-10:04]</t>
  </si>
  <si>
    <t>RGNO1466289,Date-11/12/2024,Mob:708858875[09:38-10:16]</t>
  </si>
  <si>
    <t>RGNO1466290,Date-13/12/2024,Mob:708948879[12:39-13:33]</t>
  </si>
  <si>
    <t>RGNO1466291,Date-13/12/2024,Mob:609038883[17:33-18:33]</t>
  </si>
  <si>
    <t>RGNO1466292,Date-20/12/2024,Mob:609218890[0:00]</t>
  </si>
  <si>
    <t>RGNO1466293,Date-11/12/2024,Mob:709308894[13:23-13:42]</t>
  </si>
  <si>
    <t>Name</t>
  </si>
  <si>
    <t>Gender</t>
  </si>
  <si>
    <t>Contact Number</t>
  </si>
  <si>
    <t>Preferred Training</t>
  </si>
  <si>
    <t>Age</t>
  </si>
  <si>
    <t>Preferred Plan</t>
  </si>
  <si>
    <t>Vishal Nair</t>
  </si>
  <si>
    <t>Male</t>
  </si>
  <si>
    <t>12/14/2024</t>
  </si>
  <si>
    <t>Strength Training</t>
  </si>
  <si>
    <t>Dev Verma</t>
  </si>
  <si>
    <t>12/18/2024</t>
  </si>
  <si>
    <t>Arjun Sharma</t>
  </si>
  <si>
    <t>12/22/2024</t>
  </si>
  <si>
    <t>Core Training</t>
  </si>
  <si>
    <t>Jatin Jain</t>
  </si>
  <si>
    <t>12/15/2024</t>
  </si>
  <si>
    <t>Omkar Tiwari</t>
  </si>
  <si>
    <t>12/16/2024</t>
  </si>
  <si>
    <t>Mahesh Chopra</t>
  </si>
  <si>
    <t>Madhuri Verma</t>
  </si>
  <si>
    <t>Female</t>
  </si>
  <si>
    <t>Abhay Choudhary</t>
  </si>
  <si>
    <t>12/13/2024</t>
  </si>
  <si>
    <t>Hardik Rao</t>
  </si>
  <si>
    <t>Akash Mishra</t>
  </si>
  <si>
    <t>Siddharth Bansal</t>
  </si>
  <si>
    <t>Jeet Chopra</t>
  </si>
  <si>
    <t>High-Intensity Interval Training (HIIT)</t>
  </si>
  <si>
    <t>Tanisha Tiwari</t>
  </si>
  <si>
    <t>Functional Training</t>
  </si>
  <si>
    <t>Govind Ghosh</t>
  </si>
  <si>
    <t>12/23/2024</t>
  </si>
  <si>
    <t>Tejas Nair</t>
  </si>
  <si>
    <t>12/20/2024</t>
  </si>
  <si>
    <t>Cardiovascular Training</t>
  </si>
  <si>
    <t>Jatin Tiwari</t>
  </si>
  <si>
    <t>Zara Rao</t>
  </si>
  <si>
    <t>Jayant Nair</t>
  </si>
  <si>
    <t>Nikhil Iyer</t>
  </si>
  <si>
    <t>12/17/2024</t>
  </si>
  <si>
    <t>Shivam Ghosh</t>
  </si>
  <si>
    <t>Charvi Reddy</t>
  </si>
  <si>
    <t>Kajal Gupta</t>
  </si>
  <si>
    <t>Sandeep Rao</t>
  </si>
  <si>
    <t>12/21/2024</t>
  </si>
  <si>
    <t>Tanya Rao</t>
  </si>
  <si>
    <t>Maithaly Raj</t>
  </si>
  <si>
    <t>12/19/2024</t>
  </si>
  <si>
    <t>Harini Patel</t>
  </si>
  <si>
    <t>Surbhi Reddy</t>
  </si>
  <si>
    <t>Harini Sharma</t>
  </si>
  <si>
    <t>Siddharth Reddy</t>
  </si>
  <si>
    <t>Nimisha Vinod</t>
  </si>
  <si>
    <t>Rishabh Patel</t>
  </si>
  <si>
    <t>Aman Patel</t>
  </si>
  <si>
    <t>Abhay Singh</t>
  </si>
  <si>
    <t>Simran Rao</t>
  </si>
  <si>
    <t>Uday Iyer</t>
  </si>
  <si>
    <t>Biju Ramakrishnan</t>
  </si>
  <si>
    <t>Indrajit Tiwari</t>
  </si>
  <si>
    <t>Madhuri Ghosh</t>
  </si>
  <si>
    <t>Kamini Agarwal</t>
  </si>
  <si>
    <t>Prashant Rao</t>
  </si>
  <si>
    <t>Deepa Reddy</t>
  </si>
  <si>
    <t>Adith Verma</t>
  </si>
  <si>
    <t>Bhavya Agarwal</t>
  </si>
  <si>
    <t>Ravi Reddy</t>
  </si>
  <si>
    <t>Rinu Jose</t>
  </si>
  <si>
    <t>Deepak Chopra</t>
  </si>
  <si>
    <t>Vinayak T</t>
  </si>
  <si>
    <t>Smita Rao</t>
  </si>
  <si>
    <t>Yuvraj Singh</t>
  </si>
  <si>
    <t>Varsha M</t>
  </si>
  <si>
    <t>Suhana Yadav</t>
  </si>
  <si>
    <t>Akash Verma</t>
  </si>
  <si>
    <t>Aryan Rao</t>
  </si>
  <si>
    <t>Zara Kapoor</t>
  </si>
  <si>
    <t>Kaushik Rao</t>
  </si>
  <si>
    <t>Gagan Verma</t>
  </si>
  <si>
    <t>Uma Rao</t>
  </si>
  <si>
    <t>Karthik Tiwari</t>
  </si>
  <si>
    <t>Shraddha Ghosh</t>
  </si>
  <si>
    <t>Kavita Mehta</t>
  </si>
  <si>
    <t>Gagan Yadav</t>
  </si>
  <si>
    <t>Raj Sharma</t>
  </si>
  <si>
    <t>Suhana Jain</t>
  </si>
  <si>
    <t>Rashmi Tiwari</t>
  </si>
  <si>
    <t>Omkar Patel</t>
  </si>
  <si>
    <t>12/24/2024</t>
  </si>
  <si>
    <t>Uma Kapoor</t>
  </si>
  <si>
    <t>Aman Tiwari</t>
  </si>
  <si>
    <t>Raj Tiwari</t>
  </si>
  <si>
    <t>Parth Bansal</t>
  </si>
  <si>
    <t>Priya Gupta</t>
  </si>
  <si>
    <t>Esha Kapoor</t>
  </si>
  <si>
    <t>Ritika Tiwari</t>
  </si>
  <si>
    <t>Dev Nair</t>
  </si>
  <si>
    <t>Sonia Singh</t>
  </si>
  <si>
    <t>Uma Verma</t>
  </si>
  <si>
    <t>Harshal Mehta</t>
  </si>
  <si>
    <t>Arjun Mehta</t>
  </si>
  <si>
    <t>Suraj Chopra</t>
  </si>
  <si>
    <t>Sharvani Kapoor</t>
  </si>
  <si>
    <t>Shreya Sharma</t>
  </si>
  <si>
    <t>Karan Mehta</t>
  </si>
  <si>
    <t>Gautam Jain</t>
  </si>
  <si>
    <t>Sonia Sharma</t>
  </si>
  <si>
    <t>Harshal Jain</t>
  </si>
  <si>
    <t>Kaushik Jain</t>
  </si>
  <si>
    <t>Nikita Kapoor</t>
  </si>
  <si>
    <t>Shourya S</t>
  </si>
  <si>
    <t>Komal Singh</t>
  </si>
  <si>
    <t>Dhanush Rao</t>
  </si>
  <si>
    <t>Nalini Ghosh</t>
  </si>
  <si>
    <t>Sneha Malhotra</t>
  </si>
  <si>
    <t>Manish Singh</t>
  </si>
  <si>
    <t>Rachna Yadav</t>
  </si>
  <si>
    <t>Harshal Gupta</t>
  </si>
  <si>
    <t>Shiv Kumar</t>
  </si>
  <si>
    <t>Tejas Choudhary</t>
  </si>
  <si>
    <t>Meera Jain</t>
  </si>
  <si>
    <t>Charvi Jain</t>
  </si>
  <si>
    <t>Mohan Reddy</t>
  </si>
  <si>
    <t>Siddharth Agarwal</t>
  </si>
  <si>
    <t>Utkarsh Malhotra</t>
  </si>
  <si>
    <t>Lalit Agarwal</t>
  </si>
  <si>
    <t>Payal Tiwari</t>
  </si>
  <si>
    <t>Aditya Jain</t>
  </si>
  <si>
    <t>Uma Chopra</t>
  </si>
  <si>
    <t>Ravi Kumar</t>
  </si>
  <si>
    <t>Garima Mehta</t>
  </si>
  <si>
    <t>Madhuri Agarwal</t>
  </si>
  <si>
    <t>Sudarshan Sharma</t>
  </si>
  <si>
    <t>Gautam Gupta</t>
  </si>
  <si>
    <t>Suraj Sharma</t>
  </si>
  <si>
    <t>Tarun Mehta</t>
  </si>
  <si>
    <t>Parth Rao</t>
  </si>
  <si>
    <t>Meera Yadav</t>
  </si>
  <si>
    <t>Jeet Nair</t>
  </si>
  <si>
    <t>Gauri Singh</t>
  </si>
  <si>
    <t>Uma Singh</t>
  </si>
  <si>
    <t>Vasundhara Yadav</t>
  </si>
  <si>
    <t>Rashmi Kapoor</t>
  </si>
  <si>
    <t>Krishna Malhotra</t>
  </si>
  <si>
    <t>Prashant Verma</t>
  </si>
  <si>
    <t>Payal Choudhary</t>
  </si>
  <si>
    <t>Gautam Ghosh</t>
  </si>
  <si>
    <t>Yuvraj Patel</t>
  </si>
  <si>
    <t>Esha Iyer</t>
  </si>
  <si>
    <t>Madhuri Mehta</t>
  </si>
  <si>
    <t>Pranav Bansal</t>
  </si>
  <si>
    <t>Anjali Jain</t>
  </si>
  <si>
    <t>Nikhil Nair</t>
  </si>
  <si>
    <t>Omkar Ghosh</t>
  </si>
  <si>
    <t>Tanisha Verma</t>
  </si>
  <si>
    <t>Radha Iyer</t>
  </si>
  <si>
    <t>Rishabh Rao</t>
  </si>
  <si>
    <t>Ishan Iyer</t>
  </si>
  <si>
    <t>Charvi Iyer</t>
  </si>
  <si>
    <t>Kaushik Patel</t>
  </si>
  <si>
    <t>Jaidev Iyer</t>
  </si>
  <si>
    <t>Prachi Singh</t>
  </si>
  <si>
    <t>Anand Ghosh</t>
  </si>
  <si>
    <t>Kamini Verma</t>
  </si>
  <si>
    <t>Gautam Kapoor</t>
  </si>
  <si>
    <t>Nisha Ghosh</t>
  </si>
  <si>
    <t>Aarav Verma</t>
  </si>
  <si>
    <t>Trisha Choudhary</t>
  </si>
  <si>
    <t>Zara Jain</t>
  </si>
  <si>
    <t>Suraj Bansal</t>
  </si>
  <si>
    <t>Aarohi Reddy</t>
  </si>
  <si>
    <t>Pallavi Malhotra</t>
  </si>
  <si>
    <t>Sonia Reddy</t>
  </si>
  <si>
    <t>Yamini Verma</t>
  </si>
  <si>
    <t>Shaurya Jain</t>
  </si>
  <si>
    <t>Esha Patel</t>
  </si>
  <si>
    <t>Shaurya Gupta</t>
  </si>
  <si>
    <t>Sagar Tiwari</t>
  </si>
  <si>
    <t>Ritika Bansal</t>
  </si>
  <si>
    <t>Trisha Kapoor</t>
  </si>
  <si>
    <t>Aditi Choudhary</t>
  </si>
  <si>
    <t>Chetan Tiwari</t>
  </si>
  <si>
    <t>Priya Rao</t>
  </si>
  <si>
    <t>Gagan Patel</t>
  </si>
  <si>
    <t>Ishan Patel</t>
  </si>
  <si>
    <t>Krishna Iyer</t>
  </si>
  <si>
    <t>Lavanya Mehta</t>
  </si>
  <si>
    <t>Akash Rao</t>
  </si>
  <si>
    <t>Jeet Kapoor</t>
  </si>
  <si>
    <t>Urvashi Verma</t>
  </si>
  <si>
    <t>Govind Malhotra</t>
  </si>
  <si>
    <t>Uday Mehta</t>
  </si>
  <si>
    <t>Lavanya Sharma</t>
  </si>
  <si>
    <t>Lavanya Rao</t>
  </si>
  <si>
    <t>Krishna Agarwal</t>
  </si>
  <si>
    <t>Pallavi Kapoor</t>
  </si>
  <si>
    <t>Dhruv Mehta</t>
  </si>
  <si>
    <t>Adarsh K</t>
  </si>
  <si>
    <t>Indrajit Ghosh</t>
  </si>
  <si>
    <t>Gagan Singh</t>
  </si>
  <si>
    <t>Vikas Bansal</t>
  </si>
  <si>
    <t>Urvashi Bansal</t>
  </si>
  <si>
    <t>Harshal Nair</t>
  </si>
  <si>
    <t>Esha Jain</t>
  </si>
  <si>
    <t>Dhruv Yadav</t>
  </si>
  <si>
    <t>Suhana Iyer</t>
  </si>
  <si>
    <t>Rashmi Chopra</t>
  </si>
  <si>
    <t>Lavanya R</t>
  </si>
  <si>
    <t>Juhi Patel</t>
  </si>
  <si>
    <t>Shipra Malhotra</t>
  </si>
  <si>
    <t>Yamini Jain</t>
  </si>
  <si>
    <t>Mahima Ghosh</t>
  </si>
  <si>
    <t>Rashmi Singh</t>
  </si>
  <si>
    <t>Sagar Malhotra</t>
  </si>
  <si>
    <t>Tanya Nair</t>
  </si>
  <si>
    <t>Sonia Iyer</t>
  </si>
  <si>
    <t>Raj Patel</t>
  </si>
  <si>
    <t>Aditi Agarwal</t>
  </si>
  <si>
    <t>Aman Ghosh</t>
  </si>
  <si>
    <t>Govind Patel</t>
  </si>
  <si>
    <t>Nupur Kapoor</t>
  </si>
  <si>
    <t>Surbhi Verma</t>
  </si>
  <si>
    <t>Jeet Sharma</t>
  </si>
  <si>
    <t>Komal Malhotra</t>
  </si>
  <si>
    <t>Ritika Kapoor</t>
  </si>
  <si>
    <t>Vidya Bansal</t>
  </si>
  <si>
    <t>Tanisha Ghosh</t>
  </si>
  <si>
    <t>Anjali Agarwal</t>
  </si>
  <si>
    <t>Esha Choudhary</t>
  </si>
  <si>
    <t>Aditya Rao</t>
  </si>
  <si>
    <t>Anjali Nair</t>
  </si>
  <si>
    <t>Vishal Rao</t>
  </si>
  <si>
    <t>Mohan Patel</t>
  </si>
  <si>
    <t>Sanjay Chopra</t>
  </si>
  <si>
    <t>Shivam Chopra</t>
  </si>
  <si>
    <t>Riya Nair</t>
  </si>
  <si>
    <t>Karthik Yadav</t>
  </si>
  <si>
    <t>Lalit Nair</t>
  </si>
  <si>
    <t>Charvi Choudhary</t>
  </si>
  <si>
    <t>Riya Patel</t>
  </si>
  <si>
    <t>Varun Malhotra</t>
  </si>
  <si>
    <t>Rishabh Yadav</t>
  </si>
  <si>
    <t>Manoj Bansal</t>
  </si>
  <si>
    <t>Shivam Rao</t>
  </si>
  <si>
    <t>Sohan Agarwal</t>
  </si>
  <si>
    <t>Omkar Verma</t>
  </si>
  <si>
    <t>Siddharth Iyer</t>
  </si>
  <si>
    <t>Jayant Reddy</t>
  </si>
  <si>
    <t>Vikram Jain</t>
  </si>
  <si>
    <t>Vidya Mehta</t>
  </si>
  <si>
    <t>Chaitanya Malhotra</t>
  </si>
  <si>
    <t>Rohit Gupta</t>
  </si>
  <si>
    <t>Uma Malhotra</t>
  </si>
  <si>
    <t>Hardik Choudhary</t>
  </si>
  <si>
    <t>Anand Kapoor</t>
  </si>
  <si>
    <t>Siddharth Sharma</t>
  </si>
  <si>
    <t>Jhanvi Yadav</t>
  </si>
  <si>
    <t>Nisha Bansal</t>
  </si>
  <si>
    <t>Kajal Verma</t>
  </si>
  <si>
    <t>Urvashi Reddy</t>
  </si>
  <si>
    <t>Manoj Verma</t>
  </si>
  <si>
    <t>Sudarshan Agarwal</t>
  </si>
  <si>
    <t>Yuvraj Choudhary</t>
  </si>
  <si>
    <t>Bhavya Reddy</t>
  </si>
  <si>
    <t>Nisha Kapoor</t>
  </si>
  <si>
    <t>Shraddha Choudhary</t>
  </si>
  <si>
    <t>Ravi Yadav</t>
  </si>
  <si>
    <t>Preeti Bansal</t>
  </si>
  <si>
    <t>Deepak Gupta</t>
  </si>
  <si>
    <t>Shraddha Mehta</t>
  </si>
  <si>
    <t>Pranav Sharma</t>
  </si>
  <si>
    <t>Harini Choudhary</t>
  </si>
  <si>
    <t>Karishma Mehta</t>
  </si>
  <si>
    <t>Sohan Gupta</t>
  </si>
  <si>
    <t>Lalit Mehta</t>
  </si>
  <si>
    <t>Rashmi Yadav</t>
  </si>
  <si>
    <t>Anika Tiwari</t>
  </si>
  <si>
    <t>Chaitanya Singh</t>
  </si>
  <si>
    <t>Aryan Mehta</t>
  </si>
  <si>
    <t>Urvashi Rao</t>
  </si>
  <si>
    <t>Shubham Malhotra</t>
  </si>
  <si>
    <t>Uma Reddy</t>
  </si>
  <si>
    <t>Rohit Rao</t>
  </si>
  <si>
    <t>Ishan Verma</t>
  </si>
  <si>
    <t>Chaitanya Mehta</t>
  </si>
  <si>
    <t>Rajeshwari Gupta</t>
  </si>
  <si>
    <t>Madhav Mehta</t>
  </si>
  <si>
    <t>Lokesh Bansal</t>
  </si>
  <si>
    <t>Jaidev Bansal</t>
  </si>
  <si>
    <t>Ishita Agarwal</t>
  </si>
  <si>
    <t>Rahul Kapoor</t>
  </si>
  <si>
    <t>Gagan Chopra</t>
  </si>
  <si>
    <t>Madhuri Kapoor</t>
  </si>
  <si>
    <t>Vidya Jain</t>
  </si>
  <si>
    <t>Siddharth Malhotra</t>
  </si>
  <si>
    <t>Arjun Gupta</t>
  </si>
  <si>
    <t>Madhav Verma</t>
  </si>
  <si>
    <t>Vidya Verma</t>
  </si>
  <si>
    <t>Shilpa Kapoor</t>
  </si>
  <si>
    <t>Pradeep Agarwal</t>
  </si>
  <si>
    <t>Aditi Verma</t>
  </si>
  <si>
    <t>Yuvraj Malhotra</t>
  </si>
  <si>
    <t>Dhanush Sharma</t>
  </si>
  <si>
    <t>Jaidev Singh</t>
  </si>
  <si>
    <t>Uday Choudhary</t>
  </si>
  <si>
    <t>Mohan Sharma</t>
  </si>
  <si>
    <t>Aditi Reddy</t>
  </si>
  <si>
    <t>Sneha Reddy</t>
  </si>
  <si>
    <t>Varsha Ghosh</t>
  </si>
  <si>
    <t>Sonali Yadav</t>
  </si>
  <si>
    <t>Aditi Rao</t>
  </si>
  <si>
    <t>Suraj Iyer</t>
  </si>
  <si>
    <t>Dev Gupta</t>
  </si>
  <si>
    <t>Tejas Malhotra</t>
  </si>
  <si>
    <t>Sonali Bansal</t>
  </si>
  <si>
    <t>Jaidev Patel</t>
  </si>
  <si>
    <t>Hemant Bansal</t>
  </si>
  <si>
    <t>Ishita Mehta</t>
  </si>
  <si>
    <t>Tarun Bansal</t>
  </si>
  <si>
    <t>Juhi Rao</t>
  </si>
  <si>
    <t>Manish Tiwari</t>
  </si>
  <si>
    <t>Chetan Mehta</t>
  </si>
  <si>
    <t>Chetan Bansal</t>
  </si>
  <si>
    <t>Jatin Ghosh</t>
  </si>
  <si>
    <t>Nalini Nair</t>
  </si>
  <si>
    <t>Indrajit Verma</t>
  </si>
  <si>
    <t>Arjun Jain</t>
  </si>
  <si>
    <t>Juhi Sharma</t>
  </si>
  <si>
    <t>Ashish Gupta</t>
  </si>
  <si>
    <t>Trisha Reddy</t>
  </si>
  <si>
    <t>Nikhil Tiwari</t>
  </si>
  <si>
    <t>Transaction No.</t>
  </si>
  <si>
    <t>Names</t>
  </si>
  <si>
    <t>Gateway</t>
  </si>
  <si>
    <t>PaymentMethodAmountPaid</t>
  </si>
  <si>
    <t>TRXNO0005428//12162024|Vishal|NairMob604868234//Razorpay*CReDIT Card3499</t>
  </si>
  <si>
    <t>TRXNO0005429//12242024|Arjun|SharmaMob605184653//Razorpay*CredIt Card3999</t>
  </si>
  <si>
    <t>TRXNO0005430//12222024|MAhesh|ChopraMob608152639//Razorpay*Credit Card1499</t>
  </si>
  <si>
    <t>TRXNO0005431//12162024|Madhuri|VermaMob600852753*PhonePE3499</t>
  </si>
  <si>
    <t>TRXNO0005432//12142024|Siddharth|BansalMob607953470//Razorpay*DEbit Card2499</t>
  </si>
  <si>
    <t>TRXNO0005433//12122024|Jeet|ChopraMob608853508//Razorpay*Debit C@rd3999</t>
  </si>
  <si>
    <t>TRXNO0005434//12212024|Tanisha|TiwariMob600653584//Razorpay*Debit3499</t>
  </si>
  <si>
    <t>TRXNO0005435//12252024|Tejas|NairMob707853886//Razorpay*CredItCard2499</t>
  </si>
  <si>
    <t>TRXNO0005436//12152024|Zara|RaoMob604154150//PayU*CreditCard1499</t>
  </si>
  <si>
    <t>TRXNO0005437//12172024|Jayant|NairMob701354453//Razorpay*DebitCard2499</t>
  </si>
  <si>
    <t>TRXNO0005438//12212024|Shivam|GhoshMob705854642//Razorpay*Debit Card3499</t>
  </si>
  <si>
    <t>TRXNO0005439//12172024|Kajal |Gupta Mob709454793//Razorpay*Debit_Card2499</t>
  </si>
  <si>
    <t>TRXNO0005440//12222024|Sandeep|RaoMob603054944//Razorpay*DEbit Card1499</t>
  </si>
  <si>
    <t>TRXNO0005441//12222024|Harini |PatelMob701005607*PhonePe3499</t>
  </si>
  <si>
    <t>TRXNO0005442//12202024|Harini|SharmaMob701275619//Razorpay*CReDIT Card2499</t>
  </si>
  <si>
    <t>TRXNO0005443//12192024|Siddharth|ReddyMob701905645//Razorpay*Debit C@rd2499</t>
  </si>
  <si>
    <t>TRXNO0005444//12162024|Rishabh|PatelMob702175656//PayU*CReditC@rd2499</t>
  </si>
  <si>
    <t>TRXNO0005445//12182024|Aman|PatelMob702355664//PayU*Debit C@rd2499</t>
  </si>
  <si>
    <t>TRXNO0005446//12202024|Abhay |SinghMob703435709//PayU*Credit_Card3499</t>
  </si>
  <si>
    <t>TRXNO0005447//12262024|Uday|IyerMob703705721*Go0gle Pay2499</t>
  </si>
  <si>
    <t>TRXNO0005448//12192024|Biju|RamakrishnanMob604065736//Razorpay*CReDIT Card2499</t>
  </si>
  <si>
    <t>TRXNO0005449//12192024|Indrajit |TiwariMob704155739//PayU*CReDIT Card2499</t>
  </si>
  <si>
    <t>TRXNO0005450//12242024|Kamini|AgarwalMob604695762//PayU*DebitCard3499</t>
  </si>
  <si>
    <t>TRXNO0005451//12152024|Prashant|RaoMob705055777//PayU*CreditCard3499</t>
  </si>
  <si>
    <t>TRXNO0005452//12242024|Deepa|ReddyMob705235785//Razorpay*Credit Card2499</t>
  </si>
  <si>
    <t>TRXNO0005453//12172024|Adith|VermaMob705325789//PayU*Debit Card2499</t>
  </si>
  <si>
    <t>TRXNO0005454//12262024|Bhavya|AgarwalMob706045819//PayU*Credit Card2499</t>
  </si>
  <si>
    <t>TRXNO0005455//12232024|Ravi|ReddyMob606495838//PayU*Credit_Card3499</t>
  </si>
  <si>
    <t>TRXNO0005456//12242024|Rinu|JoseMob606585841*Paytm3499</t>
  </si>
  <si>
    <t>TRXNO0005457//12102024|Smita|RaoMob708115906//PayU*DebItC@rd1499</t>
  </si>
  <si>
    <t>TRXNO0005458//12202024|Yuvraj|SinghMob708295913//Razorpay*Debit2499</t>
  </si>
  <si>
    <t>TRXNO0005459//12102024|Varsha|MMob708745932*Google pay2499</t>
  </si>
  <si>
    <t>TRXNO0005460//12152024|Suhana|YadavMob708835936//PayU*Debit C@rd3999</t>
  </si>
  <si>
    <t>TRXNO0005461//12212024|Akash|VermaMob608925940//Razorpay*DebitCard2499</t>
  </si>
  <si>
    <t>TRXNO0005462//12232024|Aryan |RaoMob609285955//Razorpay*Debit C@rd2499</t>
  </si>
  <si>
    <t>TRXNO0005463//12192024|Zara|KapoorMob709555966//PayU*CreditCard2499</t>
  </si>
  <si>
    <t>TRXNO0005464//12182024|Kaushik|RaoMob700095989//PayU*DebitCard2499</t>
  </si>
  <si>
    <t>TRXNO0005465//12192024|Gagan|VermaMob600185993*Google pay2499</t>
  </si>
  <si>
    <t>TRXNO0005466//12182024|Uma|RaoMob600275996//PayU*CreditC@rd2499</t>
  </si>
  <si>
    <t>TRXNO0005467//12182024|Karthik  |TiwariMob700456004*P@ytm2499</t>
  </si>
  <si>
    <t>TRXNO0005468//12172024|Shraddha|GhoshMob600726015//PayU*Debit_Card2499</t>
  </si>
  <si>
    <t>TRXNO0005469//12142024|KavitA|MehtaMob700816019//PayU*CReDIT Card3999</t>
  </si>
  <si>
    <t>TRXNO0005470//12252024|Gagan|YadavMob701446045//PayU*CReditC@rd3499</t>
  </si>
  <si>
    <t>TRXNO0005471//12292024|Omkar  |PateLMob602706098*Amazon Pay3499</t>
  </si>
  <si>
    <t>TRXNO0005472//12202024|Uma|KapoorMob602796102//PayU*CreditC@rd3499</t>
  </si>
  <si>
    <t>TRXNO0005473//12242024|Aman|TiwariMob603066113//PayU*Credit_Card2499</t>
  </si>
  <si>
    <t>TRXNO0005474//12212024|Raj|TiwariMob603156117//PayU*DEbit Card3499</t>
  </si>
  <si>
    <t>TRXNO0005475//1292024|Priya|GuptaMob603606136*PhonePe2499</t>
  </si>
  <si>
    <t>TRXNO0005476//12212024|Esha|KapoorMob604146159//PayU*Debit Card3499</t>
  </si>
  <si>
    <t>TRXNO0005477//12182024|Dev|NairMob605406212//PayU*DebItC@rd2499</t>
  </si>
  <si>
    <t>TRXNO0005478//12172024|Sonia|SinghMob605586219//Razorpay*CreditC@rd3499</t>
  </si>
  <si>
    <t>TRXNO0005479//12192024|Uma|VermaMob605766227//PayU*Credit Card3499</t>
  </si>
  <si>
    <t>TRXNO0005480//12212024|Sharvani|KapoorMob706396253//PayU*CReditC@rd3999</t>
  </si>
  <si>
    <t>TRXNO0005481//12162024|Karan|MehtaMob706846272//Razorpay*CredIt Card3499</t>
  </si>
  <si>
    <t>TRXNO0005482//12142024|Sonia|SharmaMob708196329//PayU*Credit_Card1499</t>
  </si>
  <si>
    <t>TRXNO0005483//12142024|Harshal|JainMob608286333*Go0gle Pay3999</t>
  </si>
  <si>
    <t>TRXNO0005484//12212024|Kaushik|JainMob608376336//PayU*Debit C@rd2499</t>
  </si>
  <si>
    <t>TRXNO0005485//12272024|Shourya|SMob608826355*Go0gle Pay2499</t>
  </si>
  <si>
    <t>TRXNO0005486//12192024|Dhanush|RaoMob609456382//PayU*CReDIT Card1499</t>
  </si>
  <si>
    <t>TRXNO0005487//12222024|Nalini|GhoshMob609636389*Amazon PAy3499</t>
  </si>
  <si>
    <t>TRXNO0005488//12232024|Sneha|MalhotraMob709726393//Razorpay*Debit3499</t>
  </si>
  <si>
    <t>TRXNO0005489//12222024|Manish|SinghMob600086408//PayU*CreditCard2499</t>
  </si>
  <si>
    <t>TRXNO0005490//12252024|HarsHAl|GuptaMob600536427//Razorpay*DebitCard2499</t>
  </si>
  <si>
    <t>TRXNO0005491//12172024|Tejas|ChoudharyMob701076450//Razorpay*Debit_Card1499</t>
  </si>
  <si>
    <t>TRXNO0005492//12222024|Meera|JainMob601346461//Razorpay*CredItCard3999</t>
  </si>
  <si>
    <t>TRXNO0005493//12192024|Mohan|ReddyMob601886484//Razorpay*DEbit Card1499</t>
  </si>
  <si>
    <t>TRXNO0005494//12172024|Siddharth|AgarwalMob702156495//Razorpay*Debit Card3499</t>
  </si>
  <si>
    <t>TRXNO0005495//12162024|Utkarsh|MalhotraMob702246499//Razorpay*Debit_Card2499</t>
  </si>
  <si>
    <t>TRXNO0005496//12202024|Payal|TiwariMob702966529//PayU*Debit Card2499</t>
  </si>
  <si>
    <t>TRXNO0005497//12172024|Aditya|JainMob703056533//Razorpay*Credit Card2499</t>
  </si>
  <si>
    <t>TRXNO0005498//12212024|Uma|ChopraMob703146537//Razorpay*DEbit Card3499</t>
  </si>
  <si>
    <t>TRXNO0005499//12132024|Garima|MehtaMob703596555*GoogleP@y3499</t>
  </si>
  <si>
    <t>TRXNO0005500//12182024|Madhuri|AgarwalMob604046574//PayU*CReditC@rd3499</t>
  </si>
  <si>
    <t>TRXNO0005501//12172024|Gautam|GuptaMob604316586//Razorpay*CReDIT Card3999</t>
  </si>
  <si>
    <t>TRXNO0005502//12262024|Suraj|SharmaMob604586597//Razorpay*CReDIT Card2499</t>
  </si>
  <si>
    <t>TRXNO0005503//12162024|Tarun|MehTAMob705126620//Razorpay*CReDIT Card2499</t>
  </si>
  <si>
    <t>TRXNO0005504//12162024|Meera|YadavMob705846650*Google pay3999</t>
  </si>
  <si>
    <t>TRXNO0005505//12172024|Jeet|NairMob606206665//Razorpay*Debit C@rd2499</t>
  </si>
  <si>
    <t>TRXNO0005506//12162024|Uma|SinghMob606656684//PayU*CReDIT Card2499</t>
  </si>
  <si>
    <t>TRXNO0005507//12202024|Rashmi|KapoorMob607106703*PhonePe2499</t>
  </si>
  <si>
    <t>TRXNO0005508//12192024|KrishnA|MalhotraMob607646725//PayU*Credit Card2499</t>
  </si>
  <si>
    <t>TRXNO0005509//12202024|Prashant|VermaMob607826733//Razorpay*CreditC@rd2499</t>
  </si>
  <si>
    <t>TRXNO0005510//12122024|Esha|IyerMob608546763*Paytm2499</t>
  </si>
  <si>
    <t>TRXNO0005511//12202024|Madhuri|MehtaMob708726771//PayU*Debit Card2499</t>
  </si>
  <si>
    <t>TRXNO0005512//12222024|Pranav|BansalMob609176790//PayU*DebItC@rd3499</t>
  </si>
  <si>
    <t>TRXNO0005513//12102024|Anjali|JainMob709356797//PayU*Credit_Card3499</t>
  </si>
  <si>
    <t>TRXNO0005514//12202024|Nikhil|NairMob709626809//Razorpay*Debit2499</t>
  </si>
  <si>
    <t>TRXNO0005515//12152024|Omkar|GhoshMob709806816//Razorpay*DebitCard1499</t>
  </si>
  <si>
    <t>TRXNO0005516//12232024|Tanisha|VermaMob600436843//PayU*Debit_Card3499</t>
  </si>
  <si>
    <t>TRXNO0005517//12192024|Radha|IyerMob700796858*Go0gle Pay3499</t>
  </si>
  <si>
    <t>TRXNO0005518//12172024|Rishabh|RaoMob701246877//Razorpay*Debit C@rd3499</t>
  </si>
  <si>
    <t>TRXNO0005519//12222024|Ishan|IyerMob601516888//PayU*CreditCard3999</t>
  </si>
  <si>
    <t>TRXNO0005520//12232024|Charvi|IyerMob701696895//PayU*CReDIT Card2499</t>
  </si>
  <si>
    <t>TRXNO0005521//12192024|Kaushik|PateLMob601876903*Amazon Pay3999</t>
  </si>
  <si>
    <t>TRXNO0005522//1282024|Jaidev|IyerMob602146914//PayU*CReditC@rd3499</t>
  </si>
  <si>
    <t>TRXNO0005523//12202024|Anand|GhoshMob702326922//Razorpay*CredIt Card3499</t>
  </si>
  <si>
    <t>TRXNO0005524//12202024|Kamini|VermaMob602416926//Razorpay*CredItCard2499</t>
  </si>
  <si>
    <t>TRXNO0005525//12212024|Gautam|KapoorMob702596933//Razorpay*CReDIT Card2499</t>
  </si>
  <si>
    <t>TRXNO0005526//12172024|Nisha|GhoshMob603406967//Razorpay*CReDIT Card3499</t>
  </si>
  <si>
    <t>TRXNO0005527//12202024|Aarav|VermaMob703766982//Razorpay*DEbit Card2499</t>
  </si>
  <si>
    <t>TRXNO0005528//12202024|Trisha|ChoudharyMob603856986//Razorpay*Debit1499</t>
  </si>
  <si>
    <t>TRXNO0005529//12132024|Zara|JainMob604126997//PayU*Debit C@rd2499</t>
  </si>
  <si>
    <t>TRXNO0005530//12202024|Suraj|BansalMob604577016//Razorpay*Credit Card2499</t>
  </si>
  <si>
    <t>TRXNO0005531//12112024|Aarohi|ReddyMob605027035//Razorpay*DebitCard3499</t>
  </si>
  <si>
    <t>TRXNO0005532//12212024|Pallavi|MalhotraMob705117039*GPay3499</t>
  </si>
  <si>
    <t>TRXNO0005533//12212024|Sonia|ReddyMob705297047//PayU*DebitCard2499</t>
  </si>
  <si>
    <t>TRXNO0005534//12142024|Yamini|VermaMob605837069//PayU*Credit_Card2499</t>
  </si>
  <si>
    <t>TRXNO0005535//12212024|Shaurya|JainMob705927073*GoogleP@y3499</t>
  </si>
  <si>
    <t>TRXNO0005536//12192024|Sagar|TiwariMob706030707//Razorpay*CreditC@rd2499</t>
  </si>
  <si>
    <t>TRXNO0005537//12172024|Aditi|ChoudharyMob707367133*Amazon Pay2499</t>
  </si>
  <si>
    <t>TRXNO0005538//1292024|Chetan|TiwariMob707727149//Razorpay*Debit Card3499</t>
  </si>
  <si>
    <t>TRXNO0005539//12212024|Gagan|PatelMob708177167//Razorpay*Debit C@rd2499</t>
  </si>
  <si>
    <t>TRXNO0005540//12182024|IshaN    |PatelMob608447179//PayU*CreditCard3499</t>
  </si>
  <si>
    <t>TRXNO0005541//12142024|Krishna|IyerMob708537183*Google pay3499</t>
  </si>
  <si>
    <t>TRXNO0005542//12122024|Lavanya|MehtaMob609077205//PayU*Credit Card2499</t>
  </si>
  <si>
    <t>TRXNO0005543//12242024|Akash|RaoMob609437220//Razorpay*CReDIT Card3499</t>
  </si>
  <si>
    <t>TRXNO0005544//12162024|JeeT|KapoorMob609527224//Razorpay*Debit2499</t>
  </si>
  <si>
    <t>TRXNO0005545//12212024|Urvashi|VermaMob709707232//Razorpay*CredIt Card1499</t>
  </si>
  <si>
    <t>TRXNO0005546//12242024|Govind|MalhotraMob609797235//Razorpay*CredItCard2499</t>
  </si>
  <si>
    <t>TRXNO0005547//12252024|Uday|MehtaMob709977243//Razorpay*DebitCard3499</t>
  </si>
  <si>
    <t>TRXNO0005548//1292024|Lavanya|SharmaMob600067247//Razorpay*Debit_Card2499</t>
  </si>
  <si>
    <t>TRXNO0005549//12122024|Lavanya|RaoMob600517266//Razorpay*Debit C@rd2499</t>
  </si>
  <si>
    <t>TRXNO0005550//12232024|Krishna|AgarwaLMob700877281*G0gle pay2499</t>
  </si>
  <si>
    <t>TRXNO0005551//12302024|Pallavi|KapoorMob601057288//PayU*Credit_Card3499</t>
  </si>
  <si>
    <t>TRXNO0005552//12172024|Dhruv|MehtaMob601417303*Amazon Pay2499</t>
  </si>
  <si>
    <t>TRXNO0005553//12142024|adarsh|KMob702047330//Razorpay*Credit Card3499</t>
  </si>
  <si>
    <t>TRXNO0005554//12292024|Indrajit|GhoshMob702587353//PayU*Credit Card1499</t>
  </si>
  <si>
    <t>TRXNO0005555//12112024|Gagan|SinghMob702857364//Razorpay*DEbit Card2499</t>
  </si>
  <si>
    <t>TRXNO0005556//12202024|Vikas|BansalMob703037371//Razorpay*Debit Card3499</t>
  </si>
  <si>
    <t>TRXNO0005557//12152024|Urvashi|BansalMob703307383//PayU*Debit_Card3499</t>
  </si>
  <si>
    <t>TRXNO0005558//12212024|Harshal|NairMob703487390*Amazon PAy3999</t>
  </si>
  <si>
    <t>TRXNO0005559//12202024|Esha|JainMob604117417//PayU*CReditC@rd2499</t>
  </si>
  <si>
    <t>TRXNO0005560//12182024|Dhruv|YadavMob704207421//Razorpay*Debit3499</t>
  </si>
  <si>
    <t>TRXNO0005561//12162024|Lavanya|RMob604747443//PayU*DEbit Card2499</t>
  </si>
  <si>
    <t>TRXNO0005562//12192024|Juhi|PatelMob604927451//PayU*CReDIT Card2499</t>
  </si>
  <si>
    <t>TRXNO0005563//12212024|Shipra|MalhotraMob605017455//PayU*Debit Card3499</t>
  </si>
  <si>
    <t>TRXNO0005564//1292024|Yamini|JainMob705197462//PayU*CReDIT Card2499</t>
  </si>
  <si>
    <t>TRXNO0005565//12162024|Rashmi|SinghMob705827489//Razorpay*CreditC@rd2499</t>
  </si>
  <si>
    <t>TRXNO0005566//12162024|Sagar|MalhotraMob706007496//PayU*Credit Card3499</t>
  </si>
  <si>
    <t>TRXNO0005567//12202024|Tanya|NairMob606457515*Amazon Pay3499</t>
  </si>
  <si>
    <t>TRXNO0005568//12242024|Sonia|IyerMob707087541//PayU*Debit Card3499</t>
  </si>
  <si>
    <t>TRXNO0005569//12202024|Raj|PatelMob707537560*Google pay3499</t>
  </si>
  <si>
    <t>TRXNO0005570//12222024|Aman  |GhoshMob708257591//PayU*Debit C@rd2499</t>
  </si>
  <si>
    <t>TRXNO0005571//12132024|Govind|PatelMob708347594//Razorpay*CredIt Card2499</t>
  </si>
  <si>
    <t>TRXNO0005572//12222024|Nupur|KapoorMob708437598//PayU*CreditC@rd3499</t>
  </si>
  <si>
    <t>TRXNO0005573//12162024|Surbhi|VermaMob708977621//Razorpay*CredItCard3499</t>
  </si>
  <si>
    <t>TRXNO0005574//12152024|Jeet|SharMa   Mob609427640//Razorpay*DebitCard1499</t>
  </si>
  <si>
    <t>TRXNO0005575//12182024|Komal|MalhotraMob609517643//PayU*CReDIT Card1499</t>
  </si>
  <si>
    <t>TRXNO0005576//12132024|Ritika|KapoorMob609877659//PayU*DebitCard2499</t>
  </si>
  <si>
    <t>TRXNO0005577//12242024|Tanisha|GhoshMob700417681//PayU*DebItC@rd3499</t>
  </si>
  <si>
    <t>TRXNO0005578//12192024|Anjali|AgarwalMob600687693//Razorpay*Credit Card1499</t>
  </si>
  <si>
    <t>TRXNO0005579//12182024|Esha|ChoudharyMob601227715//PayU*Debit_Card3999</t>
  </si>
  <si>
    <t>TRXNO0005580//12242024|Anjali|NairMob701587730//Razorpay*CreditC@rd3499</t>
  </si>
  <si>
    <t>TRXNO0005581//12232024|Vishal|RaoMob601857742//PayU*DEbit Card3499</t>
  </si>
  <si>
    <t>TRXNO0005582//12242024|Sanjay|ChopraMob702127753//Razorpay*CReDIT Card2499</t>
  </si>
  <si>
    <t>TRXNO0005583//12172024|Shivam|ChopraMob602307761//Razorpay*Debit Card3499</t>
  </si>
  <si>
    <t>TRXNO0005584//12202024|Riya|NairMob702487768//PayU*Debit Card2499</t>
  </si>
  <si>
    <t>TRXNO0005585//12202024|KarthiK  |YadavMob702847783*Go0gle Pay2499</t>
  </si>
  <si>
    <t>TRXNO0005586//12262024|Lalit|NairMob603117795*PhonePe2499</t>
  </si>
  <si>
    <t>TRXNO0005587//12222024|Charvi|ChoudharyMob603387806//Razorpay*CredIt Card1499</t>
  </si>
  <si>
    <t>TRXNO0005588//12212024|Varun|MalhotraMob703747821//Razorpay*Debit_Card3499</t>
  </si>
  <si>
    <t>TRXNO0005589//12182024|Rishabh|YadavMob604017832//Razorpay*CReDIT Card2499</t>
  </si>
  <si>
    <t>TRXNO0005590//12132024|Manoj|BansalMob604197840//Razorpay*DEbit Card2499</t>
  </si>
  <si>
    <t>TRXNO0005591//12142024|Sohan|AgarwalMob604737863*GPay1499</t>
  </si>
  <si>
    <t>TRXNO0005592//12222024|Omkar|VermaMob604827866//PayU*CreditCard2499</t>
  </si>
  <si>
    <t>TRXNO0005593//12162024|Siddharth|IyerMob705097878//Razorpay*Debit C@rd2499</t>
  </si>
  <si>
    <t>TRXNO0005594//12112024|Vidya|MehtaMob605907912//Razorpay*CredItCard3499</t>
  </si>
  <si>
    <t>TRXNO0005595//12252024|Chaitanya|MalhotraMob606087919//Razorpay*Credit Card3499</t>
  </si>
  <si>
    <t>TRXNO0005596//12162024|Hardik|ChoudharyMob706987957//Razorpay*CReDIT Card1499</t>
  </si>
  <si>
    <t>TRXNO0005597//12152024|Anand|KapoorMob607167965//Razorpay*CreditC@rd1499</t>
  </si>
  <si>
    <t>TRXNO0005598//12272024|Siddharth|SharmaMob607257968//PayU*DebitCard2499</t>
  </si>
  <si>
    <t>TRXNO0005599//12242024|Bhavya|ReddyMob702208176//Razorpay*CredIt Card3499</t>
  </si>
  <si>
    <t>TRXNO0005600//12172024|Nisha|KapoorMob702388184*Google Pay3499</t>
  </si>
  <si>
    <t>TRXNO0005601//12202024|Lalit|MehtaMob705088297//Razorpay*CReDIT Card2499</t>
  </si>
  <si>
    <t>TRXNO0005602//12152024|Anika|TiwariMob605538316//Razorpay*Debit2499</t>
  </si>
  <si>
    <t>TRXNO0005603//12162024|Aryan|MehtaMob605808327//Razorpay*CredItCard3499</t>
  </si>
  <si>
    <t>TRXNO0005604//12212024|Urvashi|RaoMob606078339//Razorpay*DebitCard2499</t>
  </si>
  <si>
    <t>TRXNO0005605//12142024|Rohit|RaoMob606438354//Razorpay*Debit C@rd2499</t>
  </si>
  <si>
    <t>TRXNO0005606//12172024|Chaitanya|MehtaMob706708365//Razorpay*CReDIT Card2499</t>
  </si>
  <si>
    <t>TRXNO0005607//1252024|Rajeshwari|GuptaMob606978376*Paytm2499</t>
  </si>
  <si>
    <t>TRXNO0005608//12172024|Madhav|MehtaMob607248388//PayU*DebItC@rd3499</t>
  </si>
  <si>
    <t>TRXNO0005609//12182024|Jaidev|BansalMob707518399//PayU*CreditC@rd2499</t>
  </si>
  <si>
    <t>TRXNO0005610//12192024|Rahul|KapoorMob607968418//Razorpay*Credit Card2499</t>
  </si>
  <si>
    <t>TRXNO0005611//12172024|Gagan|CHopraMob608058422//Razorpay*CreditC@rd1499</t>
  </si>
  <si>
    <t>TRXNO0005612//12192024|Siddharth|MalhotraMob709408478//PayU*Debit Card1499</t>
  </si>
  <si>
    <t>TRXNO0005613//12182024|Arjun|GuptaMob609498482*GoogleP@y2499</t>
  </si>
  <si>
    <t>TRXNO0005614//12192024|Madhav|VermaMob600398520//PayU*Debit Card3499</t>
  </si>
  <si>
    <t>TRXNO0005615//12232024|Vidya|VermaMob600488524//Razorpay*CredIt Card1499</t>
  </si>
  <si>
    <t>TRXNO0005616//12192024|Shilpa|KapoorMob600668531//Razorpay*CredItCard3999</t>
  </si>
  <si>
    <t>TRXNO0005617//12232024|Aditi|VermaMob701388561//PayU*Debit_Card2499</t>
  </si>
  <si>
    <t>TRXNO0005618//12212024|Yuvraj|MalhotraMob601568569//PayU*CReDIT Card3499</t>
  </si>
  <si>
    <t>TRXNO0005619//12192024|Uday|ChoudharyMob602828622*Google pay1499</t>
  </si>
  <si>
    <t>TRXNO0005620//12122024|Mohan|SharmaMob602918626//PayU*CReDIT Card2499</t>
  </si>
  <si>
    <t>TRXNO0005621//12222024|Sonali|YadavMob703638656//PayU*DebitCard3499</t>
  </si>
  <si>
    <t>TRXNO0005622//12232024|Aditi|RaoMob703728660*Amazon PAy2499</t>
  </si>
  <si>
    <t>TRXNO0005623//12162024|Dev|GuptaMob605168720//Razorpay*Debit2499</t>
  </si>
  <si>
    <t>TRXNO0005624//12112024|Tejas|MalhotraMob705020204//Razorpay*Credit Card2499</t>
  </si>
  <si>
    <t>TRXNO0005625//12192024|Sonali|BansalMob605348728//Razorpay*DebitCard2499</t>
  </si>
  <si>
    <t>TRXNO0005626//12172024|Jaidev|PatelMob705528735//Razorpay*Debit C@rd1499</t>
  </si>
  <si>
    <t>TRXNO0005627//12162024|Hemant|BansalMob705708743*G0gle pay3499</t>
  </si>
  <si>
    <t>TRXNO0005628//12252024|Ishita|MehtaMob606158762//Razorpay*CreditC@rd2499</t>
  </si>
  <si>
    <t>TRXNO0005629//12192024|Tarun|BansalMob706428773//Razorpay*Credit Card1499</t>
  </si>
  <si>
    <t>TRXNO0005630//12182024|Juhi|RaoMob606518777//PayU*DebItC@rd2499</t>
  </si>
  <si>
    <t>TRXNO0005631//12222024|Manish|TiwariMob706698784//PayU*Credit Card3499</t>
  </si>
  <si>
    <t>TRXNO0005632//12162024|Chetan|MehtaMob706788788//PayU*Credit_Card3499</t>
  </si>
  <si>
    <t>TRXNO0005633//12102024|Chetan|BansalMob706968796//Razorpay*CredIt Card3499</t>
  </si>
  <si>
    <t>TRXNO0005634//12182024|Jatin|GhoshMob707508818//Razorpay*CredItCard2499</t>
  </si>
  <si>
    <t>TRXNO0005635//12182024|Nalini|NairMob607688826//Razorpay*DEbit Card2499</t>
  </si>
  <si>
    <t>TRXNO0005636//12112024|Indrajit|VermaMob708080409//PayU*CreditCard2499</t>
  </si>
  <si>
    <t>TRXNO0005637//12142024|Arjun|JainMob608318852//Razorpay*CReDIT Card2499</t>
  </si>
  <si>
    <t>TRXNO0005638//12282024|Juhi|SharmaMob708678867//PayU*CReditC@rd1499</t>
  </si>
  <si>
    <t>TRXNO0005639//12132024|Ashish|GuptaMob708858875//PayU*Debit Card1499</t>
  </si>
  <si>
    <t>TRXNO0005640//12162024|TrishaA|ReddyMob708948879*GPay2499</t>
  </si>
  <si>
    <t>TRXNO0005641//12162024|Nikhil|TiwariMob609038883//Razorpay*Debit2499</t>
  </si>
  <si>
    <t>TRXNO0005642//12192024|Shivam|RaoMob704557855//Razorpay*Credit Card3499</t>
  </si>
  <si>
    <t>TRXNO0005643//12232024|Jayant|ReddyMob605457893//PayU*Credit Card1499</t>
  </si>
  <si>
    <t>TRXNO0005644//12172024|Vikram|JainMob605547897//Razorpay*CreditC@rd2499</t>
  </si>
  <si>
    <t>TRXNO0005645//12152024|Rohit|GuptaMob606267927//Razorpay*Debit Card2499</t>
  </si>
  <si>
    <t>TRXNO0005646//12262024|Uma|MalhotraMob706717946//PayU*CreditCard2499</t>
  </si>
  <si>
    <t>TRXNO0005647//12242024|Jhanvi|YadavMob607707987*GoogleP@y2499</t>
  </si>
  <si>
    <t>TRXNO0005648//12232024|Nisha|BansalMob607977999//PayU*CReditC@rd3499</t>
  </si>
  <si>
    <t>TRXNO0005649//12222024|Kajal|VermaMob608428017//PayU*DebitCard2499</t>
  </si>
  <si>
    <t>TRXNO0005650//12222024|Urvashi|ReddyMob709418059//PayU*Credit_Card2499</t>
  </si>
  <si>
    <t>TRXNO0005651//12262024|Manoj|VermaMob709688070//PayU*DebItC@rd2499</t>
  </si>
  <si>
    <t>TRXNO0005652//12192024|Sudarshan|AgarwalMob701218135//Razorpay*Debit_Card3499</t>
  </si>
  <si>
    <t>TRXNO0005653//12262024|Yuvraj|ChoudharyMob601938165//PayU*CreditCard2499</t>
  </si>
  <si>
    <t>TRXNO0005654//12232024|Shraddha|ChoudharyMob702478187*Google pay1499</t>
  </si>
  <si>
    <t>TRXNO0005655//12202024|Ravi|YadaVMob603378225//PayU*Debit Card2499</t>
  </si>
  <si>
    <t>TRXNO0005656//12222024|Preeti|BansalMob703468229//Razorpay*CredIt Card2499</t>
  </si>
  <si>
    <t>TRXNO0005657//12222024|Deepak|GuptaMob703558233//Razorpay*CreditC@rd3499</t>
  </si>
  <si>
    <t>TRXNO0005658//12172024|Shraddha|MehtaMob703648237//Razorpay*DebitCard3499</t>
  </si>
  <si>
    <t>TRXNO0005659//12272024|Pranav|SharmaMob603738240//Razorpay*Debit C@rd2499</t>
  </si>
  <si>
    <t>TRXNO0005660//12232024|HarinI|ChoudharyMob604098255//Razorpay*Debit2499</t>
  </si>
  <si>
    <t>TRXNO0005661//12232024|Karishma|MehtaMob704278263//Razorpay*CredItCard2499</t>
  </si>
  <si>
    <t>Data</t>
  </si>
  <si>
    <t>Time</t>
  </si>
  <si>
    <t>Social Platform</t>
  </si>
  <si>
    <t>Number of Messages</t>
  </si>
  <si>
    <t>Contact No.</t>
  </si>
  <si>
    <t>7thDec2024(09:30:55)704879567Subscribers#Unlock Your Potential#[15]</t>
  </si>
  <si>
    <t>5thDec2024(02:38:15)704875789Reels#Train to Gain#[11]</t>
  </si>
  <si>
    <t>5thDec2024(11:35:04)604872011Monetization#Train to Gain#[33]</t>
  </si>
  <si>
    <t>3rdDec2024(05:29:17)604868234Stories#Train to Gain#[33]</t>
  </si>
  <si>
    <t>6thDec2024(05:43:42)604864456Marketplace#Train to Gain#[10]</t>
  </si>
  <si>
    <t>3rdDec2024(10:20:55)604860678Reels#Unlock Your Potential#[4]</t>
  </si>
  <si>
    <t>6thDec2024(06:17:45)608569009Explore Page#Unlock Your Potential#[18]</t>
  </si>
  <si>
    <t>4thDec2024(10:27:00)601468768Explore Page#Train to Gain#[16]</t>
  </si>
  <si>
    <t>6thDec2024(00:57:01)605065450News Feed#Unlock Your Potential#[10]</t>
  </si>
  <si>
    <t>1stDec2024(09:08:36)705154432Shorts#Train to Gain#[32]</t>
  </si>
  <si>
    <t>4thDec2024(04:21:39)705158209Explore Page#Train to Gain#[31]</t>
  </si>
  <si>
    <t>1stDec2024(10:43:36)605161987Explore Page#Train to Gain#[33]</t>
  </si>
  <si>
    <t>1stDec2024(10:08:35)705165765Explore Page#Unlock Your Potential#[39]</t>
  </si>
  <si>
    <t>4thDec2024(06:21:12)705169543Shorts#Unlock Your Potential#[33]</t>
  </si>
  <si>
    <t>7thDec2024(07:39:07)605173320Reels#Unlock Your Potential#[32]</t>
  </si>
  <si>
    <t>6thDec2024(00:39:04)605177098Reels#Train to Gain#[32]</t>
  </si>
  <si>
    <t>7thDec2024(08:03:30)605180876Reels#Train to Gain#[40]</t>
  </si>
  <si>
    <t>3rdDec2024(11:42:58)605184653Marketplace#Train to Gain#[39]</t>
  </si>
  <si>
    <t>7thDec2024(11:42:58)601518843Explore Page#Grow with Us#[35]</t>
  </si>
  <si>
    <t>7thDec2024(02:46:55)705192209Explore Page#Grow with Us#[30]</t>
  </si>
  <si>
    <t>1stDec2024(05:00:48)601609869Subscribers#Grow with Us#[35]</t>
  </si>
  <si>
    <t>3rdDec2024(07:52:42)702851994Monetization#Train to Gain#[17]</t>
  </si>
  <si>
    <t>1stDec2024(02:19:07)603752035Reels#Unlock Your Potential#[18]</t>
  </si>
  <si>
    <t>3rdDec2024(09:40:48)604652073Reels#Train to Gain#[32]</t>
  </si>
  <si>
    <t>1stDec2024(06:28:51)605552110Explore Page#Train to Gain#[33]</t>
  </si>
  <si>
    <t>6thDec2024(09:39:48)606452148Subscribers#Unlock Your Potential#[31]</t>
  </si>
  <si>
    <t>2ndDec2024(06:11:02)707352186Reels#Unlock Your Potential#[16]</t>
  </si>
  <si>
    <t>2ndDec2024(04:29:48)625222431Subscribers#Unlock Your Potential#[39]</t>
  </si>
  <si>
    <t>2ndDec2024(00:00:16)709152262Explore Page#Unlock Your Potential#[30]</t>
  </si>
  <si>
    <t>1stDec2024(04:49:24)600052299Monetization#Train to Gain#[17]</t>
  </si>
  <si>
    <t>4thDec2024(01:12:51)700952337Monetization#Train to Gain#[35]</t>
  </si>
  <si>
    <t>6thDec2024(01:30:41)701852375News Feed#Unlock Your Potential#[39]</t>
  </si>
  <si>
    <t>1stDec2024(08:09:36)602752413Subscribers#Train to Gain#[15]</t>
  </si>
  <si>
    <t>2ndDec2024(06:54:40)603652450Reels#Grow with Us#[33]</t>
  </si>
  <si>
    <t>1stDec2024(01:10:51)704552488Explore Page#Train to Gain#[2]</t>
  </si>
  <si>
    <t>2ndDec2024(01:20:50)605452526Explore Page#Train to Gain#[12]</t>
  </si>
  <si>
    <t>3rdDec2024(00:51:04)706352564Reels#Grow with Us#[33]</t>
  </si>
  <si>
    <t>2ndDec2024(07:12:15)607252602Monetization#Train to Gain#[20]</t>
  </si>
  <si>
    <t>2ndDec2024(02:22:55)608152639Explore Page#Train to Gain#[36]</t>
  </si>
  <si>
    <t>1stDec2024(09:35:19)709052677Stories#Train to Gain#[30]</t>
  </si>
  <si>
    <t>7thDec2024(10:10:45)795271541Stories#Train to Gain#[16]</t>
  </si>
  <si>
    <t>2ndDec2024(03:16:32)600852753Stories#Train to Gain#[33]</t>
  </si>
  <si>
    <t>3rdDec2024(02:01:51)701752790Explore Page#Train to Gain#[33]</t>
  </si>
  <si>
    <t>3rdDec2024(05:52:07)702652828Explore Page#Unlock Your Potential#[12]</t>
  </si>
  <si>
    <t>5thDec2024(00:27:02)603552866Shorts#Train to Gain#[32]</t>
  </si>
  <si>
    <t>3rdDec2024(06:51:21)604452904Monetization#Train to Gain#[36]</t>
  </si>
  <si>
    <t>1stDec2024(11:53:50)605352942Subscribers#Train to Gain#[32]</t>
  </si>
  <si>
    <t>6thDec2024(05:13:54)606252979Explore Page#Train to Gain#[32]</t>
  </si>
  <si>
    <t>3rdDec2024(10:35:15)707153017Reels#Train to Gain#[35]</t>
  </si>
  <si>
    <t>5thDec2024(01:02:40)608053055Reels#Train to Gain#[10]</t>
  </si>
  <si>
    <t>1stDec2024(02:19:43)708953093Explore Page#Grow with Us#[40]</t>
  </si>
  <si>
    <t>1stDec2024(08:40:49)709853130Reels#Unlock Your Potential#[37]</t>
  </si>
  <si>
    <t>4thDec2024(02:16:30)600753168Explore Page#Grow with Us#[34]</t>
  </si>
  <si>
    <t>3rdDec2024(10:43:11)701653206Monetization#Unlock Your Potential#[20]</t>
  </si>
  <si>
    <t>3rdDec2024(02:02:39)702553244Monetization#Train to Gain#[36]</t>
  </si>
  <si>
    <t>2ndDec2024(03:17:40)603453282Monetization#Grow with Us#[4]</t>
  </si>
  <si>
    <t>1stDec2024(10:38:01)604353319Monetization#Train to Gain#[20]</t>
  </si>
  <si>
    <t>6thDec2024(02:10:13)605253357Explore Page#Train to Gain#[32]</t>
  </si>
  <si>
    <t>4thDec2024(02:43:24)606150033Monetization#Train to Gain#[36]</t>
  </si>
  <si>
    <t>1stDec2024(08:09:56)607053433Explore Page#Unlock Your Potential#[33]</t>
  </si>
  <si>
    <t>2ndDec2024(09:01:45)607953470Reels#Train to Gain#[35]</t>
  </si>
  <si>
    <t>3rdDec2024(02:30:42)608853508Monetization#Train to Gain#[36]</t>
  </si>
  <si>
    <t>2ndDec2024(10:26:04)609753546Monetization#Unlock Your Potential#[39]</t>
  </si>
  <si>
    <t>5thDec2024(10:37:32)600653584Stories#Train to Gain#[37]</t>
  </si>
  <si>
    <t>7thDec2024(09:49:32)701553622Shorts#Unlock Your Potential#[38]</t>
  </si>
  <si>
    <t>1stDec2024(10:21:51)702453659Monetization#Train to Gain#[15]</t>
  </si>
  <si>
    <t>3rdDec2024(04:19:19)603353697Subscribers#Unlock Your Potential#[19]</t>
  </si>
  <si>
    <t>2ndDec2024(01:50:47)604253735Reels#Train to Gain#[40]</t>
  </si>
  <si>
    <t>2ndDec2024(08:28:15)705153773Monetization#Unlock Your Potential#[33]</t>
  </si>
  <si>
    <t>2ndDec2024(04:34:14)706053810Explore Page#Unlock Your Potential#[31]</t>
  </si>
  <si>
    <t>2ndDec2024(10:44:30)606953848Subscribers#Train to Gain#[20]</t>
  </si>
  <si>
    <t>3rdDec2024(01:52:23)707853886Explore Page#Unlock Your Potential#[38]</t>
  </si>
  <si>
    <t>2ndDec2024(03:14:36)708753924Monetization#Unlock Your Potential#[37]</t>
  </si>
  <si>
    <t>6thDec2024(07:23:38)709653962Monetization#Train to Gain#[36]</t>
  </si>
  <si>
    <t>3rdDec2024(10:10:11)700553999Stories#Train to Gain#[31]</t>
  </si>
  <si>
    <t>2ndDec2024(05:30:23)701454037Explore Page#Train to Gain#[3]</t>
  </si>
  <si>
    <t>2ndDec2024(03:19:12)702354075Subscribers#Unlock Your Potential#[14]</t>
  </si>
  <si>
    <t>3rdDec2024(06:40:44)603254113Stories#Train to Gain#[32]</t>
  </si>
  <si>
    <t>3rdDec2024(04:43:05)604154150Reels#Unlock Your Potential#[36]</t>
  </si>
  <si>
    <t>2ndDec2024(02:10:59)705054188Explore Page#Train to Gain#[15]</t>
  </si>
  <si>
    <t>3rdDec2024(05:31:23)605954226Reels#Grow with Us#[38]</t>
  </si>
  <si>
    <t>3rdDec2024(07:52:52)606854264Explore Page#Train to Gain#[20]</t>
  </si>
  <si>
    <t>3rdDec2024(05:58:38)607007502Subscribers#Unlock Your Potential#[39]</t>
  </si>
  <si>
    <t>1stDec2024(01:06:09)708654339Reels#Unlock Your Potential#[10]</t>
  </si>
  <si>
    <t>5thDec2024(03:10:26)609554377Reels#Train to Gain#[12]</t>
  </si>
  <si>
    <t>3rdDec2024(11:39:33)600454415Monetization#Unlock Your Potential#[15]</t>
  </si>
  <si>
    <t>6thDec2024(08:10:27)701354453Reels#Unlock Your Potential#[40]</t>
  </si>
  <si>
    <t>3rdDec2024(11:20:18)602254490Reels#Train to Gain#[36]</t>
  </si>
  <si>
    <t>1stDec2024(08:56:12)603154528News Feed#Train to Gain#[32]</t>
  </si>
  <si>
    <t>5thDec2024(11:53:36)604054566Reels#Train to Gain#[35]</t>
  </si>
  <si>
    <t>1stDec2024(02:15:49)704954604Stories#Train to Gain#[12]</t>
  </si>
  <si>
    <t>5thDec2024(05:31:00)705854642News Feed#Train to Gain#[33]</t>
  </si>
  <si>
    <t>3rdDec2024(07:21:18)706754679Reels#Unlock Your Potential#[33]</t>
  </si>
  <si>
    <t>2ndDec2024(06:32:13)607654717Shorts#Unlock Your Potential#[18]</t>
  </si>
  <si>
    <t>6thDec2024(02:34:59)708554755Reels#Unlock Your Potential#[35]</t>
  </si>
  <si>
    <t>5thDec2024(10:53:05)709454793Reels#Unlock Your Potential#[36]</t>
  </si>
  <si>
    <t>3rdDec2024(01:59:11)700354830Shorts#Train to Gain#[4]</t>
  </si>
  <si>
    <t>4thDec2024(01:37:39)601254868Reels#Train to Gain#[11]</t>
  </si>
  <si>
    <t>3rdDec2024(07:05:39)602154906Explore Page#Unlock Your Potential#[39]</t>
  </si>
  <si>
    <t>3rdDec2024(11:11:35)603054944Explore Page#Unlock Your Potential#[40]</t>
  </si>
  <si>
    <t>3rdDec2024(10:36:37)703954982Reels#Train to Gain#[40]</t>
  </si>
  <si>
    <t>1stDec2024(07:04:15)704855019Monetization#Train to Gain#[32]</t>
  </si>
  <si>
    <t>3rdDec2024(10:59:20)605755057Shorts#Unlock Your Potential#[17]</t>
  </si>
  <si>
    <t>5thDec2024(10:47:29)665005095Explore Page#Unlock Your Potential#[37]</t>
  </si>
  <si>
    <t>1stDec2024(09:56:22)607555133Monetization#Train to Gain#[31]</t>
  </si>
  <si>
    <t>1stDec2024(11:29:11)708455170Subscribers#Grow with Us#[15]</t>
  </si>
  <si>
    <t>2ndDec2024(05:34:39)609355208Reels#Train to Gain#[40]</t>
  </si>
  <si>
    <t>2ndDec2024(08:42:27)700255246Monetization#Train to Gain#[39]</t>
  </si>
  <si>
    <t>4thDec2024(06:35:03)701155284Subscribers#Grow with Us#[11]</t>
  </si>
  <si>
    <t>3rdDec2024(02:26:41)600205053Explore Page#Unlock Your Potential#[12]</t>
  </si>
  <si>
    <t>5thDec2024(03:53:20)602955359Reels#Train to Gain#[39]</t>
  </si>
  <si>
    <t>7thDec2024(11:11:23)603855397Shorts#Unlock Your Potential#[13]</t>
  </si>
  <si>
    <t>2ndDec2024(01:43:14)704755430Monetization#Train to Gain#[31]</t>
  </si>
  <si>
    <t>6thDec2024(03:50:12)605655473Explore Page#Unlock Your Potential#[32]</t>
  </si>
  <si>
    <t>4thDec2024(01:17:53)706555510Monetization#Unlock Your Potential#[33]</t>
  </si>
  <si>
    <t>3rdDec2024(04:18:59)707455548News Feed#Unlock Your Potential#[32]</t>
  </si>
  <si>
    <t>2ndDec2024(02:59:17)608355586Stories#Unlock Your Potential#[14]</t>
  </si>
  <si>
    <t>1stDec2024(01:55:16)609255624News Feed#Train to Gain#[10]</t>
  </si>
  <si>
    <t>3rdDec2024(03:45:32)700506060Explore Page#Train to Gain#[7]</t>
  </si>
  <si>
    <t>3rdDec2024(09:44:39)700105569Subscribers#Train to Gain#[15]</t>
  </si>
  <si>
    <t>1stDec2024(02:35:20)700195573Subscribers#Train to Gain#[39]</t>
  </si>
  <si>
    <t>6thDec2024(05:45:13)700285577Groups#Train to Gain#[34]</t>
  </si>
  <si>
    <t>1stDec2024(09:51:19)600375581Monetization#Train to Gain#[32]</t>
  </si>
  <si>
    <t>4thDec2024(08:31:52)700465585Explore Page#Unlock Your Potential#[14]</t>
  </si>
  <si>
    <t>1stDec2024(05:23:18)600555588Monetization#Train to Gain#[10]</t>
  </si>
  <si>
    <t>1stDec2024(04:14:56)600645592News Feed#Unlock Your Potential#[32]</t>
  </si>
  <si>
    <t>5thDec2024(03:53:53)600735596Shorts#Unlock Your Potential#[30]</t>
  </si>
  <si>
    <t>5thDec2024(08:11:35)602050600Shorts#Train to Gain#[32]</t>
  </si>
  <si>
    <t>3rdDec2024(11:00:58)600915603Explore Page#Unlock Your Potential#[37]</t>
  </si>
  <si>
    <t>7thDec2024(05:02:40)701005607Explore Page#Unlock Your Potential#[37]</t>
  </si>
  <si>
    <t>2ndDec2024(05:40:47)601095611Explore Page#Unlock Your Potential#[30]</t>
  </si>
  <si>
    <t>4thDec2024(10:45:55)601185615Explore Page#Train to Gain#[33]</t>
  </si>
  <si>
    <t>1stDec2024(01:31:59)701275619Reels#Unlock Your Potential#[37]</t>
  </si>
  <si>
    <t>3rdDec2024(01:37:35)701365622Reels#Train to Gain#[31]</t>
  </si>
  <si>
    <t>3rdDec2024(04:15:39)601455626Reels#Unlock Your Potential#[17]</t>
  </si>
  <si>
    <t>3rdDec2024(10:36:50)701545630Explore Page#Train to Gain#[31]</t>
  </si>
  <si>
    <t>3rdDec2024(05:11:36)601635634Groups#Train to Gain#[15]</t>
  </si>
  <si>
    <t>1stDec2024(06:50:56)701725637Subscribers#Train to Gain#[32]</t>
  </si>
  <si>
    <t>6thDec2024(06:18:01)701815641News Feed#Unlock Your Potential#[18]</t>
  </si>
  <si>
    <t>7thDec2024(06:06:13)701905645Stories#Train to Gain#[35]</t>
  </si>
  <si>
    <t>1stDec2024(05:08:24)701995649Explore Page#Train to Gain#[37]</t>
  </si>
  <si>
    <t>2ndDec2024(01:00:53)602085653Reels#Train to Gain#[8]</t>
  </si>
  <si>
    <t>5thDec2024(01:57:04)702175656Reels#Unlock Your Potential#[40]</t>
  </si>
  <si>
    <t>4thDec2024(08:57:21)602265660Reels#Unlock Your Potential#[13]</t>
  </si>
  <si>
    <t>3rdDec2024(03:34:58)702355664Explore Page#Grow with Us#[36]</t>
  </si>
  <si>
    <t>3rdDec2024(07:06:49)602445668Stories#Unlock Your Potential#[31]</t>
  </si>
  <si>
    <t>1stDec2024(01:13:57)702535671Monetization#Train to Gain#[30]</t>
  </si>
  <si>
    <t>1stDec2024(11:14:08)702625675Shorts#Unlock Your Potential#[37]</t>
  </si>
  <si>
    <t>4thDec2024(05:04:17)602715679Subscribers#Unlock Your Potential#[11]</t>
  </si>
  <si>
    <t>3rdDec2024(00:35:46)702805683Explore Page#Unlock Your Potential#[36]</t>
  </si>
  <si>
    <t>2ndDec2024(05:02:54)602895687Monetization#Grow with Us#[40]</t>
  </si>
  <si>
    <t>1stDec2024(02:23:18)702985690Explore Page#Unlock Your Potential#[37]</t>
  </si>
  <si>
    <t>5thDec2024(02:56:26)703075694Shorts#Unlock Your Potential#[6]</t>
  </si>
  <si>
    <t>1stDec2024(02:14:11)703165698Monetization#Unlock Your Potential#[20]</t>
  </si>
  <si>
    <t>3rdDec2024(11:39:40)603255702Stories#Unlock Your Potential#[30]</t>
  </si>
  <si>
    <t>4thDec2024(09:36:13)703345705Monetization#Grow with Us#[14]</t>
  </si>
  <si>
    <t>6thDec2024(04:48:33)703435709Groups#Grow with Us#[37]</t>
  </si>
  <si>
    <t>5thDec2024(06:10:45)603525713Explore Page#Train to Gain#[38]</t>
  </si>
  <si>
    <t>5thDec2024(09:26:20)603615717Subscribers#Unlock Your Potential#[30]</t>
  </si>
  <si>
    <t>3rdDec2024(04:00:35)703705721Reels#Unlock Your Potential#[40]</t>
  </si>
  <si>
    <t>3rdDec2024(04:13:52)703795724Monetization#Train to Gain#[30]</t>
  </si>
  <si>
    <t>4thDec2024(01:10:47)603885728Explore Page#Train to Gain#[5]</t>
  </si>
  <si>
    <t>4thDec2024(06:05:12)703975732News Feed#Train to Gain#[6]</t>
  </si>
  <si>
    <t>2ndDec2024(08:48:41)604065736Explore Page#Unlock Your Potential#[35]</t>
  </si>
  <si>
    <t>3rdDec2024(04:09:42)704155739Stories#Train to Gain#[38]</t>
  </si>
  <si>
    <t>1stDec2024(07:20:40)704245743Reels#Unlock Your Potential#[36]</t>
  </si>
  <si>
    <t>7thDec2024(01:19:22)704335747News Feed#Grow with Us#[19]</t>
  </si>
  <si>
    <t>5thDec2024(03:27:59)704425751Explore Page#Unlock Your Potential#[36]</t>
  </si>
  <si>
    <t>3rdDec2024(03:51:10)704515755Shorts#Unlock Your Potential#[37]</t>
  </si>
  <si>
    <t>1stDec2024(09:20:46)604605758Stories#Train to Gain#[31]</t>
  </si>
  <si>
    <t>7thDec2024(00:06:46)604695762Groups#Grow with Us#[33]</t>
  </si>
  <si>
    <t>1stDec2024(00:20:25)604785766Shorts#Train to Gain#[32]</t>
  </si>
  <si>
    <t>4thDec2024(06:07:02)604875770Monetization#Unlock Your Potential#[13]</t>
  </si>
  <si>
    <t>7thDec2024(04:07:33)704965773Reels#Train to Gain#[8]</t>
  </si>
  <si>
    <t>3rdDec2024(03:04:15)705055777Reels#Train to Gain#[38]</t>
  </si>
  <si>
    <t>3rdDec2024(01:01:41)705145781Stories#Train to Gain#[10]</t>
  </si>
  <si>
    <t>2ndDec2024(10:36:02)705235785Monetization#Train to Gain#[35]</t>
  </si>
  <si>
    <t>3rdDec2024(04:31:05)705325789Stories#Unlock Your Potential#[40]</t>
  </si>
  <si>
    <t>3rdDec2024(11:32:19)605415792Reels#Train to Gain#[3]</t>
  </si>
  <si>
    <t>6thDec2024(10:37:05)705505796Reels#Unlock Your Potential#[17]</t>
  </si>
  <si>
    <t>5thDec2024(02:46:12)605595800Explore Page#Train to Gain#[12]</t>
  </si>
  <si>
    <t>3rdDec2024(10:01:43)705685804Shorts#Grow with Us#[11]</t>
  </si>
  <si>
    <t>6thDec2024(03:06:00)705775807Subscribers#Train to Gain#[20]</t>
  </si>
  <si>
    <t>2ndDec2024(03:39:55)705865811Explore Page#Train to Gain#[32]</t>
  </si>
  <si>
    <t>3rdDec2024(07:47:10)705955815Reels#Train to Gain#[32]</t>
  </si>
  <si>
    <t>1stDec2024(00:09:09)706045819News Feed#Grow with Us#[36]</t>
  </si>
  <si>
    <t>5thDec2024(00:56:13)606135823Reels#Train to Gain#[10]</t>
  </si>
  <si>
    <t>3rdDec2024(03:29:34)606225826Shorts#Train to Gain#[14]</t>
  </si>
  <si>
    <t>2ndDec2024(05:14:17)706315830Subscribers#Train to Gain#[38]</t>
  </si>
  <si>
    <t>2ndDec2024(08:10:46)606405834Explore Page#Train to Gain#[35]</t>
  </si>
  <si>
    <t>1stDec2024(09:26:29)606495838News Feed#Unlock Your Potential#[37]</t>
  </si>
  <si>
    <t>2ndDec2024(08:40:29)606585841Reels#Train to Gain#[39]</t>
  </si>
  <si>
    <t>1stDec2024(10:56:01)706675845News Feed#Train to Gain#[20]</t>
  </si>
  <si>
    <t>1stDec2024(06:20:01)606765849Shorts#Train to Gain#[10]</t>
  </si>
  <si>
    <t>1stDec2024(02:52:49)606855853Reels#Train to Gain#[31]</t>
  </si>
  <si>
    <t>4thDec2024(09:08:58)706945857Groups#Train to Gain#[19]</t>
  </si>
  <si>
    <t>7thDec2024(05:29:45)607035860Monetization#Unlock Your Potential#[10]</t>
  </si>
  <si>
    <t>1stDec2024(08:24:13)707125864Reels#Grow with Us#[30]</t>
  </si>
  <si>
    <t>3rdDec2024(01:40:28)607215868Subscribers#Train to Gain#[32]</t>
  </si>
  <si>
    <t>3rdDec2024(03:24:18)607305872Stories#Train to Gain#[33]</t>
  </si>
  <si>
    <t>6thDec2024(02:28:51)607395875Reels#Unlock Your Potential#[35]</t>
  </si>
  <si>
    <t>2ndDec2024(01:40:30)707485879Explore Page#Unlock Your Potential#[37]</t>
  </si>
  <si>
    <t>2ndDec2024(07:59:49)607575883Stories#Unlock Your Potential#[17]</t>
  </si>
  <si>
    <t>6thDec2024(05:31:31)707665887Explore Page#Train to Gain#[40]</t>
  </si>
  <si>
    <t>6thDec2024(01:02:42)607755891Monetization#Train to Gain#[32]</t>
  </si>
  <si>
    <t>1stDec2024(08:01:38)607845894Stories#Train to Gain#[19]</t>
  </si>
  <si>
    <t>3rdDec2024(02:53:34)607935898Shorts#Grow with Us#[34]</t>
  </si>
  <si>
    <t>6thDec2024(00:37:14)608025902Explore Page#Train to Gain#[10]</t>
  </si>
  <si>
    <t>4thDec2024(07:53:53)708115906Reels#Train to Gain#[37]</t>
  </si>
  <si>
    <t>4thDec2024(08:28:19)708205909Explore Page#Train to Gain#[8]</t>
  </si>
  <si>
    <t>6thDec2024(11:01:17)708295913Reels#Unlock Your Potential#[36]</t>
  </si>
  <si>
    <t>6thDec2024(05:15:57)708385917Reels#Train to Gain#[31]</t>
  </si>
  <si>
    <t>1stDec2024(00:20:29)708475921Explore Page#Train to Gain#[35]</t>
  </si>
  <si>
    <t>5thDec2024(10:12:12)708565925News Feed#Train to Gain#[3]</t>
  </si>
  <si>
    <t>3rdDec2024(04:22:54)708655928News Feed#Train to Gain#[31]</t>
  </si>
  <si>
    <t>1stDec2024(00:03:39)708745932Explore Page#Train to Gain#[39]</t>
  </si>
  <si>
    <t>2ndDec2024(04:39:19)708835936Reels#Unlock Your Potential#[38]</t>
  </si>
  <si>
    <t>1stDec2024(06:23:59)608925940Subscribers#Unlock Your Potential#[40]</t>
  </si>
  <si>
    <t>3rdDec2024(07:00:42)709015943Subscribers#Unlock Your Potential#[34]</t>
  </si>
  <si>
    <t>1stDec2024(00:16:08)609105947Monetization#Unlock Your Potential#[11]</t>
  </si>
  <si>
    <t>3rdDec2024(01:54:19)709195951Reels#Unlock Your Potential#[13]</t>
  </si>
  <si>
    <t>2ndDec2024(04:33:23)609285955Stories#Train to Gain#[39]</t>
  </si>
  <si>
    <t>1stDec2024(06:40:24)709375959Stories#Train to Gain#[18]</t>
  </si>
  <si>
    <t>1stDec2024(09:43:59)609465962Monetization#Unlock Your Potential#[8]</t>
  </si>
  <si>
    <t>1stDec2024(06:27:16)709555966Reels#Train to Gain#[40]</t>
  </si>
  <si>
    <t>3rdDec2024(11:03:09)609645970Reels#Unlock Your Potential#[18]</t>
  </si>
  <si>
    <t>3rdDec2024(08:54:45)609735974Explore Page#Unlock Your Potential#[20]</t>
  </si>
  <si>
    <t>7thDec2024(06:51:54)709825977Explore Page#Unlock Your Potential#[34]</t>
  </si>
  <si>
    <t>5thDec2024(03:01:50)709915981Reels#Train to Gain#[33]</t>
  </si>
  <si>
    <t>7thDec2024(09:56:28)700005985Explore Page#Train to Gain#[31]</t>
  </si>
  <si>
    <t>3rdDec2024(11:39:16)700095989Stories#Train to Gain#[35]</t>
  </si>
  <si>
    <t>5thDec2024(11:29:24)600185993Reels#Unlock Your Potential#[35]</t>
  </si>
  <si>
    <t>2ndDec2024(08:08:55)600275996News Feed#Train to Gain#[34]</t>
  </si>
  <si>
    <t>5thDec2024(10:37:28)700366000Subscribers#Train to Gain#[8]</t>
  </si>
  <si>
    <t>1stDec2024(06:37:27)700456004Reels#Train to Gain#[39]</t>
  </si>
  <si>
    <t>7thDec2024(01:40:46)600546008News Feed#Unlock Your Potential#[17]</t>
  </si>
  <si>
    <t>7thDec2024(01:01:16)700636011Stories#Unlock Your Potential#[20]</t>
  </si>
  <si>
    <t>4thDec2024(06:07:03)600726015Explore Page#Unlock Your Potential#[37]</t>
  </si>
  <si>
    <t>3rdDec2024(07:23:45)700816019Reels#Train to Gain#[39]</t>
  </si>
  <si>
    <t>5thDec2024(10:26:21)600906023Reels#Train to Gain#[13]</t>
  </si>
  <si>
    <t>2ndDec2024(07:46:24)700996027Monetization#Train to Gain#[13]</t>
  </si>
  <si>
    <t>3rdDec2024(09:01:26)701086030Reels#Train to Gain#[33]</t>
  </si>
  <si>
    <t>1stDec2024(06:45:44)601176034Reels#Unlock Your Potential#[18]</t>
  </si>
  <si>
    <t>1stDec2024(09:13:26)701266038Reels#Unlock Your Potential#[39]</t>
  </si>
  <si>
    <t>5thDec2024(00:52:19)701356042Explore Page#Train to Gain#[37]</t>
  </si>
  <si>
    <t>5thDec2024(04:07:57)701446045Subscribers#Unlock Your Potential#[34]</t>
  </si>
  <si>
    <t>1stDec2024(02:22:44)701536049Watch#Unlock Your Potential#[40]</t>
  </si>
  <si>
    <t>4thDec2024(10:43:43)701626053Reels#Grow with Us#[37]</t>
  </si>
  <si>
    <t>2ndDec2024(01:06:32)601716057Shorts#Unlock Your Potential#[11]</t>
  </si>
  <si>
    <t>7thDec2024(06:43:26)701806061News Feed#Unlock Your Potential#[11]</t>
  </si>
  <si>
    <t>2ndDec2024(07:16:07)701896064News Feed#Train to Gain#[31]</t>
  </si>
  <si>
    <t>2ndDec2024(05:15:52)701986068Subscribers#Train to Gain#[30]</t>
  </si>
  <si>
    <t>4thDec2024(10:19:04)702076072Monetization#Unlock Your Potential#[31]</t>
  </si>
  <si>
    <t>7thDec2024(04:12:32)602166076Subscribers#Grow with Us#[14]</t>
  </si>
  <si>
    <t>6thDec2024(00:47:21)702256079News Feed#Unlock Your Potential#[40]</t>
  </si>
  <si>
    <t>2ndDec2024(03:15:28)602346083Monetization#Train to Gain#[31]</t>
  </si>
  <si>
    <t>6thDec2024(03:11:45)602436087Explore Page#Unlock Your Potential#[35]</t>
  </si>
  <si>
    <t>5thDec2024(05:38:26)702526091Explore Page#Unlock Your Potential#[38]</t>
  </si>
  <si>
    <t>1stDec2024(04:03:11)702616095Shorts#Grow with Us#[13]</t>
  </si>
  <si>
    <t>2ndDec2024(11:00:44)602706098Reels#Unlock Your Potential#[39]</t>
  </si>
  <si>
    <t>3rdDec2024(06:10:21)602796102Reels#Train to Gain#[37]</t>
  </si>
  <si>
    <t>7thDec2024(00:56:24)702886106Shorts#Unlock Your Potential#[30]</t>
  </si>
  <si>
    <t>4thDec2024(05:32:47)702976110Shorts#Train to Gain#[5]</t>
  </si>
  <si>
    <t>2ndDec2024(05:51:39)603066113Explore Page#Train to Gain#[34]</t>
  </si>
  <si>
    <t>2ndDec2024(10:13:43)603156117Reels#Unlock Your Potential#[35]</t>
  </si>
  <si>
    <t>7thDec2024(07:20:18)703246121News Feed#Train to Gain#[34]</t>
  </si>
  <si>
    <t>3rdDec2024(09:50:02)703336125Stories#Train to Gain#[14]</t>
  </si>
  <si>
    <t>2ndDec2024(00:11:02)603426129Stories#Train to Gain#[31]</t>
  </si>
  <si>
    <t>2ndDec2024(02:52:45)603516132Reels#Train to Gain#[2]</t>
  </si>
  <si>
    <t>2ndDec2024(06:34:52)603606136Reels#Unlock Your Potential#[33]</t>
  </si>
  <si>
    <t>3rdDec2024(06:44:57)703696140Monetization#Train to Gain#[17]</t>
  </si>
  <si>
    <t>2ndDec2024(07:30:21)603786144Monetization#Train to Gain#[13]</t>
  </si>
  <si>
    <t>6thDec2024(10:14:37)703876147Stories#Train to Gain#[32]</t>
  </si>
  <si>
    <t>5thDec2024(00:51:41)603966151Monetization#Train to Gain#[18]</t>
  </si>
  <si>
    <t>7thDec2024(08:21:06)704056155Reels#Train to Gain#[31]</t>
  </si>
  <si>
    <t>5thDec2024(11:58:46)604146159Explore Page#Train to Gain#[37]</t>
  </si>
  <si>
    <t>3rdDec2024(09:11:40)604236163Subscribers#Train to Gain#[13]</t>
  </si>
  <si>
    <t>7thDec2024(06:14:27)604326166Shorts#Train to Gain#[17]</t>
  </si>
  <si>
    <t>1stDec2024(00:12:02)704416170Explore Page#Grow with Us#[31]</t>
  </si>
  <si>
    <t>6thDec2024(07:03:41)604506174Monetization#Train to Gain#[32]</t>
  </si>
  <si>
    <t>5thDec2024(10:01:44)604596178Monetization#Train to Gain#[34]</t>
  </si>
  <si>
    <t>3rdDec2024(11:28:57)604686181News Feed#Train to Gain#[36]</t>
  </si>
  <si>
    <t>7thDec2024(10:07:28)704776185News Feed#Unlock Your Potential#[11]</t>
  </si>
  <si>
    <t>2ndDec2024(02:01:20)604866189Monetization#Train to Gain#[20]</t>
  </si>
  <si>
    <t>7thDec2024(09:55:42)604956193Reels#Train to Gain#[6]</t>
  </si>
  <si>
    <t>2ndDec2024(01:45:57)605046197Explore Page#Grow with Us#[16]</t>
  </si>
  <si>
    <t>7thDec2024(11:41:11)605136200Reels#Unlock Your Potential#[37]</t>
  </si>
  <si>
    <t>3rdDec2024(04:10:30)605226204Subscribers#Train to Gain#[11]</t>
  </si>
  <si>
    <t>3rdDec2024(00:40:29)705316208Shorts#Unlock Your Potential#[12]</t>
  </si>
  <si>
    <t>2ndDec2024(08:40:17)605406212Reels#Unlock Your Potential#[40]</t>
  </si>
  <si>
    <t>2ndDec2024(06:55:12)605496215Reels#Train to Gain#[20]</t>
  </si>
  <si>
    <t>4thDec2024(10:18:41)605586219Subscribers#Train to Gain#[38]</t>
  </si>
  <si>
    <t>1stDec2024(04:39:39)605676223Explore Page#Unlock Your Potential#[13]</t>
  </si>
  <si>
    <t>3rdDec2024(04:06:54)605766227News Feed#Unlock Your Potential#[38]</t>
  </si>
  <si>
    <t>2ndDec2024(09:41:04)705856231Explore Page#Train to Gain#[40]</t>
  </si>
  <si>
    <t>6thDec2024(06:48:31)605946234News Feed#Train to Gain#[11]</t>
  </si>
  <si>
    <t>2ndDec2024(03:11:13)706036238Subscribers#Train to Gain#[36]</t>
  </si>
  <si>
    <t>3rdDec2024(02:34:39)706126242Subscribers#Train to Gain#[15]</t>
  </si>
  <si>
    <t>6thDec2024(09:06:57)706216246Monetization#Unlock Your Potential#[34]</t>
  </si>
  <si>
    <t>2ndDec2024(04:13:51)706306249Subscribers#Train to Gain#[5]</t>
  </si>
  <si>
    <t>2ndDec2024(06:21:26)706396253Monetization#Train to Gain#[38]</t>
  </si>
  <si>
    <t>2ndDec2024(05:01:28)606486257Monetization#Unlock Your Potential#[39]</t>
  </si>
  <si>
    <t>2ndDec2024(00:10:05)606576261News Feed#Train to Gain#[20]</t>
  </si>
  <si>
    <t>1stDec2024(02:58:55)606666265Stories#Train to Gain#[16]</t>
  </si>
  <si>
    <t>2ndDec2024(02:35:11)706756268Explore Page#Grow with Us#[18]</t>
  </si>
  <si>
    <t>5thDec2024(01:19:22)706846272Explore Page#Unlock Your Potential#[40]</t>
  </si>
  <si>
    <t>6thDec2024(05:07:05)606936276News Feed#Train to Gain#[19]</t>
  </si>
  <si>
    <t>5thDec2024(05:39:41)607026280Reels#Unlock Your Potential#[14]</t>
  </si>
  <si>
    <t>2ndDec2024(01:48:26)607116283Explore Page#Train to Gain#[30]</t>
  </si>
  <si>
    <t>3rdDec2024(09:45:18)707206287Explore Page#Unlock Your Potential#[2]</t>
  </si>
  <si>
    <t>6thDec2024(00:10:55)707296291Explore Page#Unlock Your Potential#[4]</t>
  </si>
  <si>
    <t>1stDec2024(03:16:05)707386295Shorts#Train to Gain#[4]</t>
  </si>
  <si>
    <t>5thDec2024(01:54:50)707476299Subscribers#Unlock Your Potential#[19]</t>
  </si>
  <si>
    <t>2ndDec2024(08:24:16)707566302Marketplace#Unlock Your Potential#[32]</t>
  </si>
  <si>
    <t>3rdDec2024(09:00:39)607656306News Feed#Unlock Your Potential#[14]</t>
  </si>
  <si>
    <t>5thDec2024(10:14:43)707746310News Feed#Train to Gain#[39]</t>
  </si>
  <si>
    <t>3rdDec2024(10:48:08)607836314Subscribers#Unlock Your Potential#[13]</t>
  </si>
  <si>
    <t>7thDec2024(11:43:16)607926317Reels#Unlock Your Potential#[18]</t>
  </si>
  <si>
    <t>7thDec2024(09:51:38)708016321Reels#Unlock Your Potential#[18]</t>
  </si>
  <si>
    <t>4thDec2024(11:35:18)608106325Explore Page#Train to Gain#[20]</t>
  </si>
  <si>
    <t>4thDec2024(10:33:55)708196329Stories#Unlock Your Potential#[38]</t>
  </si>
  <si>
    <t>3rdDec2024(02:30:02)608286333Explore Page#Train to Gain#[38]</t>
  </si>
  <si>
    <t>7thDec2024(05:36:34)608376336Stories#Train to Gain#[40]</t>
  </si>
  <si>
    <t>2ndDec2024(01:50:59)608466340Reels#Unlock Your Potential#[32]</t>
  </si>
  <si>
    <t>7thDec2024(11:58:55)708556344Stories#Unlock Your Potential#[39]</t>
  </si>
  <si>
    <t>7thDec2024(08:47:59)608646348Shorts#Unlock Your Potential#[11]</t>
  </si>
  <si>
    <t>5thDec2024(09:33:29)608736351Monetization#Unlock Your Potential#[16]</t>
  </si>
  <si>
    <t>2ndDec2024(00:51:08)608826355Explore Page#Train to Gain#[38]</t>
  </si>
  <si>
    <t>5thDec2024(00:22:37)608916359Subscribers#Train to Gain#[35]</t>
  </si>
  <si>
    <t>7thDec2024(00:58:48)709006363Shorts#Train to Gain#[33]</t>
  </si>
  <si>
    <t>2ndDec2024(01:05:20)709096367News Feed#Train to Gain#[40]</t>
  </si>
  <si>
    <t>1stDec2024(08:16:19)609186370Monetization#Train to Gain#[33]</t>
  </si>
  <si>
    <t>5thDec2024(10:15:56)609276374Monetization#Train to Gain#[7]</t>
  </si>
  <si>
    <t>6thDec2024(08:06:50)709366378Shorts#Grow with Us#[10]</t>
  </si>
  <si>
    <t>4thDec2024(11:46:02)609456382Reels#Unlock Your Potential#[37]</t>
  </si>
  <si>
    <t>2ndDec2024(08:59:38)709546385Explore Page#Unlock Your Potential#[30]</t>
  </si>
  <si>
    <t>6thDec2024(09:53:01)609636389Reels#Train to Gain#[36]</t>
  </si>
  <si>
    <t>6thDec2024(11:24:31)709726393Explore Page#Grow with Us#[37]</t>
  </si>
  <si>
    <t>1stDec2024(06:21:30)609816397Explore Page#Train to Gain#[32]</t>
  </si>
  <si>
    <t>2ndDec2024(03:14:21)609906401Reels#Grow with Us#[16]</t>
  </si>
  <si>
    <t>3rdDec2024(07:47:27)709996404Reels#Train to Gain#[20]</t>
  </si>
  <si>
    <t>5thDec2024(05:05:16)600086408Reels#Unlock Your Potential#[33]</t>
  </si>
  <si>
    <t>6thDec2024(08:29:37)700176412Reels#Train to Gain#[34]</t>
  </si>
  <si>
    <t>2ndDec2024(05:56:46)700266416Explore Page#Train to Gain#[30]</t>
  </si>
  <si>
    <t>2ndDec2024(04:10:14)600356419Explore Page#Train to Gain#[16]</t>
  </si>
  <si>
    <t>6thDec2024(02:21:11)700446423Monetization#Train to Gain#[33]</t>
  </si>
  <si>
    <t>2ndDec2024(11:21:18)600536427Reels#Train to Gain#[37]</t>
  </si>
  <si>
    <t>1stDec2024(02:44:48)600626431Stories#Grow with Us#[38]</t>
  </si>
  <si>
    <t>1stDec2024(03:17:09)600716435Reels#Train to Gain#[12]</t>
  </si>
  <si>
    <t>3rdDec2024(09:34:19)700806438Monetization#Train to Gain#[14]</t>
  </si>
  <si>
    <t>3rdDec2024(05:45:41)700896442Explore Page#Train to Gain#[10]</t>
  </si>
  <si>
    <t>1stDec2024(01:06:08)600986446Groups#Unlock Your Potential#[12]</t>
  </si>
  <si>
    <t>2ndDec2024(00:44:34)701076450Reels#Train to Gain#[37]</t>
  </si>
  <si>
    <t>1stDec2024(03:46:36)601166453Shorts#Train to Gain#[16]</t>
  </si>
  <si>
    <t>3rdDec2024(11:25:38)601256457Monetization#Unlock Your Potential#[35]</t>
  </si>
  <si>
    <t>7thDec2024(10:46:45)601346461Monetization#Train to Gain#[34]</t>
  </si>
  <si>
    <t>2ndDec2024(03:47:25)601436465Explore Page#Grow with Us#[36]</t>
  </si>
  <si>
    <t>2ndDec2024(02:50:02)701526469Monetization#Train to Gain#[16]</t>
  </si>
  <si>
    <t>2ndDec2024(03:55:09)601616472News Feed#Unlock Your Potential#[32]</t>
  </si>
  <si>
    <t>3rdDec2024(11:48:41)701706476Monetization#Unlock Your Potential#[32]</t>
  </si>
  <si>
    <t>2ndDec2024(02:49:55)601796480Reels#Train to Gain#[17]</t>
  </si>
  <si>
    <t>6thDec2024(06:19:27)601886484Stories#Train to Gain#[35]</t>
  </si>
  <si>
    <t>6thDec2024(05:58:59)701976487Stories#Train to Gain#[10]</t>
  </si>
  <si>
    <t>4thDec2024(00:28:03)602066491Shorts#Train to Gain#[17]</t>
  </si>
  <si>
    <t>2ndDec2024(11:39:13)702156495Explore Page#Grow with Us#[38]</t>
  </si>
  <si>
    <t>1stDec2024(00:12:41)702246499Explore Page#Train to Gain#[39]</t>
  </si>
  <si>
    <t>2ndDec2024(01:25:09)602336503Stories#Train to Gain#[34]</t>
  </si>
  <si>
    <t>3rdDec2024(08:27:22)702426506Subscribers#Grow with Us#[3]</t>
  </si>
  <si>
    <t>6thDec2024(04:33:50)702516510Monetization#Grow with Us#[12]</t>
  </si>
  <si>
    <t>2ndDec2024(03:47:34)702606514Reels#Unlock Your Potential#[19]</t>
  </si>
  <si>
    <t>2ndDec2024(00:34:09)602696518Reels#Unlock Your Potential#[20]</t>
  </si>
  <si>
    <t>1stDec2024(11:43:21)602786521Explore Page#Unlock Your Potential#[19]</t>
  </si>
  <si>
    <t>1stDec2024(00:43:37)702876525Stories#Unlock Your Potential#[12]</t>
  </si>
  <si>
    <t>7thDec2024(01:13:35)702966529Reels#Train to Gain#[37]</t>
  </si>
  <si>
    <t>5thDec2024(06:44:39)703056533Explore Page#Train to Gain#[33]</t>
  </si>
  <si>
    <t>2ndDec2024(02:39:23)703146537Explore Page#Grow with Us#[39]</t>
  </si>
  <si>
    <t>2ndDec2024(11:24:24)603236540Reels#Train to Gain#[32]</t>
  </si>
  <si>
    <t>4thDec2024(10:05:13)603326544Monetization#Grow with Us#[40]</t>
  </si>
  <si>
    <t>5thDec2024(10:33:33)603416548News Feed#Train to Gain#[37]</t>
  </si>
  <si>
    <t>5thDec2024(05:23:48)603506552Reels#Unlock Your Potential#[35]</t>
  </si>
  <si>
    <t>2ndDec2024(06:40:28)703596555News Feed#Train to Gain#[37]</t>
  </si>
  <si>
    <t>7thDec2024(07:57:17)703686559Monetization#Unlock Your Potential#[10]</t>
  </si>
  <si>
    <t>3rdDec2024(10:08:50)603776563Subscribers#Unlock Your Potential#[32]</t>
  </si>
  <si>
    <t>4thDec2024(04:08:50)603866567Monetization#Unlock Your Potential#[12]</t>
  </si>
  <si>
    <t>2ndDec2024(10:19:30)603956571Subscribers#Train to Gain#[35]</t>
  </si>
  <si>
    <t>5thDec2024(04:57:11)604046574Shorts#Unlock Your Potential#[39]</t>
  </si>
  <si>
    <t>7thDec2024(07:37:05)604136578Subscribers#Train to Gain#[40]</t>
  </si>
  <si>
    <t>1stDec2024(05:00:59)704226582Shorts#Unlock Your Potential#[4]</t>
  </si>
  <si>
    <t>4thDec2024(03:19:27)604316586Reels#Train to Gain#[36]</t>
  </si>
  <si>
    <t>3rdDec2024(07:26:55)604406589Monetization#Grow with Us#[18]</t>
  </si>
  <si>
    <t>1stDec2024(01:53:05)604496593Explore Page#Train to Gain#[10]</t>
  </si>
  <si>
    <t>2ndDec2024(06:52:54)604586597Reels#Train to Gain#[37]</t>
  </si>
  <si>
    <t>7thDec2024(07:03:29)704676601Monetization#Train to Gain#[20]</t>
  </si>
  <si>
    <t>7thDec2024(05:47:25)604766605Shorts#Train to Gain#[18]</t>
  </si>
  <si>
    <t>2ndDec2024(05:07:07)704856608Explore Page#Unlock Your Potential#[17]</t>
  </si>
  <si>
    <t>1stDec2024(04:08:11)704946612Subscribers#Unlock Your Potential#[15]</t>
  </si>
  <si>
    <t>5thDec2024(07:58:46)605036616Explore Page#Train to Gain#[2]</t>
  </si>
  <si>
    <t>3rdDec2024(09:00:41)705126620News Feed#Unlock Your Potential#[37]</t>
  </si>
  <si>
    <t>4thDec2024(06:36:28)605216623Reels#Grow with Us#[13]</t>
  </si>
  <si>
    <t>5thDec2024(11:53:46)605306627Subscribers#Train to Gain#[34]</t>
  </si>
  <si>
    <t>2ndDec2024(10:56:45)705396631Explore Page#Train to Gain#[18]</t>
  </si>
  <si>
    <t>1stDec2024(09:50:10)705486635Explore Page#Unlock Your Potential#[8]</t>
  </si>
  <si>
    <t>3rdDec2024(01:40:34)605576639Shorts#Train to Gain#[31]</t>
  </si>
  <si>
    <t>1stDec2024(08:21:37)605666642Reels#Unlock Your Potential#[2]</t>
  </si>
  <si>
    <t>3rdDec2024(09:36:56)705756646Reels#Unlock Your Potential#[7]</t>
  </si>
  <si>
    <t>6thDec2024(02:07:07)705846650Monetization#Unlock Your Potential#[40]</t>
  </si>
  <si>
    <t>2ndDec2024(10:35:11)705936654Subscribers#Grow with Us#[18]</t>
  </si>
  <si>
    <t>5thDec2024(01:29:48)706026657Reels#Train to Gain#[14]</t>
  </si>
  <si>
    <t>2ndDec2024(06:43:30)606116661Explore Page#Unlock Your Potential#[34]</t>
  </si>
  <si>
    <t>7thDec2024(10:01:22)606206665Explore Page#Train to Gain#[34]</t>
  </si>
  <si>
    <t>1stDec2024(08:58:55)606296669Explore Page#Train to Gain#[18]</t>
  </si>
  <si>
    <t>2ndDec2024(08:04:28)706386673Subscribers#Train to Gain#[31]</t>
  </si>
  <si>
    <t>6thDec2024(00:52:52)606476676Subscribers#Train to Gain#[10]</t>
  </si>
  <si>
    <t>5thDec2024(03:46:53)606566680Reels#Train to Gain#[38]</t>
  </si>
  <si>
    <t>4thDec2024(09:26:27)606656684Subscribers#Train to Gain#[37]</t>
  </si>
  <si>
    <t>1stDec2024(10:18:14)706746688News Feed#Grow with Us#[35]</t>
  </si>
  <si>
    <t>2ndDec2024(03:43:02)706836691Monetization#Unlock Your Potential#[36]</t>
  </si>
  <si>
    <t>1stDec2024(02:47:58)706926695Shorts#Unlock Your Potential#[38]</t>
  </si>
  <si>
    <t>2ndDec2024(09:05:49)607016699Reels#Unlock Your Potential#[17]</t>
  </si>
  <si>
    <t>2ndDec2024(04:56:31)607106703News Feed#Train to Gain#[39]</t>
  </si>
  <si>
    <t>6thDec2024(01:49:31)607196707Monetization#Train to Gain#[33]</t>
  </si>
  <si>
    <t>2ndDec2024(07:09:16)707286710Stories#Train to Gain#[3]</t>
  </si>
  <si>
    <t>2ndDec2024(11:02:43)707376714Monetization#Unlock Your Potential#[17]</t>
  </si>
  <si>
    <t>2ndDec2024(09:42:27)707466718News Feed#Train to Gain#[13]</t>
  </si>
  <si>
    <t>7thDec2024(03:49:38)607556722Explore Page#Train to Gain#[10]</t>
  </si>
  <si>
    <t>1stDec2024(05:13:14)607646725Stories#Train to Gain#[37]</t>
  </si>
  <si>
    <t>2ndDec2024(01:23:14)607736729Monetization#Train to Gain#[6]</t>
  </si>
  <si>
    <t>2ndDec2024(02:12:16)607826733Explore Page#Train to Gain#[33]</t>
  </si>
  <si>
    <t>7thDec2024(02:16:39)707916737Monetization#Train to Gain#[10]</t>
  </si>
  <si>
    <t>5thDec2024(06:10:42)708006741Reels#Train to Gain#[31]</t>
  </si>
  <si>
    <t>3rdDec2024(11:17:01)608096744Explore Page#Train to Gain#[15]</t>
  </si>
  <si>
    <t>1stDec2024(09:16:40)708186748Monetization#Train to Gain#[33]</t>
  </si>
  <si>
    <t>1stDec2024(08:46:51)608276752Explore Page#Unlock Your Potential#[38]</t>
  </si>
  <si>
    <t>7thDec2024(05:35:45)608366756Reels#Unlock Your Potential#[37]</t>
  </si>
  <si>
    <t>4thDec2024(02:15:58)608456759Stories#Train to Gain#[17]</t>
  </si>
  <si>
    <t>4thDec2024(03:50:22)608546763Reels#Grow with Us#[38]</t>
  </si>
  <si>
    <t>2ndDec2024(04:47:40)608636767Stories#Train to Gain#[20]</t>
  </si>
  <si>
    <t>5thDec2024(10:03:32)708726771Reels#Train to Gain#[35]</t>
  </si>
  <si>
    <t>5thDec2024(11:19:27)608816775Stories#Train to Gain#[18]</t>
  </si>
  <si>
    <t>5thDec2024(01:40:39)608906778Shorts#Train to Gain#[8]</t>
  </si>
  <si>
    <t>2ndDec2024(10:00:56)608996782News Feed#Train to Gain#[14]</t>
  </si>
  <si>
    <t>4thDec2024(02:59:43)709086786News Feed#Train to Gain#[32]</t>
  </si>
  <si>
    <t>2ndDec2024(07:55:08)609176790Monetization#Unlock Your Potential#[39]</t>
  </si>
  <si>
    <t>6thDec2024(10:36:56)609266793Shorts#Grow with Us#[32]</t>
  </si>
  <si>
    <t>3rdDec2024(05:06:10)709356797Explore Page#Train to Gain#[34]</t>
  </si>
  <si>
    <t>3rdDec2024(00:22:38)640608010Explore Page#Train to Gain#[2]</t>
  </si>
  <si>
    <t>2ndDec2024(04:05:08)609536805Explore Page#Train to Gain#[14]</t>
  </si>
  <si>
    <t>2ndDec2024(04:37:34)709626809Reels#Unlock Your Potential#[33]</t>
  </si>
  <si>
    <t>5thDec2024(03:39:12)709716812Explore Page#Unlock Your Potential#[19]</t>
  </si>
  <si>
    <t>3rdDec2024(05:54:50)709806816Monetization#Train to Gain#[34]</t>
  </si>
  <si>
    <t>5thDec2024(05:10:45)609896820Subscribers#Train to Gain#[8]</t>
  </si>
  <si>
    <t>1stDec2024(04:05:58)609986824Explore Page#Train to Gain#[17]</t>
  </si>
  <si>
    <t>1stDec2024(01:57:20)600076827Stories#Unlock Your Potential#[5]</t>
  </si>
  <si>
    <t>2ndDec2024(02:37:39)600166831Shorts#Train to Gain#[35]</t>
  </si>
  <si>
    <t>7thDec2024(04:34:06)700256835Subscribers#Grow with Us#[20]</t>
  </si>
  <si>
    <t>6thDec2024(00:27:30)700346839Stories#Train to Gain#[13]</t>
  </si>
  <si>
    <t>3rdDec2024(03:58:15)600436843Reels#Train to Gain#[33]</t>
  </si>
  <si>
    <t>4thDec2024(07:23:02)600526846Subscribers#Train to Gain#[36]</t>
  </si>
  <si>
    <t>4thDec2024(10:43:59)600616850Subscribers#Train to Gain#[39]</t>
  </si>
  <si>
    <t>4thDec2024(08:39:17)700706854Explore Page#Grow with Us#[7]</t>
  </si>
  <si>
    <t>1stDec2024(11:19:30)700796858Subscribers#Unlock Your Potential#[38]</t>
  </si>
  <si>
    <t>3rdDec2024(02:58:56)600886861Reels#Grow with Us#[19]</t>
  </si>
  <si>
    <t>1stDec2024(09:43:17)600976865Explore Page#Unlock Your Potential#[11]</t>
  </si>
  <si>
    <t>2ndDec2024(08:49:36)601066869News Feed#Unlock Your Potential#[14]</t>
  </si>
  <si>
    <t>2ndDec2024(07:47:49)701156873News Feed#Grow with Us#[19]</t>
  </si>
  <si>
    <t>2ndDec2024(04:50:19)701246877Stories#Grow with Us#[38]</t>
  </si>
  <si>
    <t>2ndDec2024(01:48:57)701336880News Feed#Train to Gain#[10]</t>
  </si>
  <si>
    <t>5thDec2024(00:29:05)601426884Subscribers#Train to Gain#[4]</t>
  </si>
  <si>
    <t>3rdDec2024(02:51:16)601516888Explore Page#Train to Gain#[37]</t>
  </si>
  <si>
    <t>1stDec2024(08:04:37)701606892Stories#Train to Gain#[16]</t>
  </si>
  <si>
    <t>2ndDec2024(04:30:57)701696895Explore Page#Unlock Your Potential#[40]</t>
  </si>
  <si>
    <t>6thDec2024(03:05:41)701786899Subscribers#Unlock Your Potential#[32]</t>
  </si>
  <si>
    <t>1stDec2024(09:14:55)601876903Explore Page#Unlock Your Potential#[40]</t>
  </si>
  <si>
    <t>1stDec2024(04:01:16)701966907News Feed#Grow with Us#[11]</t>
  </si>
  <si>
    <t>3rdDec2024(00:34:55)602056911Explore Page#Train to Gain#[15]</t>
  </si>
  <si>
    <t>3rdDec2024(11:45:43)602146914Explore Page#Train to Gain#[37]</t>
  </si>
  <si>
    <t>1stDec2024(03:29:24)702236918Subscribers#Unlock Your Potential#[33]</t>
  </si>
  <si>
    <t>6thDec2024(08:37:00)702326922Explore Page#Unlock Your Potential#[38]</t>
  </si>
  <si>
    <t>2ndDec2024(01:54:01)602416926Reels#Unlock Your Potential#[34]</t>
  </si>
  <si>
    <t>6thDec2024(07:57:59)602506929Explore Page#Unlock Your Potential#[35]</t>
  </si>
  <si>
    <t>4thDec2024(11:14:23)702596933Reels#Train to Gain#[36]</t>
  </si>
  <si>
    <t>2ndDec2024(09:14:05)602686937Reels#Grow with Us#[12]</t>
  </si>
  <si>
    <t>5thDec2024(01:18:40)702776941Reels#Train to Gain#[32]</t>
  </si>
  <si>
    <t>3rdDec2024(00:53:41)602866945Reels#Train to Gain#[11]</t>
  </si>
  <si>
    <t>7thDec2024(04:12:58)602956948Reels#Grow with Us#[31]</t>
  </si>
  <si>
    <t>2ndDec2024(06:35:48)603046952News Feed#Unlock Your Potential#[31]</t>
  </si>
  <si>
    <t>2ndDec2024(11:18:19)703136956Explore Page#Train to Gain#[32]</t>
  </si>
  <si>
    <t>6thDec2024(10:54:01)603226960Subscribers#Unlock Your Potential#[35]</t>
  </si>
  <si>
    <t>4thDec2024(07:10:18)703316963Shorts#Grow with Us#[30]</t>
  </si>
  <si>
    <t>2ndDec2024(05:14:04)603406967Reels#Train to Gain#[38]</t>
  </si>
  <si>
    <t>2ndDec2024(08:37:54)703496971Subscribers#Grow with Us#[32]</t>
  </si>
  <si>
    <t>2ndDec2024(10:58:32)703586975Reels#Grow with Us#[32]</t>
  </si>
  <si>
    <t>6thDec2024(04:48:45)603676979News Feed#Train to Gain#[18]</t>
  </si>
  <si>
    <t>6thDec2024(04:56:10)703766982Monetization#Grow with Us#[38]</t>
  </si>
  <si>
    <t>2ndDec2024(01:22:22)603856986Shorts#Train to Gain#[33]</t>
  </si>
  <si>
    <t>5thDec2024(06:51:12)603946990News Feed#Train to Gain#[16]</t>
  </si>
  <si>
    <t>5thDec2024(05:14:23)704036994Explore Page#Unlock Your Potential#[31]</t>
  </si>
  <si>
    <t>1stDec2024(11:03:08)604126997Reels#Unlock Your Potential#[37]</t>
  </si>
  <si>
    <t>3rdDec2024(01:55:25)704217001Reels#Unlock Your Potential#[19]</t>
  </si>
  <si>
    <t>5thDec2024(01:27:28)604307005News Feed#Unlock Your Potential#[16]</t>
  </si>
  <si>
    <t>1stDec2024(06:33:38)604397009Subscribers#Train to Gain#[31]</t>
  </si>
  <si>
    <t>3rdDec2024(05:19:20)704487013Subscribers#Grow with Us#[36]</t>
  </si>
  <si>
    <t>2ndDec2024(09:34:51)604577016Reels#Grow with Us#[33]</t>
  </si>
  <si>
    <t>3rdDec2024(06:54:16)704667020Subscribers#Grow with Us#[12]</t>
  </si>
  <si>
    <t>3rdDec2024(02:46:04)704757024Reels#Train to Gain#[16]</t>
  </si>
  <si>
    <t>2ndDec2024(01:03:31)704847028Stories#Unlock Your Potential#[18]</t>
  </si>
  <si>
    <t>2ndDec2024(04:04:51)604937031Reels#Unlock Your Potential#[36]</t>
  </si>
  <si>
    <t>1stDec2024(01:06:38)605027035Stories#Train to Gain#[39]</t>
  </si>
  <si>
    <t>1stDec2024(05:48:51)705117039Explore Page#Grow with Us#[40]</t>
  </si>
  <si>
    <t>3rdDec2024(03:03:39)705207043Subscribers#Unlock Your Potential#[8]</t>
  </si>
  <si>
    <t>5thDec2024(02:26:03)705297047Stories#Unlock Your Potential#[39]</t>
  </si>
  <si>
    <t>3rdDec2024(00:18:00)605387050Reels#Train to Gain#[16]</t>
  </si>
  <si>
    <t>2ndDec2024(00:59:54)605477054Explore Page#Train to Gain#[4]</t>
  </si>
  <si>
    <t>3rdDec2024(07:33:08)705567058Reels#Train to Gain#[30]</t>
  </si>
  <si>
    <t>5thDec2024(03:48:01)605657062Subscribers#Train to Gain#[12]</t>
  </si>
  <si>
    <t>2ndDec2024(09:17:42)705747065Reels#Train to Gain#[14]</t>
  </si>
  <si>
    <t>3rdDec2024(08:21:50)605837069Reels#Train to Gain#[35]</t>
  </si>
  <si>
    <t>2ndDec2024(06:43:46)705927073Subscribers#Grow with Us#[34]</t>
  </si>
  <si>
    <t>2ndDec2024(04:53:42)606017077Shorts#Grow with Us#[40]</t>
  </si>
  <si>
    <t>7thDec2024(06:28:22)606107081Monetization#Unlock Your Potential#[37]</t>
  </si>
  <si>
    <t>3rdDec2024(09:45:26)606197084Subscribers#Train to Gain#[35]</t>
  </si>
  <si>
    <t>1stDec2024(02:10:32)606287088Explore Page#Train to Gain#[36]</t>
  </si>
  <si>
    <t>4thDec2024(11:34:19)706030707Monetization#Train to Gain#[37]</t>
  </si>
  <si>
    <t>1stDec2024(11:36:35)706467096News Feed#Unlock Your Potential#[31]</t>
  </si>
  <si>
    <t>7thDec2024(03:30:33)706557099Groups#Train to Gain#[30]</t>
  </si>
  <si>
    <t>4thDec2024(05:25:58)606647103News Feed#Unlock Your Potential#[32]</t>
  </si>
  <si>
    <t>6thDec2024(00:43:27)606737107Reels#Train to Gain#[34]</t>
  </si>
  <si>
    <t>7thDec2024(08:34:42)706827111News Feed#Unlock Your Potential#[32]</t>
  </si>
  <si>
    <t>3rdDec2024(06:25:04)706917115Reels#Unlock Your Potential#[16]</t>
  </si>
  <si>
    <t>4thDec2024(08:27:24)607007118Shorts#Unlock Your Potential#[34]</t>
  </si>
  <si>
    <t>4thDec2024(04:32:20)707097122Monetization#Grow with Us#[31]</t>
  </si>
  <si>
    <t>7thDec2024(10:57:22)707187126News Feed#Unlock Your Potential#[30]</t>
  </si>
  <si>
    <t>2ndDec2024(07:46:02)707277130Reels#Unlock Your Potential#[3]</t>
  </si>
  <si>
    <t>2ndDec2024(01:27:08)707367133Monetization#Train to Gain#[38]</t>
  </si>
  <si>
    <t>1stDec2024(08:24:19)707457137Explore Page#Unlock Your Potential#[20]</t>
  </si>
  <si>
    <t>2ndDec2024(07:05:50)707547141Reels#Grow with Us#[11]</t>
  </si>
  <si>
    <t>7thDec2024(08:34:59)707637145Monetization#Train to Gain#[32]</t>
  </si>
  <si>
    <t>3rdDec2024(00:46:16)707727149News Feed#Unlock Your Potential#[39]</t>
  </si>
  <si>
    <t>1stDec2024(10:24:12)707817152News Feed#Unlock Your Potential#[30]</t>
  </si>
  <si>
    <t>5thDec2024(02:03:49)707907156Monetization#Unlock Your Potential#[38]</t>
  </si>
  <si>
    <t>6thDec2024(03:08:07)607997160Reels#Unlock Your Potential#[12]</t>
  </si>
  <si>
    <t>7thDec2024(01:05:35)608087164Explore Page#Train to Gain#[13]</t>
  </si>
  <si>
    <t>1stDec2024(08:19:26)708177167Explore Page#Train to Gain#[33]</t>
  </si>
  <si>
    <t>6thDec2024(03:02:54)608267171Monetization#Train to Gain#[17]</t>
  </si>
  <si>
    <t>5thDec2024(02:54:33)608357175Reels#Unlock Your Potential#[15]</t>
  </si>
  <si>
    <t>2ndDec2024(00:01:10)608447179Explore Page#Train to Gain#[33]</t>
  </si>
  <si>
    <t>1stDec2024(07:32:47)708537183Reels#Train to Gain#[35]</t>
  </si>
  <si>
    <t>6thDec2024(00:31:41)708627186Reels#Unlock Your Potential#[17]</t>
  </si>
  <si>
    <t>1stDec2024(05:49:53)608717190Reels#Train to Gain#[17]</t>
  </si>
  <si>
    <t>6thDec2024(03:31:11)608807194Shorts#Grow with Us#[17]</t>
  </si>
  <si>
    <t>1stDec2024(11:52:17)608897198Shorts#Unlock Your Potential#[39]</t>
  </si>
  <si>
    <t>5thDec2024(11:21:40)608987201Reels#Train to Gain#[36]</t>
  </si>
  <si>
    <t>1stDec2024(03:29:35)609077205Explore Page#Train to Gain#[39]</t>
  </si>
  <si>
    <t>4thDec2024(11:19:13)709167209Explore Page#Train to Gain#[31]</t>
  </si>
  <si>
    <t>4thDec2024(05:32:08)609257213Reels#Train to Gain#[36]</t>
  </si>
  <si>
    <t>6thDec2024(00:24:20)609347217Shorts#Train to Gain#[15]</t>
  </si>
  <si>
    <t>4thDec2024(00:25:59)609437220Explore Page#Unlock Your Potential#[34]</t>
  </si>
  <si>
    <t>3rdDec2024(06:22:51)609527224Explore Page#Unlock Your Potential#[40]</t>
  </si>
  <si>
    <t>7thDec2024(02:09:01)709617228News Feed#Grow with Us#[19]</t>
  </si>
  <si>
    <t>3rdDec2024(03:57:21)709707232Groups#Unlock Your Potential#[38]</t>
  </si>
  <si>
    <t>1stDec2024(00:14:38)609797235Monetization#Train to Gain#[39]</t>
  </si>
  <si>
    <t>2ndDec2024(04:01:01)609887239Subscribers#Train to Gain#[11]</t>
  </si>
  <si>
    <t>5thDec2024(01:11:38)709977243Stories#Unlock Your Potential#[38]</t>
  </si>
  <si>
    <t>3rdDec2024(01:24:47)600067247Shorts#Train to Gain#[39]</t>
  </si>
  <si>
    <t>6thDec2024(05:20:19)600157251Stories#Train to Gain#[11]</t>
  </si>
  <si>
    <t>2ndDec2024(02:01:06)600247254Marketplace#Unlock Your Potential#[30]</t>
  </si>
  <si>
    <t>6thDec2024(06:56:48)700337258Reels#Train to Gain#[14]</t>
  </si>
  <si>
    <t>6thDec2024(09:04:21)700427262Explore Page#Unlock Your Potential#[20]</t>
  </si>
  <si>
    <t>3rdDec2024(04:39:49)600517266Stories#Train to Gain#[33]</t>
  </si>
  <si>
    <t>1stDec2024(05:17:15)600607269Reels#Train to Gain#[2]</t>
  </si>
  <si>
    <t>1stDec2024(00:23:45)600697273Shorts#Grow with Us#[36]</t>
  </si>
  <si>
    <t>6thDec2024(09:46:36)700787277Monetization#Train to Gain#[31]</t>
  </si>
  <si>
    <t>7thDec2024(10:28:14)700877281Monetization#Train to Gain#[36]</t>
  </si>
  <si>
    <t>6thDec2024(01:03:23)600967285Shorts#Train to Gain#[7]</t>
  </si>
  <si>
    <t>2ndDec2024(03:38:49)601057288Monetization#Train to Gain#[33]</t>
  </si>
  <si>
    <t>4thDec2024(08:24:15)601147292Subscribers#Grow with Us#[14]</t>
  </si>
  <si>
    <t>1stDec2024(07:27:14)601237296Explore Page#Unlock Your Potential#[5]</t>
  </si>
  <si>
    <t>5thDec2024(09:39:53)701327300Reels#Unlock Your Potential#[19]</t>
  </si>
  <si>
    <t>1stDec2024(10:46:15)601417303Explore Page#Grow with Us#[36]</t>
  </si>
  <si>
    <t>5thDec2024(03:46:54)701507307Reels#Unlock Your Potential#[31]</t>
  </si>
  <si>
    <t>3rdDec2024(11:08:34)601597311Shorts#Train to Gain#[36]</t>
  </si>
  <si>
    <t>1stDec2024(03:10:24)601687315Stories#Train to Gain#[15]</t>
  </si>
  <si>
    <t>2ndDec2024(06:46:04)601777319Reels#Unlock Your Potential#[31]</t>
  </si>
  <si>
    <t>6thDec2024(08:34:20)701867322Groups#Train to Gain#[13]</t>
  </si>
  <si>
    <t>3rdDec2024(01:22:31)601957326Explore Page#Train to Gain#[15]</t>
  </si>
  <si>
    <t>3rdDec2024(09:45:15)702047330Monetization#Unlock Your Potential#[39]</t>
  </si>
  <si>
    <t>4thDec2024(09:28:42)702137334Monetization#Train to Gain#[8]</t>
  </si>
  <si>
    <t>1stDec2024(02:03:50)602227337Shorts#Train to Gain#[14]</t>
  </si>
  <si>
    <t>1stDec2024(05:01:01)602317341Explore Page#Unlock Your Potential#[14]</t>
  </si>
  <si>
    <t>5thDec2024(05:50:34)702407345News Feed#Unlock Your Potential#[14]</t>
  </si>
  <si>
    <t>2ndDec2024(07:46:17)602497349Reels#Train to Gain#[2]</t>
  </si>
  <si>
    <t>1stDec2024(06:29:52)702587353Monetization#Train to Gain#[38]</t>
  </si>
  <si>
    <t>1stDec2024(09:46:43)702677356Monetization#Unlock Your Potential#[37]</t>
  </si>
  <si>
    <t>3rdDec2024(00:27:11)702767360Monetization#Unlock Your Potential#[31]</t>
  </si>
  <si>
    <t>1stDec2024(01:13:57)702857364Reels#Train to Gain#[35]</t>
  </si>
  <si>
    <t>1stDec2024(03:41:44)702947368News Feed#Train to Gain#[10]</t>
  </si>
  <si>
    <t>6thDec2024(02:03:52)703037371Shorts#Grow with Us#[34]</t>
  </si>
  <si>
    <t>2ndDec2024(00:51:11)703127375Reels#Train to Gain#[10]</t>
  </si>
  <si>
    <t>5thDec2024(03:50:24)703217379Monetization#Grow with Us#[20]</t>
  </si>
  <si>
    <t>4thDec2024(03:12:44)703307383Explore Page#Grow with Us#[37]</t>
  </si>
  <si>
    <t>6thDec2024(04:13:52)703397387Stories#Grow with Us#[30]</t>
  </si>
  <si>
    <t>2ndDec2024(03:57:52)703487390Shorts#Train to Gain#[34]</t>
  </si>
  <si>
    <t>1stDec2024(08:44:35)703577394Subscribers#Unlock Your Potential#[30]</t>
  </si>
  <si>
    <t>7thDec2024(04:06:30)603667398Subscribers#Train to Gain#[40]</t>
  </si>
  <si>
    <t>3rdDec2024(04:27:40)703757402Monetization#Unlock Your Potential#[30]</t>
  </si>
  <si>
    <t>1stDec2024(07:23:28)603847405Reels#Unlock Your Potential#[8]</t>
  </si>
  <si>
    <t>6thDec2024(07:16:46)703937409Stories#Train to Gain#[31]</t>
  </si>
  <si>
    <t>7thDec2024(07:39:20)604027413Explore Page#Train to Gain#[31]</t>
  </si>
  <si>
    <t>5thDec2024(05:39:29)604117417Subscribers#Train to Gain#[38]</t>
  </si>
  <si>
    <t>6thDec2024(09:54:14)704207421Explore Page#Unlock Your Potential#[38]</t>
  </si>
  <si>
    <t>1stDec2024(08:44:54)704297424Reels#Train to Gain#[12]</t>
  </si>
  <si>
    <t>1stDec2024(05:54:09)604387428Stories#Train to Gain#[2]</t>
  </si>
  <si>
    <t>4thDec2024(00:20:01)704477432Monetization#Train to Gain#[18]</t>
  </si>
  <si>
    <t>1stDec2024(01:29:44)704567436Monetization#Unlock Your Potential#[38]</t>
  </si>
  <si>
    <t>7thDec2024(02:13:19)704657439Explore Page#Unlock Your Potential#[39]</t>
  </si>
  <si>
    <t>1stDec2024(11:00:25)604747443Shorts#Train to Gain#[36]</t>
  </si>
  <si>
    <t>2ndDec2024(06:25:27)604837447Explore Page#Unlock Your Potential#[31]</t>
  </si>
  <si>
    <t>2ndDec2024(03:47:44)604927451Explore Page#Train to Gain#[38]</t>
  </si>
  <si>
    <t>2ndDec2024(09:48:35)605017455Reels#Train to Gain#[40]</t>
  </si>
  <si>
    <t>1stDec2024(06:35:17)605107458Monetization#Train to Gain#[31]</t>
  </si>
  <si>
    <t>1stDec2024(06:16:42)705197462Shorts#Unlock Your Potential#[40]</t>
  </si>
  <si>
    <t>1stDec2024(00:40:11)705287466Explore Page#Unlock Your Potential#[11]</t>
  </si>
  <si>
    <t>2ndDec2024(10:18:26)605377470Explore Page#Train to Gain#[20]</t>
  </si>
  <si>
    <t>1stDec2024(11:05:55)705467473News Feed#Grow with Us#[3]</t>
  </si>
  <si>
    <t>6thDec2024(01:46:24)705557477Reels#Train to Gain#[32]</t>
  </si>
  <si>
    <t>4thDec2024(08:15:12)705647481Explore Page#Unlock Your Potential#[40]</t>
  </si>
  <si>
    <t>2ndDec2024(03:02:33)605737485Subscribers#Unlock Your Potential#[32]</t>
  </si>
  <si>
    <t>3rdDec2024(08:18:17)705827489Monetization#Train to Gain#[38]</t>
  </si>
  <si>
    <t>3rdDec2024(04:34:46)705917492Monetization#Train to Gain#[3]</t>
  </si>
  <si>
    <t>2ndDec2024(01:27:23)706007496Explore Page#Unlock Your Potential#[37]</t>
  </si>
  <si>
    <t>4thDec2024(10:00:12)706097500Groups#Unlock Your Potential#[32]</t>
  </si>
  <si>
    <t>3rdDec2024(01:27:19)706187504Shorts#Train to Gain#[40]</t>
  </si>
  <si>
    <t>3rdDec2024(02:03:06)706277507Subscribers#Grow with Us#[19]</t>
  </si>
  <si>
    <t>2ndDec2024(04:08:52)606367511Subscribers#Unlock Your Potential#[31]</t>
  </si>
  <si>
    <t>4thDec2024(11:56:59)606457515Subscribers#Unlock Your Potential#[39]</t>
  </si>
  <si>
    <t>1stDec2024(01:34:11)706547519Monetization#Train to Gain#[30]</t>
  </si>
  <si>
    <t>4thDec2024(08:02:32)606637523News Feed#Train to Gain#[31]</t>
  </si>
  <si>
    <t>3rdDec2024(10:46:12)606727526Monetization#Train to Gain#[2]</t>
  </si>
  <si>
    <t>7thDec2024(09:14:57)606817530Stories#Train to Gain#[30]</t>
  </si>
  <si>
    <t>6thDec2024(10:30:33)706907534Subscribers#Train to Gain#[31]</t>
  </si>
  <si>
    <t>6thDec2024(08:08:03)706997538Explore Page#Train to Gain#[17]</t>
  </si>
  <si>
    <t>5thDec2024(10:03:04)707087541Subscribers#Unlock Your Potential#[38]</t>
  </si>
  <si>
    <t>2ndDec2024(02:32:12)607177545Explore Page#Grow with Us#[4]</t>
  </si>
  <si>
    <t>5thDec2024(10:05:47)707267549Shorts#Grow with Us#[30]</t>
  </si>
  <si>
    <t>7thDec2024(08:22:02)707357553Subscribers#Unlock Your Potential#[33]</t>
  </si>
  <si>
    <t>3rdDec2024(06:46:42)707447557Explore Page#Train to Gain#[33]</t>
  </si>
  <si>
    <t>1stDec2024(10:04:59)707537560Monetization#Train to Gain#[39]</t>
  </si>
  <si>
    <t>5thDec2024(03:32:09)607627564Reels#Train to Gain#[31]</t>
  </si>
  <si>
    <t>1stDec2024(07:28:34)707717568Explore Page#Unlock Your Potential#[34]</t>
  </si>
  <si>
    <t>3rdDec2024(01:15:30)607807572Explore Page#Train to Gain#[31]</t>
  </si>
  <si>
    <t>5thDec2024(05:52:28)707897575Monetization#Train to Gain#[30]</t>
  </si>
  <si>
    <t>1stDec2024(10:44:03)607987579News Feed#Grow with Us#[19]</t>
  </si>
  <si>
    <t>7thDec2024(10:59:10)708077583Subscribers#Unlock Your Potential#[40]</t>
  </si>
  <si>
    <t>1stDec2024(04:08:23)708167587Marketplace#Grow with Us#[30]</t>
  </si>
  <si>
    <t>4thDec2024(02:56:00)708257591Reels#Unlock Your Potential#[39]</t>
  </si>
  <si>
    <t>1stDec2024(02:51:34)708347594Explore Page#Grow with Us#[36]</t>
  </si>
  <si>
    <t>6thDec2024(03:12:47)708437598Subscribers#Unlock Your Potential#[40]</t>
  </si>
  <si>
    <t>1stDec2024(00:41:09)608527602Explore Page#Unlock Your Potential#[11]</t>
  </si>
  <si>
    <t>7thDec2024(04:17:05)608617606Monetization#Train to Gain#[12]</t>
  </si>
  <si>
    <t>3rdDec2024(01:34:30)608707609Explore Page#Grow with Us#[30]</t>
  </si>
  <si>
    <t>5thDec2024(02:16:51)608797613Monetization#Unlock Your Potential#[6]</t>
  </si>
  <si>
    <t>5thDec2024(05:22:59)608887617Explore Page#Train to Gain#[37]</t>
  </si>
  <si>
    <t>4thDec2024(11:14:32)708977621Explore Page#Train to Gain#[34]</t>
  </si>
  <si>
    <t>2ndDec2024(04:52:20)709067625Monetization#Unlock Your Potential#[19]</t>
  </si>
  <si>
    <t>2ndDec2024(07:43:51)609157628Subscribers#Train to Gain#[20]</t>
  </si>
  <si>
    <t>3rdDec2024(04:56:07)709247632Subscribers#Train to Gain#[30]</t>
  </si>
  <si>
    <t>3rdDec2024(11:19:13)609337636Reels#Train to Gain#[17]</t>
  </si>
  <si>
    <t>1stDec2024(02:16:24)609427640News Feed#Train to Gain#[40]</t>
  </si>
  <si>
    <t>4thDec2024(10:06:32)609517643Reels#Train to Gain#[38]</t>
  </si>
  <si>
    <t>7thDec2024(07:14:06)709607647Reels#Unlock Your Potential#[11]</t>
  </si>
  <si>
    <t>6thDec2024(06:05:35)709697651Monetization#Train to Gain#[11]</t>
  </si>
  <si>
    <t>6thDec2024(07:24:57)609787655Reels#Unlock Your Potential#[34]</t>
  </si>
  <si>
    <t>1stDec2024(07:07:32)609877659Explore Page#Train to Gain#[34]</t>
  </si>
  <si>
    <t>1stDec2024(11:49:49)709967662Explore Page#Unlock Your Potential#[20]</t>
  </si>
  <si>
    <t>3rdDec2024(10:42:28)600057666Subscribers#Train to Gain#[10]</t>
  </si>
  <si>
    <t>2ndDec2024(01:37:31)700147670Monetization#Train to Gain#[37]</t>
  </si>
  <si>
    <t>3rdDec2024(01:33:15)700237674Shorts#Unlock Your Potential#[12]</t>
  </si>
  <si>
    <t>3rdDec2024(05:41:08)600327677Explore Page#Train to Gain#[20]</t>
  </si>
  <si>
    <t>3rdDec2024(05:30:55)700417681News Feed#Grow with Us#[33]</t>
  </si>
  <si>
    <t>2ndDec2024(08:04:21)700507685Stories#Unlock Your Potential#[13]</t>
  </si>
  <si>
    <t>4thDec2024(01:58:39)600509070Subscribers#Grow with Us#[15]</t>
  </si>
  <si>
    <t>3rdDec2024(10:42:50)600687693Explore Page#Train to Gain#[36]</t>
  </si>
  <si>
    <t>2ndDec2024(10:25:53)600777696Monetization#Train to Gain#[3]</t>
  </si>
  <si>
    <t>4thDec2024(02:27:31)600867700Monetization#Train to Gain#[31]</t>
  </si>
  <si>
    <t>4thDec2024(00:49:44)600957704Marketplace#Grow with Us#[30]</t>
  </si>
  <si>
    <t>1stDec2024(06:35:39)701047708Explore Page#Train to Gain#[31]</t>
  </si>
  <si>
    <t>3rdDec2024(04:08:12)601137711Reels#Unlock Your Potential#[14]</t>
  </si>
  <si>
    <t>5thDec2024(04:54:42)601227715Reels#Grow with Us#[34]</t>
  </si>
  <si>
    <t>3rdDec2024(04:51:34)701317719Monetization#Train to Gain#[32]</t>
  </si>
  <si>
    <t>6thDec2024(03:48:33)701407723News Feed#Grow with Us#[34]</t>
  </si>
  <si>
    <t>1stDec2024(03:07:26)601497727Explore Page#Grow with Us#[20]</t>
  </si>
  <si>
    <t>1stDec2024(04:52:21)701587730Subscribers#Unlock Your Potential#[34]</t>
  </si>
  <si>
    <t>7thDec2024(09:14:47)701677734Reels#Unlock Your Potential#[31]</t>
  </si>
  <si>
    <t>6thDec2024(03:37:43)701767738Explore Page#Train to Gain#[15]</t>
  </si>
  <si>
    <t>3rdDec2024(05:51:24)601857742Explore Page#Train to Gain#[33]</t>
  </si>
  <si>
    <t>5thDec2024(10:14:19)601947745Reels#Train to Gain#[18]</t>
  </si>
  <si>
    <t>3rdDec2024(10:00:16)602037749Explore Page#Unlock Your Potential#[40]</t>
  </si>
  <si>
    <t>7thDec2024(09:56:12)702127753Subscribers#Train to Gain#[36]</t>
  </si>
  <si>
    <t>1stDec2024(10:56:20)602217757Explore Page#Grow with Us#[30]</t>
  </si>
  <si>
    <t>3rdDec2024(11:52:56)602307761Explore Page#Unlock Your Potential#[34]</t>
  </si>
  <si>
    <t>1stDec2024(08:11:06)602397764Monetization#Unlock Your Potential#[14]</t>
  </si>
  <si>
    <t>2ndDec2024(08:20:08)702487768Monetization#Train to Gain#[36]</t>
  </si>
  <si>
    <t>3rdDec2024(03:12:43)702577772Subscribers#Unlock Your Potential#[35]</t>
  </si>
  <si>
    <t>3rdDec2024(06:53:39)602667776News Feed#Unlock Your Potential#[18]</t>
  </si>
  <si>
    <t>5thDec2024(01:32:54)702757779Reels#Train to Gain#[10]</t>
  </si>
  <si>
    <t>7thDec2024(04:53:17)702847783Explore Page#Train to Gain#[35]</t>
  </si>
  <si>
    <t>7thDec2024(00:04:36)602937787Subscribers#Train to Gain#[11]</t>
  </si>
  <si>
    <t>7thDec2024(00:30:34)603027791Monetization#Unlock Your Potential#[6]</t>
  </si>
  <si>
    <t>3rdDec2024(04:58:07)603117795Explore Page#Train to Gain#[40]</t>
  </si>
  <si>
    <t>6thDec2024(04:08:27)703207798Monetization#Train to Gain#[12]</t>
  </si>
  <si>
    <t>3rdDec2024(02:06:18)703297802Groups#Unlock Your Potential#[18]</t>
  </si>
  <si>
    <t>4thDec2024(07:38:55)603387806Explore Page#Unlock Your Potential#[34]</t>
  </si>
  <si>
    <t>1stDec2024(09:46:38)603477810News Feed#Grow with Us#[15]</t>
  </si>
  <si>
    <t>1stDec2024(07:45:06)703567813Stories#Unlock Your Potential#[10]</t>
  </si>
  <si>
    <t>1stDec2024(05:08:09)603657817Explore Page#Unlock Your Potential#[39]</t>
  </si>
  <si>
    <t>2ndDec2024(08:22:07)703747821Explore Page#Unlock Your Potential#[33]</t>
  </si>
  <si>
    <t>7thDec2024(00:34:59)703837825Explore Page#Unlock Your Potential#[17]</t>
  </si>
  <si>
    <t>5thDec2024(11:04:28)703927829News Feed#Unlock Your Potential#[32]</t>
  </si>
  <si>
    <t>2ndDec2024(01:34:12)604017832Reels#Train to Gain#[37]</t>
  </si>
  <si>
    <t>7thDec2024(09:14:30)604107836Shorts#Unlock Your Potential#[30]</t>
  </si>
  <si>
    <t>6thDec2024(11:47:39)604197840Explore Page#Train to Gain#[37]</t>
  </si>
  <si>
    <t>6thDec2024(09:29:07)704287844Explore Page#Train to Gain#[32]</t>
  </si>
  <si>
    <t>2ndDec2024(02:27:33)604377847News Feed#Train to Gain#[18]</t>
  </si>
  <si>
    <t>6thDec2024(08:47:41)604467851Monetization#Train to Gain#[19]</t>
  </si>
  <si>
    <t>2ndDec2024(01:09:07)704557855Subscribers#Train to Gain#[40]</t>
  </si>
  <si>
    <t>2ndDec2024(07:00:58)604647859Explore Page#Unlock Your Potential#[12]</t>
  </si>
  <si>
    <t>3rdDec2024(09:14:43)604737863Reels#Train to Gain#[33]</t>
  </si>
  <si>
    <t>2ndDec2024(07:36:37)604827866Reels#Unlock Your Potential#[33]</t>
  </si>
  <si>
    <t>1stDec2024(04:01:57)604917870Monetization#Unlock Your Potential#[31]</t>
  </si>
  <si>
    <t>5thDec2024(07:02:12)605007874Reels#Train to Gain#[13]</t>
  </si>
  <si>
    <t>1stDec2024(10:39:04)705097878Explore Page#Train to Gain#[34]</t>
  </si>
  <si>
    <t>4thDec2024(06:33:34)605187881Monetization#Train to Gain#[3]</t>
  </si>
  <si>
    <t>4thDec2024(06:05:28)605277885Reels#Train to Gain#[20]</t>
  </si>
  <si>
    <t>2ndDec2024(06:15:50)705367889Stories#Train to Gain#[15]</t>
  </si>
  <si>
    <t>1stDec2024(08:13:30)605457893Monetization#Unlock Your Potential#[38]</t>
  </si>
  <si>
    <t>4thDec2024(03:51:16)605547897Explore Page#Unlock Your Potential#[37]</t>
  </si>
  <si>
    <t>1stDec2024(01:02:05)605637900News Feed#Train to Gain#[19]</t>
  </si>
  <si>
    <t>1stDec2024(01:18:17)705727904News Feed#Train to Gain#[38]</t>
  </si>
  <si>
    <t>2ndDec2024(11:26:04)705817908Shorts#Train to Gain#[35]</t>
  </si>
  <si>
    <t>1stDec2024(09:13:25)605907912Monetization#Train to Gain#[33]</t>
  </si>
  <si>
    <t>5thDec2024(04:52:03)605997915News Feed#Unlock Your Potential#[4]</t>
  </si>
  <si>
    <t>1stDec2024(11:12:51)606087919Explore Page#Unlock Your Potential#[36]</t>
  </si>
  <si>
    <t>2ndDec2024(09:57:55)606177923News Feed#Train to Gain#[30]</t>
  </si>
  <si>
    <t>2ndDec2024(05:29:14)606267927Monetization#Unlock Your Potential#[40]</t>
  </si>
  <si>
    <t>3rdDec2024(05:55:12)606357931Stories#Train to Gain#[12]</t>
  </si>
  <si>
    <t>2ndDec2024(00:14:30)706447934Monetization#Train to Gain#[15]</t>
  </si>
  <si>
    <t>1stDec2024(07:01:07)606537938Stories#Train to Gain#[17]</t>
  </si>
  <si>
    <t>7thDec2024(00:10:13)606627942Reels#Train to Gain#[8]</t>
  </si>
  <si>
    <t>2ndDec2024(05:16:50)706717946Explore Page#Grow with Us#[36]</t>
  </si>
  <si>
    <t>6thDec2024(11:57:28)706807949News Feed#Train to Gain#[16]</t>
  </si>
  <si>
    <t>4thDec2024(06:54:33)706897953Monetization#Train to Gain#[32]</t>
  </si>
  <si>
    <t>6thDec2024(06:30:55)706987957Explore Page#Unlock Your Potential#[34]</t>
  </si>
  <si>
    <t>3rdDec2024(00:57:38)707077961Reels#Unlock Your Potential#[3]</t>
  </si>
  <si>
    <t>6thDec2024(11:23:26)607167965Subscribers#Train to Gain#[37]</t>
  </si>
  <si>
    <t>7thDec2024(05:09:17)607257968Reels#Unlock Your Potential#[38]</t>
  </si>
  <si>
    <t>1stDec2024(06:22:11)707347972Subscribers#Train to Gain#[14]</t>
  </si>
  <si>
    <t>3rdDec2024(11:11:24)707437976Explore Page#Unlock Your Potential#[18]</t>
  </si>
  <si>
    <t>5thDec2024(07:35:02)607527980Shorts#Train to Gain#[32]</t>
  </si>
  <si>
    <t>2ndDec2024(01:30:42)607617983Reels#Train to Gain#[30]</t>
  </si>
  <si>
    <t>1stDec2024(04:53:48)607707987Stories#Unlock Your Potential#[40]</t>
  </si>
  <si>
    <t>5thDec2024(09:41:32)607797991Reels#Unlock Your Potential#[19]</t>
  </si>
  <si>
    <t>3rdDec2024(11:09:23)607887995Monetization#Unlock Your Potential#[10]</t>
  </si>
  <si>
    <t>1stDec2024(02:02:38)607977999Reels#Train to Gain#[33]</t>
  </si>
  <si>
    <t>3rdDec2024(08:55:03)708068002Explore Page#Train to Gain#[32]</t>
  </si>
  <si>
    <t>3rdDec2024(02:36:47)608158006Stories#Train to Gain#[34]</t>
  </si>
  <si>
    <t>4thDec2024(01:59:33)608248010News Feed#Grow with Us#[14]</t>
  </si>
  <si>
    <t>4thDec2024(03:19:38)608338014Reels#Train to Gain#[15]</t>
  </si>
  <si>
    <t>5thDec2024(10:55:26)608428017Explore Page#Train to Gain#[39]</t>
  </si>
  <si>
    <t>3rdDec2024(08:58:34)608518021Subscribers#Unlock Your Potential#[31]</t>
  </si>
  <si>
    <t>3rdDec2024(01:06:20)708608025Monetization#Train to Gain#[20]</t>
  </si>
  <si>
    <t>3rdDec2024(00:16:34)708698029Monetization#Unlock Your Potential#[40]</t>
  </si>
  <si>
    <t>3rdDec2024(11:23:56)608788033Stories#Grow with Us#[17]</t>
  </si>
  <si>
    <t>1stDec2024(10:06:32)708878036Shorts#Unlock Your Potential#[16]</t>
  </si>
  <si>
    <t>7thDec2024(02:00:29)708968040Stories#Grow with Us#[36]</t>
  </si>
  <si>
    <t>3rdDec2024(08:50:28)709058044Subscribers#Train to Gain#[38]</t>
  </si>
  <si>
    <t>3rdDec2024(03:04:41)709148048Stories#Train to Gain#[38]</t>
  </si>
  <si>
    <t>2ndDec2024(00:26:20)609238051Monetization#Train to Gain#[33]</t>
  </si>
  <si>
    <t>1stDec2024(00:35:47)609328055Reels#Train to Gain#[31]</t>
  </si>
  <si>
    <t>6thDec2024(05:58:03)709418059Monetization#Train to Gain#[39]</t>
  </si>
  <si>
    <t>1stDec2024(08:07:10)609508063News Feed#Unlock Your Potential#[40]</t>
  </si>
  <si>
    <t>1stDec2024(06:22:37)609598067Explore Page#Train to Gain#[31]</t>
  </si>
  <si>
    <t>7thDec2024(00:35:43)709688070Groups#Train to Gain#[37]</t>
  </si>
  <si>
    <t>1stDec2024(05:42:24)709778074Explore Page#Unlock Your Potential#[31]</t>
  </si>
  <si>
    <t>2ndDec2024(06:54:05)609868078Explore Page#Train to Gain#[34]</t>
  </si>
  <si>
    <t>2ndDec2024(01:42:31)609958082Monetization#Unlock Your Potential#[6]</t>
  </si>
  <si>
    <t>6thDec2024(08:01:41)600048085Subscribers#Train to Gain#[20]</t>
  </si>
  <si>
    <t>6thDec2024(00:16:12)600138089Monetization#Train to Gain#[33]</t>
  </si>
  <si>
    <t>5thDec2024(05:15:20)700228093Reels#Unlock Your Potential#[37]</t>
  </si>
  <si>
    <t>2ndDec2024(00:59:15)700318097Explore Page#Unlock Your Potential#[7]</t>
  </si>
  <si>
    <t>7thDec2024(02:58:15)700408101Monetization#Unlock Your Potential#[10]</t>
  </si>
  <si>
    <t>4thDec2024(10:04:09)700498104Subscribers#Train to Gain#[36]</t>
  </si>
  <si>
    <t>1stDec2024(07:26:07)600588108News Feed#Unlock Your Potential#[39]</t>
  </si>
  <si>
    <t>6thDec2024(08:52:15)600678112Subscribers#Train to Gain#[6]</t>
  </si>
  <si>
    <t>4thDec2024(02:00:53)600768116News Feed#Train to Gain#[32]</t>
  </si>
  <si>
    <t>2ndDec2024(03:25:31)700858119Shorts#Grow with Us#[36]</t>
  </si>
  <si>
    <t>2ndDec2024(10:58:01)600948123Watch#Train to Gain#[20]</t>
  </si>
  <si>
    <t>3rdDec2024(07:10:05)701038127Monetization#Unlock Your Potential#[31]</t>
  </si>
  <si>
    <t>6thDec2024(00:24:36)701128131Subscribers#Train to Gain#[15]</t>
  </si>
  <si>
    <t>6thDec2024(04:38:37)701218135Explore Page#Train to Gain#[37]</t>
  </si>
  <si>
    <t>1stDec2024(08:46:09)601308138Subscribers#Train to Gain#[11]</t>
  </si>
  <si>
    <t>1stDec2024(08:33:56)601398142Explore Page#Unlock Your Potential#[14]</t>
  </si>
  <si>
    <t>4thDec2024(08:46:26)701488146Explore Page#Grow with Us#[35]</t>
  </si>
  <si>
    <t>6thDec2024(04:31:58)701578150Subscribers#Unlock Your Potential#[10]</t>
  </si>
  <si>
    <t>3rdDec2024(09:31:13)601668153News Feed#Grow with Us#[30]</t>
  </si>
  <si>
    <t>2ndDec2024(08:34:04)601758157Reels#Unlock Your Potential#[6]</t>
  </si>
  <si>
    <t>6thDec2024(03:32:42)701848161Reels#Unlock Your Potential#[12]</t>
  </si>
  <si>
    <t>3rdDec2024(08:12:57)601938165Stories#Unlock Your Potential#[38]</t>
  </si>
  <si>
    <t>3rdDec2024(05:15:00)702028169Explore Page#Unlock Your Potential#[34]</t>
  </si>
  <si>
    <t>2ndDec2024(01:08:55)602118172News Feed#Train to Gain#[34]</t>
  </si>
  <si>
    <t>7thDec2024(01:01:55)702208176Reels#Grow with Us#[35]</t>
  </si>
  <si>
    <t>2ndDec2024(01:12:23)702298180Reels#Train to Gain#[36]</t>
  </si>
  <si>
    <t>7thDec2024(09:28:08)702388184Stories#Train to Gain#[38]</t>
  </si>
  <si>
    <t>3rdDec2024(08:55:10)702478187Subscribers#Train to Gain#[33]</t>
  </si>
  <si>
    <t>2ndDec2024(09:56:53)702568191Explore Page#Train to Gain#[19]</t>
  </si>
  <si>
    <t>3rdDec2024(06:14:53)602658195Monetization#Unlock Your Potential#[2]</t>
  </si>
  <si>
    <t>3rdDec2024(03:53:47)602748199Subscribers#Unlock Your Potential#[12]</t>
  </si>
  <si>
    <t>2ndDec2024(11:20:10)602838203Reels#Unlock Your Potential#[19]</t>
  </si>
  <si>
    <t>2ndDec2024(08:44:18)602928206Monetization#Train to Gain#[3]</t>
  </si>
  <si>
    <t>1stDec2024(00:17:26)703018210News Feed#Unlock Your Potential#[17]</t>
  </si>
  <si>
    <t>6thDec2024(06:56:22)603108214Explore Page#Train to Gain#[11]</t>
  </si>
  <si>
    <t>1stDec2024(10:31:24)603198218Reels#Unlock Your Potential#[36]</t>
  </si>
  <si>
    <t>7thDec2024(11:48:14)703288221Explore Page#Train to Gain#[32]</t>
  </si>
  <si>
    <t>1stDec2024(03:14:51)603378225Explore Page#Unlock Your Potential#[37]</t>
  </si>
  <si>
    <t>7thDec2024(00:33:58)703468229Explore Page#Train to Gain#[33]</t>
  </si>
  <si>
    <t>3rdDec2024(05:45:32)703558233Explore Page#Train to Gain#[33]</t>
  </si>
  <si>
    <t>6thDec2024(08:53:26)703648237Explore Page#Train to Gain#[36]</t>
  </si>
  <si>
    <t>7thDec2024(01:48:23)603738240Explore Page#Unlock Your Potential#[37]</t>
  </si>
  <si>
    <t>3rdDec2024(08:03:58)603828244Explore Page#Unlock Your Potential#[17]</t>
  </si>
  <si>
    <t>3rdDec2024(10:28:31)603918248Reels#Unlock Your Potential#[30]</t>
  </si>
  <si>
    <t>3rdDec2024(08:27:32)704008252Explore Page#Unlock Your Potential#[31]</t>
  </si>
  <si>
    <t>1stDec2024(04:35:02)604098255Reels#Unlock Your Potential#[38]</t>
  </si>
  <si>
    <t>3rdDec2024(07:25:20)704188259Explore Page#Train to Gain#[32]</t>
  </si>
  <si>
    <t>4thDec2024(11:50:30)704278263News Feed#Train to Gain#[40]</t>
  </si>
  <si>
    <t>1stDec2024(04:45:40)704368267Reels#Train to Gain#[33]</t>
  </si>
  <si>
    <t>1stDec2024(03:18:07)604458271Reels#Grow with Us#[14]</t>
  </si>
  <si>
    <t>1stDec2024(05:37:35)604548274Subscribers#Train to Gain#[30]</t>
  </si>
  <si>
    <t>5thDec2024(10:33:25)704638278News Feed#Unlock Your Potential#[32]</t>
  </si>
  <si>
    <t>3rdDec2024(03:39:11)604728282Shorts#Train to Gain#[6]</t>
  </si>
  <si>
    <t>1stDec2024(02:24:59)704818286Reels#Grow with Us#[10]</t>
  </si>
  <si>
    <t>3rdDec2024(04:14:50)604908289Explore Page#Train to Gain#[36]</t>
  </si>
  <si>
    <t>3rdDec2024(03:26:17)604998293Shorts#Unlock Your Potential#[37]</t>
  </si>
  <si>
    <t>3rdDec2024(11:49:48)705088297Explore Page#Grow with Us#[39]</t>
  </si>
  <si>
    <t>1stDec2024(04:46:40)705178301News Feed#Unlock Your Potential#[36]</t>
  </si>
  <si>
    <t>5thDec2024(11:55:10)605268305Explore Page#Train to Gain#[2]</t>
  </si>
  <si>
    <t>5thDec2024(03:42:54)705358308Monetization#Unlock Your Potential#[33]</t>
  </si>
  <si>
    <t>7thDec2024(06:13:26)605448312News Feed#Train to Gain#[31]</t>
  </si>
  <si>
    <t>3rdDec2024(07:24:27)605538316Stories#Train to Gain#[37]</t>
  </si>
  <si>
    <t>3rdDec2024(01:08:55)605628320Monetization#Unlock Your Potential#[38]</t>
  </si>
  <si>
    <t>1stDec2024(09:37:58)705718323Reels#Unlock Your Potential#[12]</t>
  </si>
  <si>
    <t>3rdDec2024(06:42:44)605808327Shorts#Unlock Your Potential#[40]</t>
  </si>
  <si>
    <t>2ndDec2024(09:21:28)705898331Monetization#Train to Gain#[30]</t>
  </si>
  <si>
    <t>2ndDec2024(00:56:10)705988335Monetization#Train to Gain#[34]</t>
  </si>
  <si>
    <t>3rdDec2024(11:02:50)606078339Monetization#Unlock Your Potential#[38]</t>
  </si>
  <si>
    <t>3rdDec2024(08:05:06)606168342Subscribers#Grow with Us#[13]</t>
  </si>
  <si>
    <t>2ndDec2024(02:53:47)706258346Subscribers#Train to Gain#[33]</t>
  </si>
  <si>
    <t>3rdDec2024(07:12:21)706348350Reels#Grow with Us#[36]</t>
  </si>
  <si>
    <t>4thDec2024(06:08:32)606438354Explore Page#Train to Gain#[38]</t>
  </si>
  <si>
    <t>1stDec2024(06:23:03)706528357Shorts#Train to Gain#[39]</t>
  </si>
  <si>
    <t>2ndDec2024(05:52:47)606618361News Feed#Train to Gain#[15]</t>
  </si>
  <si>
    <t>1stDec2024(11:52:11)706708365Explore Page#Train to Gain#[40]</t>
  </si>
  <si>
    <t>4thDec2024(06:13:17)706798369Explore Page#Train to Gain#[35]</t>
  </si>
  <si>
    <t>3rdDec2024(00:16:18)606888373Explore Page#Train to Gain#[15]</t>
  </si>
  <si>
    <t>1stDec2024(01:12:02)606978376Explore Page#Grow with Us#[40]</t>
  </si>
  <si>
    <t>3rdDec2024(02:36:15)707068380Shorts#Train to Gain#[13]</t>
  </si>
  <si>
    <t>2ndDec2024(03:43:52)607158384Reels#Unlock Your Potential#[32]</t>
  </si>
  <si>
    <t>4thDec2024(04:00:00)607248388Subscribers#Unlock Your Potential#[40]</t>
  </si>
  <si>
    <t>2ndDec2024(06:34:37)707338391Subscribers#Train to Gain#[3]</t>
  </si>
  <si>
    <t>5thDec2024(09:00:33)607428395Explore Page#Unlock Your Potential#[35]</t>
  </si>
  <si>
    <t>1stDec2024(11:14:32)707518399News Feed#Train to Gain#[37]</t>
  </si>
  <si>
    <t>7thDec2024(06:51:16)607608403Reels#Grow with Us#[11]</t>
  </si>
  <si>
    <t>5thDec2024(00:43:02)607698407Reels#Train to Gain#[13]</t>
  </si>
  <si>
    <t>2ndDec2024(02:48:10)607788410Reels#Unlock Your Potential#[39]</t>
  </si>
  <si>
    <t>5thDec2024(07:03:51)607878414News Feed#Unlock Your Potential#[13]</t>
  </si>
  <si>
    <t>3rdDec2024(06:35:59)607968418Shorts#Grow with Us#[40]</t>
  </si>
  <si>
    <t>1stDec2024(00:01:16)608058422Explore Page#Grow with Us#[39]</t>
  </si>
  <si>
    <t>1stDec2024(08:04:04)708148425Subscribers#Unlock Your Potential#[13]</t>
  </si>
  <si>
    <t>2ndDec2024(02:29:51)708238429Stories#Train to Gain#[37]</t>
  </si>
  <si>
    <t>3rdDec2024(11:30:51)608328433Reels#Train to Gain#[19]</t>
  </si>
  <si>
    <t>1stDec2024(05:30:11)608418437News Feed#Train to Gain#[34]</t>
  </si>
  <si>
    <t>3rdDec2024(06:16:56)608508441Explore Page#Unlock Your Potential#[36]</t>
  </si>
  <si>
    <t>3rdDec2024(00:25:20)708598444Explore Page#Train to Gain#[5]</t>
  </si>
  <si>
    <t>2ndDec2024(03:00:06)608688448Explore Page#Train to Gain#[15]</t>
  </si>
  <si>
    <t>2ndDec2024(06:30:00)608778452Monetization#Unlock Your Potential#[36]</t>
  </si>
  <si>
    <t>7thDec2024(09:59:20)608868456Shorts#Unlock Your Potential#[6]</t>
  </si>
  <si>
    <t>3rdDec2024(00:59:50)608958459Explore Page#Train to Gain#[33]</t>
  </si>
  <si>
    <t>5thDec2024(02:34:38)709048463News Feed#Unlock Your Potential#[14]</t>
  </si>
  <si>
    <t>4thDec2024(07:59:34)609138467Shorts#Train to Gain#[20]</t>
  </si>
  <si>
    <t>4thDec2024(04:25:18)609228471Explore Page#Train to Gain#[10]</t>
  </si>
  <si>
    <t>2ndDec2024(11:41:48)709318475News Feed#Train to Gain#[39]</t>
  </si>
  <si>
    <t>2ndDec2024(05:10:43)709408478Monetization#Grow with Us#[39]</t>
  </si>
  <si>
    <t>4thDec2024(06:00:09)609498482Explore Page#Grow with Us#[35]</t>
  </si>
  <si>
    <t>5thDec2024(06:16:43)709588483Shorts#Train to Gain#[8]</t>
  </si>
  <si>
    <t>1stDec2024(03:43:48)609678490Explore Page#Unlock Your Potential#[13]</t>
  </si>
  <si>
    <t>2ndDec2024(05:18:26)709768493Reels#Train to Gain#[3]</t>
  </si>
  <si>
    <t>1stDec2024(06:32:28)709858497Monetization#Unlock Your Potential#[15]</t>
  </si>
  <si>
    <t>6thDec2024(07:02:55)609948501Reels#Train to Gain#[30]</t>
  </si>
  <si>
    <t>1stDec2024(09:05:27)700038505Reels#Unlock Your Potential#[20]</t>
  </si>
  <si>
    <t>1stDec2024(09:24:54)700128509Subscribers#Train to Gain#[10]</t>
  </si>
  <si>
    <t>2ndDec2024(03:58:44)600218512Subscribers#Unlock Your Potential#[18]</t>
  </si>
  <si>
    <t>6thDec2024(10:54:42)600308516Reels#Unlock Your Potential#[33]</t>
  </si>
  <si>
    <t>2ndDec2024(04:03:45)600398520Reels#Train to Gain#[35]</t>
  </si>
  <si>
    <t>4thDec2024(09:15:01)600488524Explore Page#Unlock Your Potential#[40]</t>
  </si>
  <si>
    <t>7thDec2024(00:26:55)700578527Explore Page#Unlock Your Potential#[31]</t>
  </si>
  <si>
    <t>2ndDec2024(04:12:43)600668531Reels#Unlock Your Potential#[40]</t>
  </si>
  <si>
    <t>5thDec2024(11:56:39)600758535Reels#Grow with Us#[30]</t>
  </si>
  <si>
    <t>7thDec2024(02:32:22)700848539Shorts#Train to Gain#[12]</t>
  </si>
  <si>
    <t>1stDec2024(11:03:16)700938543Reels#Train to Gain#[32]</t>
  </si>
  <si>
    <t>7thDec2024(04:51:22)701028546News Feed#Train to Gain#[15]</t>
  </si>
  <si>
    <t>5thDec2024(04:05:51)601118550Explore Page#Unlock Your Potential#[34]</t>
  </si>
  <si>
    <t>5thDec2024(01:25:49)701208554Explore Page#Train to Gain#[34]</t>
  </si>
  <si>
    <t>3rdDec2024(04:09:07)701298558Explore Page#Unlock Your Potential#[31]</t>
  </si>
  <si>
    <t>1stDec2024(03:43:19)701388561Stories#Train to Gain#[37]</t>
  </si>
  <si>
    <t>4thDec2024(08:06:22)701478565Reels#Unlock Your Potential#[17]</t>
  </si>
  <si>
    <t>1stDec2024(09:31:56)601568569Reels#Unlock Your Potential#[38]</t>
  </si>
  <si>
    <t>1stDec2024(03:51:47)701658573Explore Page#Train to Gain#[36]</t>
  </si>
  <si>
    <t>6thDec2024(06:16:00)601748577Reels#Grow with Us#[2]</t>
  </si>
  <si>
    <t>5thDec2024(08:55:00)601838580Explore Page#Unlock Your Potential#[13]</t>
  </si>
  <si>
    <t>6thDec2024(07:11:32)601928584Monetization#Train to Gain#[17]</t>
  </si>
  <si>
    <t>3rdDec2024(05:14:43)702018588Monetization#Unlock Your Potential#[18]</t>
  </si>
  <si>
    <t>1stDec2024(11:00:22)702108592Shorts#Train to Gain#[31]</t>
  </si>
  <si>
    <t>1stDec2024(05:16:45)602198595Explore Page#Train to Gain#[19]</t>
  </si>
  <si>
    <t>7thDec2024(01:48:10)602288599Reels#Train to Gain#[38]</t>
  </si>
  <si>
    <t>3rdDec2024(09:10:26)602378603Monetization#Train to Gain#[16]</t>
  </si>
  <si>
    <t>4thDec2024(02:23:22)702468607Stories#Train to Gain#[17]</t>
  </si>
  <si>
    <t>5thDec2024(07:37:45)602558611Reels#Train to Gain#[12]</t>
  </si>
  <si>
    <t>5thDec2024(07:29:20)702648614News Feed#Grow with Us#[32]</t>
  </si>
  <si>
    <t>3rdDec2024(10:00:23)702738618Groups#Train to Gain#[11]</t>
  </si>
  <si>
    <t>4thDec2024(00:49:36)602828622Stories#Unlock Your Potential#[35]</t>
  </si>
  <si>
    <t>2ndDec2024(06:45:08)602918626Reels#Grow with Us#[38]</t>
  </si>
  <si>
    <t>1stDec2024(04:26:06)703008629Reels#Grow with Us#[33]</t>
  </si>
  <si>
    <t>2ndDec2024(00:29:07)603098633Subscribers#Train to Gain#[18]</t>
  </si>
  <si>
    <t>3rdDec2024(10:13:45)703188637Subscribers#Train to Gain#[37]</t>
  </si>
  <si>
    <t>2ndDec2024(09:08:48)703278641News Feed#Train to Gain#[17]</t>
  </si>
  <si>
    <t>2ndDec2024(00:24:30)603368645Shorts#Unlock Your Potential#[20]</t>
  </si>
  <si>
    <t>2ndDec2024(11:05:58)703458648Shorts#Unlock Your Potential#[36]</t>
  </si>
  <si>
    <t>6thDec2024(05:24:27)603548652Subscribers#Train to Gain#[19]</t>
  </si>
  <si>
    <t>5thDec2024(04:56:53)703638656Explore Page#Grow with Us#[34]</t>
  </si>
  <si>
    <t>3rdDec2024(11:41:52)703728660Shorts#Train to Gain#[40]</t>
  </si>
  <si>
    <t>2ndDec2024(07:15:18)703818663Explore Page#Train to Gain#[10]</t>
  </si>
  <si>
    <t>4thDec2024(08:01:20)703908667Explore Page#Unlock Your Potential#[20]</t>
  </si>
  <si>
    <t>3rdDec2024(11:36:28)603998671Reels#Unlock Your Potential#[35]</t>
  </si>
  <si>
    <t>5thDec2024(09:44:25)604088675Explore Page#Train to Gain#[13]</t>
  </si>
  <si>
    <t>2ndDec2024(03:07:36)604178679Monetization#Train to Gain#[35]</t>
  </si>
  <si>
    <t>1stDec2024(02:31:00)604268682Subscribers#Train to Gain#[16]</t>
  </si>
  <si>
    <t>1stDec2024(05:12:23)604358686Explore Page#Unlock Your Potential#[34]</t>
  </si>
  <si>
    <t>3rdDec2024(07:06:50)604448690Subscribers#Unlock Your Potential#[14]</t>
  </si>
  <si>
    <t>3rdDec2024(11:56:25)704538694Reels#Train to Gain#[17]</t>
  </si>
  <si>
    <t>3rdDec2024(10:33:54)604628697News Feed#Unlock Your Potential#[32]</t>
  </si>
  <si>
    <t>4thDec2024(03:22:27)704718701Shorts#Unlock Your Potential#[17]</t>
  </si>
  <si>
    <t>3rdDec2024(02:22:32)604808705Explore Page#Unlock Your Potential#[32]</t>
  </si>
  <si>
    <t>2ndDec2024(06:42:00)604898709Explore Page#Unlock Your Potential#[11]</t>
  </si>
  <si>
    <t>6thDec2024(10:03:03)704988713Reels#Unlock Your Potential#[32]</t>
  </si>
  <si>
    <t>5thDec2024(11:13:18)705078716Reels#Grow with Us#[8]</t>
  </si>
  <si>
    <t>2ndDec2024(03:23:27)605168720Explore Page#Unlock Your Potential#[34]</t>
  </si>
  <si>
    <t>4thDec2024(05:01:07)705020204Reels#Unlock Your Potential#[40]</t>
  </si>
  <si>
    <t>3rdDec2024(00:26:35)605348728Explore Page#Unlock Your Potential#[37]</t>
  </si>
  <si>
    <t>4thDec2024(00:31:10)705438731Explore Page#Train to Gain#[31]</t>
  </si>
  <si>
    <t>4thDec2024(03:20:21)705528735Reels#Unlock Your Potential#[34]</t>
  </si>
  <si>
    <t>1stDec2024(04:42:15)605618739News Feed#Train to Gain#[33]</t>
  </si>
  <si>
    <t>3rdDec2024(04:40:17)705708743Reels#Unlock Your Potential#[39]</t>
  </si>
  <si>
    <t>1stDec2024(02:33:48)705798747Monetization#Train to Gain#[34]</t>
  </si>
  <si>
    <t>5thDec2024(08:30:18)605888750Monetization#Unlock Your Potential#[12]</t>
  </si>
  <si>
    <t>6thDec2024(07:09:46)705978754Shorts#Grow with Us#[30]</t>
  </si>
  <si>
    <t>3rdDec2024(06:12:26)706068758Monetization#Train to Gain#[17]</t>
  </si>
  <si>
    <t>2ndDec2024(08:43:53)606158762Reels#Grow with Us#[34]</t>
  </si>
  <si>
    <t>4thDec2024(04:15:00)606248765Subscribers#Unlock Your Potential#[31]</t>
  </si>
  <si>
    <t>6thDec2024(09:25:27)706338769Explore Page#Unlock Your Potential#[33]</t>
  </si>
  <si>
    <t>1stDec2024(05:02:02)706428773Shorts#Train to Gain#[36]</t>
  </si>
  <si>
    <t>5thDec2024(09:41:36)606518777Reels#Unlock Your Potential#[35]</t>
  </si>
  <si>
    <t>3rdDec2024(07:14:10)706608781Subscribers#Unlock Your Potential#[18]</t>
  </si>
  <si>
    <t>6thDec2024(02:44:20)706698784Explore Page#Unlock Your Potential#[34]</t>
  </si>
  <si>
    <t>1stDec2024(09:32:51)706788788Groups#Train to Gain#[35]</t>
  </si>
  <si>
    <t>2ndDec2024(04:33:11)706878792Subscribers#Unlock Your Potential#[36]</t>
  </si>
  <si>
    <t>1stDec2024(08:00:23)706968796Explore Page#Unlock Your Potential#[34]</t>
  </si>
  <si>
    <t>2ndDec2024(02:12:35)707058799Explore Page#Unlock Your Potential#[34]</t>
  </si>
  <si>
    <t>3rdDec2024(03:09:50)707148803Groups#Grow with Us#[20]</t>
  </si>
  <si>
    <t>4thDec2024(10:54:29)707238807Explore Page#Unlock Your Potential#[36]</t>
  </si>
  <si>
    <t>1stDec2024(02:27:13)707328811Monetization#Train to Gain#[12]</t>
  </si>
  <si>
    <t>1stDec2024(07:48:10)607418815Reels#Unlock Your Potential#[34]</t>
  </si>
  <si>
    <t>3rdDec2024(02:30:16)707508818Subscribers#Train to Gain#[35]</t>
  </si>
  <si>
    <t>1stDec2024(09:52:49)707598822Explore Page#Train to Gain#[32]</t>
  </si>
  <si>
    <t>4thDec2024(03:29:43)607688826Explore Page#Unlock Your Potential#[38]</t>
  </si>
  <si>
    <t>3rdDec2024(06:20:46)607778830Explore Page#Unlock Your Potential#[11]</t>
  </si>
  <si>
    <t>7thDec2024(06:31:16)607868833Reels#Unlock Your Potential#[19]</t>
  </si>
  <si>
    <t>4thDec2024(02:37:28)607958837Explore Page#Unlock Your Potential#[19]</t>
  </si>
  <si>
    <t>1stDec2024(07:26:48)608048841Monetization#Train to Gain#[32]</t>
  </si>
  <si>
    <t>1stDec2024(06:45:54)708138845Shorts#Unlock Your Potential#[10]</t>
  </si>
  <si>
    <t>2ndDec2024(02:46:24)708080409Stories#Unlock Your Potential#[36]</t>
  </si>
  <si>
    <t>3rdDec2024(00:38:31)608318852Subscribers#Grow with Us#[39]</t>
  </si>
  <si>
    <t>3rdDec2024(03:07:07)708408856News Feed#Unlock Your Potential#[20]</t>
  </si>
  <si>
    <t>2ndDec2024(04:48:19)608498860Shorts#Unlock Your Potential#[31]</t>
  </si>
  <si>
    <t>3rdDec2024(00:18:03)608588864Subscribers#Train to Gain#[38]</t>
  </si>
  <si>
    <t>1stDec2024(09:25:57)708678867Explore Page#Train to Gain#[34]</t>
  </si>
  <si>
    <t>5thDec2024(03:35:47)708768871Monetization#Unlock Your Potential#[34]</t>
  </si>
  <si>
    <t>3rdDec2024(10:53:44)708858875Stories#Unlock Your Potential#[34]</t>
  </si>
  <si>
    <t>5thDec2024(06:08:27)708948879Reels#Train to Gain#[35]</t>
  </si>
  <si>
    <t>3rdDec2024(05:34:50)609038883Shorts#Unlock Your Potential#[38]</t>
  </si>
  <si>
    <t>4thDec2024(02:56:09)709128886Reels#Train to Gain#[15]</t>
  </si>
  <si>
    <t>3rdDec2024(05:32:52)609218890Subscribers#Train to Gain#[4]</t>
  </si>
  <si>
    <t>Chats Initiated</t>
  </si>
  <si>
    <t>Cost per Impression</t>
  </si>
  <si>
    <t>Total Number of Chats</t>
  </si>
  <si>
    <t>Cost per Chat</t>
  </si>
  <si>
    <t>Stages</t>
  </si>
  <si>
    <t>Number of Customers</t>
  </si>
  <si>
    <t>Dropout Rate %</t>
  </si>
  <si>
    <t xml:space="preserve">Intital Engagement </t>
  </si>
  <si>
    <t>Webinar Registration</t>
  </si>
  <si>
    <t>Webinar Attendance</t>
  </si>
  <si>
    <t>Counseling Session</t>
  </si>
  <si>
    <t>Final Payment Stage</t>
  </si>
  <si>
    <t>Genderwise-Dropout Rate %</t>
  </si>
  <si>
    <t>Total No. of Chats</t>
  </si>
  <si>
    <t>Total Clicks</t>
  </si>
  <si>
    <t>Youtube</t>
  </si>
  <si>
    <t>Customers Onboarding Journey</t>
  </si>
  <si>
    <t>Report for management</t>
  </si>
  <si>
    <t>21.47% of Males and 27.08% of Females dropped out from the plan.</t>
  </si>
  <si>
    <t>49.45% of People dropped out at webinar registration stage which is the highest among all the stages.</t>
  </si>
  <si>
    <t>67.19% of customers dropped out from the plan that came from the Instagram which is the 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</si>
</sst>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409]h:mm\ AM/PM;@"/>
    <numFmt numFmtId="166" formatCode="[$-F400]h:mm:ss\ AM/PM"/>
  </numFmts>
  <fonts count="13">
    <font>
      <sz val="11"/>
      <color theme="1"/>
      <name val="Aptos Narrow"/>
      <family val="2"/>
      <scheme val="minor"/>
    </font>
    <font>
      <sz val="10"/>
      <color theme="1"/>
      <name val="Arial"/>
      <charset val="1"/>
    </font>
    <font>
      <sz val="11"/>
      <color theme="1"/>
      <name val="Aptos Serif"/>
    </font>
    <font>
      <sz val="10"/>
      <color theme="1"/>
      <name val="Aptos Serif"/>
    </font>
    <font>
      <b/>
      <sz val="10"/>
      <color theme="1"/>
      <name val="Aptos Serif"/>
    </font>
    <font>
      <b/>
      <sz val="11"/>
      <color theme="1"/>
      <name val="Aptos Narrow"/>
      <family val="2"/>
      <scheme val="minor"/>
    </font>
    <font>
      <b/>
      <sz val="12"/>
      <color theme="1"/>
      <name val="Aptos Display"/>
    </font>
    <font>
      <b/>
      <sz val="11"/>
      <color theme="1"/>
      <name val="Aptos Display"/>
    </font>
    <font>
      <sz val="12"/>
      <color theme="1"/>
      <name val="Aptos Display"/>
    </font>
    <font>
      <sz val="11"/>
      <color theme="1"/>
      <name val="Aptos Display"/>
    </font>
    <font>
      <b/>
      <sz val="20"/>
      <color theme="1"/>
      <name val="Aptos Narrow"/>
      <family val="2"/>
      <scheme val="minor"/>
    </font>
    <font>
      <b/>
      <sz val="16"/>
      <color theme="1"/>
      <name val="Noto Serif Georgian"/>
      <charset val="1"/>
    </font>
    <font>
      <sz val="10"/>
      <color theme="1"/>
      <name val="Noto Serif Georgian"/>
      <charset val="1"/>
    </font>
  </fonts>
  <fills count="5">
    <fill>
      <patternFill patternType="none"/>
    </fill>
    <fill>
      <patternFill patternType="gray125"/>
    </fill>
    <fill>
      <patternFill patternType="solid">
        <fgColor rgb="FFC9DAF8"/>
        <bgColor indexed="64"/>
      </patternFill>
    </fill>
    <fill>
      <patternFill patternType="solid">
        <fgColor theme="4" tint="0.79998168889431442"/>
        <bgColor indexed="64"/>
      </patternFill>
    </fill>
    <fill>
      <patternFill patternType="solid">
        <fgColor rgb="FFFC9595"/>
        <bgColor indexed="64"/>
      </patternFill>
    </fill>
  </fills>
  <borders count="31">
    <border>
      <left/>
      <right/>
      <top/>
      <bottom/>
      <diagonal/>
    </border>
    <border>
      <left style="thin">
        <color rgb="FFCCCCCC"/>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top/>
      <bottom style="thin">
        <color rgb="FFCCCCCC"/>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CCCCCC"/>
      </left>
      <right style="thin">
        <color rgb="FF000000"/>
      </right>
      <top/>
      <bottom style="thin">
        <color rgb="FFCCCCCC"/>
      </bottom>
      <diagonal/>
    </border>
  </borders>
  <cellStyleXfs count="1">
    <xf numFmtId="0" fontId="0" fillId="0" borderId="0"/>
  </cellStyleXfs>
  <cellXfs count="115">
    <xf numFmtId="0" fontId="0" fillId="0" borderId="0" xfId="0"/>
    <xf numFmtId="0" fontId="1" fillId="0" borderId="0" xfId="0" applyFont="1" applyAlignment="1">
      <alignment readingOrder="1"/>
    </xf>
    <xf numFmtId="0" fontId="2" fillId="0" borderId="0" xfId="0" applyFont="1"/>
    <xf numFmtId="14" fontId="3" fillId="0" borderId="2" xfId="0" applyNumberFormat="1" applyFont="1" applyBorder="1" applyAlignment="1">
      <alignment readingOrder="1"/>
    </xf>
    <xf numFmtId="0" fontId="3" fillId="0" borderId="3" xfId="0" applyFont="1" applyBorder="1" applyAlignment="1">
      <alignment readingOrder="1"/>
    </xf>
    <xf numFmtId="0" fontId="3" fillId="0" borderId="4" xfId="0" applyFont="1" applyBorder="1" applyAlignment="1">
      <alignment readingOrder="1"/>
    </xf>
    <xf numFmtId="14" fontId="3" fillId="0" borderId="5" xfId="0" applyNumberFormat="1" applyFont="1" applyBorder="1" applyAlignment="1">
      <alignment readingOrder="1"/>
    </xf>
    <xf numFmtId="0" fontId="3" fillId="0" borderId="6" xfId="0" applyFont="1" applyBorder="1" applyAlignment="1">
      <alignment readingOrder="1"/>
    </xf>
    <xf numFmtId="0" fontId="3" fillId="0" borderId="7" xfId="0" applyFont="1" applyBorder="1" applyAlignment="1">
      <alignment readingOrder="1"/>
    </xf>
    <xf numFmtId="14" fontId="3" fillId="0" borderId="0" xfId="0" applyNumberFormat="1" applyFont="1"/>
    <xf numFmtId="0" fontId="3" fillId="0" borderId="0" xfId="0" applyFont="1"/>
    <xf numFmtId="0" fontId="4" fillId="2" borderId="8" xfId="0" applyFont="1" applyFill="1" applyBorder="1" applyAlignment="1">
      <alignment readingOrder="1"/>
    </xf>
    <xf numFmtId="0" fontId="4" fillId="2" borderId="9" xfId="0" applyFont="1" applyFill="1" applyBorder="1" applyAlignment="1">
      <alignment readingOrder="1"/>
    </xf>
    <xf numFmtId="0" fontId="3" fillId="0" borderId="1" xfId="0" applyFont="1" applyBorder="1" applyAlignment="1">
      <alignment readingOrder="1"/>
    </xf>
    <xf numFmtId="0" fontId="3" fillId="0" borderId="14" xfId="0" applyFont="1" applyBorder="1" applyAlignment="1">
      <alignment readingOrder="1"/>
    </xf>
    <xf numFmtId="0" fontId="3" fillId="0" borderId="10" xfId="0" applyFont="1" applyBorder="1" applyAlignment="1">
      <alignment readingOrder="1"/>
    </xf>
    <xf numFmtId="0" fontId="3" fillId="0" borderId="11" xfId="0" applyFont="1" applyBorder="1" applyAlignment="1">
      <alignment readingOrder="1"/>
    </xf>
    <xf numFmtId="0" fontId="3" fillId="0" borderId="5" xfId="0" applyFont="1" applyBorder="1" applyAlignment="1">
      <alignment readingOrder="1"/>
    </xf>
    <xf numFmtId="0" fontId="4" fillId="2" borderId="10" xfId="0" applyFont="1" applyFill="1" applyBorder="1" applyAlignment="1">
      <alignment readingOrder="1"/>
    </xf>
    <xf numFmtId="0" fontId="4" fillId="2" borderId="7" xfId="0" applyFont="1" applyFill="1" applyBorder="1" applyAlignment="1">
      <alignment readingOrder="1"/>
    </xf>
    <xf numFmtId="0" fontId="3" fillId="0" borderId="10" xfId="0" applyFont="1" applyBorder="1" applyAlignment="1">
      <alignment wrapText="1" readingOrder="1"/>
    </xf>
    <xf numFmtId="3" fontId="3" fillId="0" borderId="7" xfId="0" applyNumberFormat="1" applyFont="1" applyBorder="1" applyAlignment="1">
      <alignment wrapText="1" readingOrder="1"/>
    </xf>
    <xf numFmtId="0" fontId="3" fillId="0" borderId="2" xfId="0" applyFont="1" applyBorder="1" applyAlignment="1">
      <alignment readingOrder="1"/>
    </xf>
    <xf numFmtId="0" fontId="4" fillId="0" borderId="2" xfId="0" applyFont="1" applyBorder="1" applyAlignment="1">
      <alignment vertical="top" readingOrder="1"/>
    </xf>
    <xf numFmtId="0" fontId="3" fillId="0" borderId="15" xfId="0" applyFont="1" applyBorder="1" applyAlignment="1">
      <alignment readingOrder="1"/>
    </xf>
    <xf numFmtId="0" fontId="3" fillId="0" borderId="0" xfId="0" applyFont="1" applyAlignment="1">
      <alignment readingOrder="1"/>
    </xf>
    <xf numFmtId="0" fontId="3" fillId="0" borderId="8" xfId="0" applyFont="1" applyBorder="1"/>
    <xf numFmtId="0" fontId="0" fillId="0" borderId="8" xfId="0" applyBorder="1"/>
    <xf numFmtId="14" fontId="0" fillId="0" borderId="8" xfId="0" applyNumberFormat="1" applyBorder="1"/>
    <xf numFmtId="0" fontId="0" fillId="0" borderId="8" xfId="0" applyNumberFormat="1" applyBorder="1"/>
    <xf numFmtId="0" fontId="0" fillId="0" borderId="17" xfId="0" applyBorder="1"/>
    <xf numFmtId="14" fontId="0" fillId="0" borderId="16" xfId="0" applyNumberFormat="1" applyBorder="1"/>
    <xf numFmtId="0" fontId="3" fillId="0" borderId="8" xfId="0" applyFont="1" applyBorder="1" applyAlignment="1">
      <alignment readingOrder="1"/>
    </xf>
    <xf numFmtId="15" fontId="0" fillId="0" borderId="8" xfId="0" applyNumberFormat="1" applyBorder="1"/>
    <xf numFmtId="165" fontId="0" fillId="0" borderId="8" xfId="0" applyNumberFormat="1" applyBorder="1"/>
    <xf numFmtId="1" fontId="0" fillId="0" borderId="8" xfId="0" applyNumberFormat="1" applyBorder="1"/>
    <xf numFmtId="164" fontId="0" fillId="0" borderId="8" xfId="0" applyNumberFormat="1" applyBorder="1"/>
    <xf numFmtId="0" fontId="0" fillId="0" borderId="8" xfId="0" applyBorder="1" applyAlignment="1">
      <alignment wrapText="1"/>
    </xf>
    <xf numFmtId="14" fontId="3" fillId="0" borderId="8" xfId="0" applyNumberFormat="1" applyFont="1" applyBorder="1" applyAlignment="1">
      <alignment readingOrder="1"/>
    </xf>
    <xf numFmtId="0" fontId="3" fillId="0" borderId="18" xfId="0" applyFont="1" applyBorder="1" applyAlignment="1">
      <alignment readingOrder="1"/>
    </xf>
    <xf numFmtId="0" fontId="3" fillId="0" borderId="19" xfId="0" applyFont="1" applyBorder="1" applyAlignment="1">
      <alignment readingOrder="1"/>
    </xf>
    <xf numFmtId="0" fontId="3" fillId="0" borderId="20" xfId="0" applyFont="1" applyBorder="1" applyAlignment="1">
      <alignment readingOrder="1"/>
    </xf>
    <xf numFmtId="0" fontId="4" fillId="2" borderId="17" xfId="0" applyFont="1" applyFill="1" applyBorder="1" applyAlignment="1">
      <alignment readingOrder="1"/>
    </xf>
    <xf numFmtId="14" fontId="0" fillId="0" borderId="17" xfId="0" applyNumberFormat="1" applyBorder="1"/>
    <xf numFmtId="2" fontId="0" fillId="0" borderId="8" xfId="0" applyNumberFormat="1" applyBorder="1"/>
    <xf numFmtId="0" fontId="0" fillId="0" borderId="21" xfId="0" applyBorder="1" applyAlignment="1">
      <alignment wrapText="1"/>
    </xf>
    <xf numFmtId="14" fontId="3" fillId="0" borderId="8" xfId="0" applyNumberFormat="1" applyFont="1" applyBorder="1"/>
    <xf numFmtId="0" fontId="4" fillId="2" borderId="22" xfId="0" applyFont="1" applyFill="1" applyBorder="1" applyAlignment="1">
      <alignment readingOrder="1"/>
    </xf>
    <xf numFmtId="14" fontId="3" fillId="0" borderId="21" xfId="0" applyNumberFormat="1" applyFont="1" applyBorder="1"/>
    <xf numFmtId="0" fontId="3" fillId="0" borderId="21" xfId="0" applyFont="1" applyBorder="1"/>
    <xf numFmtId="0" fontId="4" fillId="2" borderId="23" xfId="0" applyFont="1" applyFill="1" applyBorder="1" applyAlignment="1">
      <alignment readingOrder="1"/>
    </xf>
    <xf numFmtId="14" fontId="3" fillId="0" borderId="16" xfId="0" applyNumberFormat="1" applyFont="1" applyBorder="1"/>
    <xf numFmtId="14" fontId="3" fillId="0" borderId="24" xfId="0" applyNumberFormat="1" applyFont="1" applyBorder="1"/>
    <xf numFmtId="0" fontId="4" fillId="2" borderId="25" xfId="0" applyFont="1" applyFill="1" applyBorder="1" applyAlignment="1">
      <alignment readingOrder="1"/>
    </xf>
    <xf numFmtId="2" fontId="3" fillId="0" borderId="17" xfId="0" applyNumberFormat="1" applyFont="1" applyBorder="1"/>
    <xf numFmtId="2" fontId="3" fillId="0" borderId="26" xfId="0" applyNumberFormat="1" applyFont="1" applyBorder="1"/>
    <xf numFmtId="14" fontId="0" fillId="0" borderId="21" xfId="0" applyNumberFormat="1" applyBorder="1"/>
    <xf numFmtId="14" fontId="0" fillId="0" borderId="27" xfId="0" applyNumberFormat="1" applyBorder="1"/>
    <xf numFmtId="14" fontId="0" fillId="0" borderId="8" xfId="0" applyNumberFormat="1" applyBorder="1" applyAlignment="1">
      <alignment wrapText="1"/>
    </xf>
    <xf numFmtId="15" fontId="0" fillId="0" borderId="8" xfId="0" applyNumberFormat="1" applyBorder="1" applyAlignment="1">
      <alignment wrapText="1"/>
    </xf>
    <xf numFmtId="0" fontId="3" fillId="0" borderId="8" xfId="0" applyFont="1" applyFill="1" applyBorder="1" applyAlignment="1">
      <alignment readingOrder="1"/>
    </xf>
    <xf numFmtId="0" fontId="3" fillId="0" borderId="0" xfId="0" applyFont="1" applyFill="1" applyBorder="1" applyAlignment="1">
      <alignment readingOrder="1"/>
    </xf>
    <xf numFmtId="0" fontId="0" fillId="0" borderId="21" xfId="0" applyBorder="1"/>
    <xf numFmtId="0" fontId="0" fillId="0" borderId="27" xfId="0" applyBorder="1"/>
    <xf numFmtId="0" fontId="0" fillId="0" borderId="27" xfId="0" applyBorder="1" applyAlignment="1">
      <alignment wrapText="1"/>
    </xf>
    <xf numFmtId="0" fontId="3" fillId="0" borderId="27" xfId="0" applyFont="1" applyFill="1" applyBorder="1" applyAlignment="1">
      <alignment readingOrder="1"/>
    </xf>
    <xf numFmtId="0" fontId="0" fillId="0" borderId="16" xfId="0" applyBorder="1"/>
    <xf numFmtId="0" fontId="4" fillId="2" borderId="21" xfId="0" applyFont="1" applyFill="1" applyBorder="1" applyAlignment="1">
      <alignment readingOrder="1"/>
    </xf>
    <xf numFmtId="0" fontId="4" fillId="2" borderId="8" xfId="0" applyFont="1" applyFill="1" applyBorder="1" applyAlignment="1">
      <alignment wrapText="1" readingOrder="1"/>
    </xf>
    <xf numFmtId="14" fontId="3" fillId="0" borderId="21" xfId="0" applyNumberFormat="1" applyFont="1" applyFill="1" applyBorder="1" applyAlignment="1">
      <alignment readingOrder="1"/>
    </xf>
    <xf numFmtId="14" fontId="3" fillId="0" borderId="27" xfId="0" applyNumberFormat="1" applyFont="1" applyFill="1" applyBorder="1" applyAlignment="1">
      <alignment readingOrder="1"/>
    </xf>
    <xf numFmtId="1" fontId="3" fillId="0" borderId="17" xfId="0" applyNumberFormat="1" applyFont="1" applyFill="1" applyBorder="1" applyAlignment="1">
      <alignment readingOrder="1"/>
    </xf>
    <xf numFmtId="0" fontId="6" fillId="3" borderId="29" xfId="0" applyFont="1" applyFill="1" applyBorder="1"/>
    <xf numFmtId="0" fontId="7" fillId="3" borderId="22" xfId="0" applyFont="1" applyFill="1" applyBorder="1" applyAlignment="1">
      <alignment wrapText="1"/>
    </xf>
    <xf numFmtId="0" fontId="7" fillId="3" borderId="25" xfId="0" applyFont="1" applyFill="1" applyBorder="1" applyAlignment="1">
      <alignment wrapText="1"/>
    </xf>
    <xf numFmtId="0" fontId="8" fillId="0" borderId="28" xfId="0" applyFont="1" applyBorder="1" applyAlignment="1">
      <alignment wrapText="1"/>
    </xf>
    <xf numFmtId="0" fontId="8" fillId="0" borderId="8" xfId="0" applyFont="1" applyBorder="1"/>
    <xf numFmtId="0" fontId="9" fillId="0" borderId="17" xfId="0" applyFont="1" applyBorder="1"/>
    <xf numFmtId="0" fontId="8" fillId="0" borderId="28" xfId="0" applyFont="1" applyBorder="1"/>
    <xf numFmtId="0" fontId="8" fillId="0" borderId="27" xfId="0" applyFont="1" applyBorder="1"/>
    <xf numFmtId="0" fontId="8" fillId="0" borderId="21" xfId="0" applyFont="1" applyBorder="1"/>
    <xf numFmtId="10" fontId="8" fillId="0" borderId="17" xfId="0" applyNumberFormat="1" applyFont="1" applyBorder="1"/>
    <xf numFmtId="10" fontId="8" fillId="0" borderId="26" xfId="0" applyNumberFormat="1" applyFont="1" applyBorder="1"/>
    <xf numFmtId="0" fontId="0" fillId="0" borderId="0" xfId="0" applyAlignment="1"/>
    <xf numFmtId="0" fontId="6" fillId="3" borderId="8" xfId="0" applyFont="1" applyFill="1" applyBorder="1"/>
    <xf numFmtId="0" fontId="5" fillId="3" borderId="8" xfId="0" applyFont="1" applyFill="1" applyBorder="1"/>
    <xf numFmtId="0" fontId="8" fillId="0" borderId="8" xfId="0" applyFont="1" applyBorder="1" applyAlignment="1">
      <alignment wrapText="1"/>
    </xf>
    <xf numFmtId="10" fontId="0" fillId="4" borderId="8" xfId="0" applyNumberFormat="1" applyFill="1" applyBorder="1"/>
    <xf numFmtId="1" fontId="3" fillId="0" borderId="8" xfId="0" applyNumberFormat="1" applyFont="1" applyBorder="1" applyAlignment="1">
      <alignment horizontal="right"/>
    </xf>
    <xf numFmtId="166" fontId="0" fillId="0" borderId="8" xfId="0" applyNumberFormat="1" applyBorder="1"/>
    <xf numFmtId="18" fontId="0" fillId="0" borderId="8" xfId="0" applyNumberFormat="1" applyBorder="1"/>
    <xf numFmtId="166" fontId="0" fillId="0" borderId="21" xfId="0" applyNumberFormat="1" applyBorder="1"/>
    <xf numFmtId="18" fontId="0" fillId="0" borderId="21" xfId="0" applyNumberFormat="1" applyBorder="1"/>
    <xf numFmtId="166" fontId="0" fillId="0" borderId="27" xfId="0" applyNumberFormat="1" applyFill="1" applyBorder="1"/>
    <xf numFmtId="14" fontId="0" fillId="0" borderId="27" xfId="0" applyNumberFormat="1" applyFill="1" applyBorder="1"/>
    <xf numFmtId="18" fontId="0" fillId="0" borderId="27" xfId="0" applyNumberFormat="1" applyFill="1" applyBorder="1"/>
    <xf numFmtId="14" fontId="0" fillId="0" borderId="21" xfId="0" applyNumberFormat="1" applyBorder="1" applyAlignment="1">
      <alignment wrapText="1"/>
    </xf>
    <xf numFmtId="14" fontId="0" fillId="0" borderId="27" xfId="0" applyNumberFormat="1" applyBorder="1" applyAlignment="1">
      <alignment wrapText="1"/>
    </xf>
    <xf numFmtId="10" fontId="0" fillId="0" borderId="8" xfId="0" applyNumberFormat="1" applyBorder="1"/>
    <xf numFmtId="0" fontId="5" fillId="3" borderId="17" xfId="0" applyFont="1" applyFill="1" applyBorder="1"/>
    <xf numFmtId="0" fontId="12" fillId="0" borderId="17" xfId="0" applyFont="1" applyBorder="1" applyAlignment="1">
      <alignment readingOrder="1"/>
    </xf>
    <xf numFmtId="14" fontId="3" fillId="0" borderId="18" xfId="0" applyNumberFormat="1" applyFont="1" applyBorder="1" applyAlignment="1">
      <alignment readingOrder="1"/>
    </xf>
    <xf numFmtId="0" fontId="3" fillId="0" borderId="30" xfId="0" applyFont="1" applyBorder="1" applyAlignment="1">
      <alignment readingOrder="1"/>
    </xf>
    <xf numFmtId="0" fontId="3" fillId="0" borderId="11" xfId="0" applyFont="1" applyBorder="1" applyAlignment="1">
      <alignment vertical="top" wrapText="1" readingOrder="1"/>
    </xf>
    <xf numFmtId="0" fontId="3" fillId="0" borderId="12" xfId="0" applyFont="1" applyBorder="1" applyAlignment="1">
      <alignment vertical="top" wrapText="1" readingOrder="1"/>
    </xf>
    <xf numFmtId="0" fontId="3" fillId="0" borderId="13" xfId="0" applyFont="1" applyBorder="1" applyAlignment="1">
      <alignment vertical="top" wrapText="1" readingOrder="1"/>
    </xf>
    <xf numFmtId="0" fontId="5" fillId="3" borderId="8" xfId="0" applyFont="1" applyFill="1" applyBorder="1" applyAlignment="1">
      <alignment horizontal="center"/>
    </xf>
    <xf numFmtId="0" fontId="10" fillId="3" borderId="0" xfId="0" applyFont="1" applyFill="1" applyAlignment="1">
      <alignment horizontal="center"/>
    </xf>
    <xf numFmtId="0" fontId="11" fillId="2" borderId="8" xfId="0" applyFont="1" applyFill="1" applyBorder="1" applyAlignment="1">
      <alignment horizontal="center" readingOrder="1"/>
    </xf>
    <xf numFmtId="0" fontId="11" fillId="2" borderId="21" xfId="0" applyFont="1" applyFill="1" applyBorder="1" applyAlignment="1">
      <alignment horizontal="center" readingOrder="1"/>
    </xf>
    <xf numFmtId="0" fontId="12" fillId="0" borderId="8" xfId="0" applyFont="1" applyBorder="1" applyAlignment="1">
      <alignment horizontal="left" readingOrder="1"/>
    </xf>
    <xf numFmtId="10" fontId="12" fillId="0" borderId="17" xfId="0" applyNumberFormat="1" applyFont="1" applyBorder="1" applyAlignment="1">
      <alignment horizontal="left" readingOrder="1"/>
    </xf>
    <xf numFmtId="0" fontId="12" fillId="0" borderId="28" xfId="0" applyFont="1" applyBorder="1" applyAlignment="1">
      <alignment horizontal="left" readingOrder="1"/>
    </xf>
    <xf numFmtId="0" fontId="12" fillId="0" borderId="16" xfId="0" applyFont="1" applyBorder="1" applyAlignment="1">
      <alignment horizontal="left" readingOrder="1"/>
    </xf>
    <xf numFmtId="0" fontId="12" fillId="0" borderId="17" xfId="0" applyFont="1" applyBorder="1" applyAlignment="1">
      <alignment horizontal="left" readingOrder="1"/>
    </xf>
  </cellXfs>
  <cellStyles count="1">
    <cellStyle name="Normal" xfId="0" builtinId="0"/>
  </cellStyles>
  <dxfs count="22">
    <dxf>
      <font>
        <name val="Aptos Display"/>
      </font>
      <numFmt numFmtId="14" formatCode="0.0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theme="1"/>
        <name val="Aptos Display"/>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Aptos Display"/>
        <scheme val="minor"/>
      </font>
      <alignment horizontal="general" vertical="bottom" textRotation="0" wrapText="1" indent="0" justifyLastLine="0" shrinkToFit="0" readingOrder="0"/>
      <border diagonalUp="0" diagonalDown="0">
        <left/>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name val="Aptos Display"/>
      </font>
    </dxf>
    <dxf>
      <font>
        <name val="Aptos Display"/>
      </font>
    </dxf>
    <dxf>
      <font>
        <b val="0"/>
        <i val="0"/>
        <strike val="0"/>
        <condense val="0"/>
        <extend val="0"/>
        <outline val="0"/>
        <shadow val="0"/>
        <u val="none"/>
        <vertAlign val="baseline"/>
        <sz val="10"/>
        <color theme="1"/>
        <name val="Aptos Serif"/>
        <scheme val="none"/>
      </font>
      <numFmt numFmtId="2" formatCode="0.00"/>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ptos Serif"/>
        <scheme val="none"/>
      </font>
      <numFmt numFmtId="1" formatCode="0"/>
      <alignment horizontal="right"/>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ptos Serif"/>
        <scheme val="none"/>
      </font>
      <numFmt numFmtId="0" formatCode="General"/>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ptos Serif"/>
        <scheme val="none"/>
      </font>
      <numFmt numFmtId="19" formatCode="m/d/yyyy"/>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ptos Serif"/>
        <scheme val="none"/>
      </font>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ptos Serif"/>
        <scheme val="none"/>
      </font>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ptos Serif"/>
        <scheme val="none"/>
      </font>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ptos Serif"/>
        <scheme val="none"/>
      </font>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ptos Serif"/>
        <scheme val="none"/>
      </font>
      <numFmt numFmtId="19" formatCode="m/d/yyyy"/>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ptos Serif"/>
        <scheme val="none"/>
      </font>
    </dxf>
    <dxf>
      <font>
        <b/>
        <i val="0"/>
        <strike val="0"/>
        <condense val="0"/>
        <extend val="0"/>
        <outline val="0"/>
        <shadow val="0"/>
        <u val="none"/>
        <vertAlign val="baseline"/>
        <sz val="10"/>
        <color theme="1"/>
        <name val="Aptos Serif"/>
        <scheme val="none"/>
      </font>
      <fill>
        <patternFill patternType="solid">
          <fgColor indexed="64"/>
          <bgColor rgb="FFC9DAF8"/>
        </patternFill>
      </fill>
      <alignment horizontal="general" vertical="bottom" textRotation="0" wrapText="0" indent="0" justifyLastLine="0" shrinkToFit="0" readingOrder="1"/>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colors>
    <mruColors>
      <color rgb="FFFC95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a:t>Overall Customers in Stages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'Exploratory Analysis'!$B$1</c:f>
              <c:strCache>
                <c:ptCount val="1"/>
                <c:pt idx="0">
                  <c:v>Number of Customers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'Exploratory Analysis'!$A$2:$A$6</c:f>
              <c:strCache>
                <c:ptCount val="5"/>
                <c:pt idx="0">
                  <c:v>Intital Engagement </c:v>
                </c:pt>
                <c:pt idx="1">
                  <c:v>Webinar Registration</c:v>
                </c:pt>
                <c:pt idx="2">
                  <c:v>Webinar Attendance</c:v>
                </c:pt>
                <c:pt idx="3">
                  <c:v>Counseling Session</c:v>
                </c:pt>
                <c:pt idx="4">
                  <c:v>Final Payment Stage</c:v>
                </c:pt>
              </c:strCache>
            </c:strRef>
          </c:cat>
          <c:val>
            <c:numRef>
              <c:f>'Exploratory Analysis'!$B$2:$B$6</c:f>
              <c:numCache>
                <c:formatCode>General</c:formatCode>
                <c:ptCount val="5"/>
                <c:pt idx="0">
                  <c:v>999</c:v>
                </c:pt>
                <c:pt idx="1">
                  <c:v>505</c:v>
                </c:pt>
                <c:pt idx="2">
                  <c:v>341</c:v>
                </c:pt>
                <c:pt idx="3">
                  <c:v>307</c:v>
                </c:pt>
                <c:pt idx="4">
                  <c:v>234</c:v>
                </c:pt>
              </c:numCache>
            </c:numRef>
          </c:val>
          <c:extLst>
            <c:ext xmlns:c16="http://schemas.microsoft.com/office/drawing/2014/chart" uri="{C3380CC4-5D6E-409C-BE32-E72D297353CC}">
              <c16:uniqueId val="{00000000-FBF6-4345-876C-6D790EE1F775}"/>
            </c:ext>
          </c:extLst>
        </c:ser>
        <c:dLbls>
          <c:showLegendKey val="0"/>
          <c:showVal val="0"/>
          <c:showCatName val="0"/>
          <c:showSerName val="0"/>
          <c:showPercent val="0"/>
          <c:showBubbleSize val="0"/>
        </c:dLbls>
        <c:gapWidth val="182"/>
        <c:axId val="759056392"/>
        <c:axId val="759093768"/>
      </c:barChart>
      <c:catAx>
        <c:axId val="759056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93768"/>
        <c:crosses val="autoZero"/>
        <c:auto val="1"/>
        <c:lblAlgn val="ctr"/>
        <c:lblOffset val="100"/>
        <c:noMultiLvlLbl val="0"/>
      </c:catAx>
      <c:valAx>
        <c:axId val="759093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56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a:t>Overall Dropout Rate % in stages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'Exploratory Analysis'!$C$1</c:f>
              <c:strCache>
                <c:ptCount val="1"/>
                <c:pt idx="0">
                  <c:v>Dropout Rate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'Exploratory Analysis'!$A$2:$A$6</c:f>
              <c:strCache>
                <c:ptCount val="5"/>
                <c:pt idx="0">
                  <c:v>Intital Engagement </c:v>
                </c:pt>
                <c:pt idx="1">
                  <c:v>Webinar Registration</c:v>
                </c:pt>
                <c:pt idx="2">
                  <c:v>Webinar Attendance</c:v>
                </c:pt>
                <c:pt idx="3">
                  <c:v>Counseling Session</c:v>
                </c:pt>
                <c:pt idx="4">
                  <c:v>Final Payment Stage</c:v>
                </c:pt>
              </c:strCache>
            </c:strRef>
          </c:cat>
          <c:val>
            <c:numRef>
              <c:f>'Exploratory Analysis'!$C$2:$C$6</c:f>
              <c:numCache>
                <c:formatCode>0.00%</c:formatCode>
                <c:ptCount val="5"/>
                <c:pt idx="1">
                  <c:v>0.49449449449449451</c:v>
                </c:pt>
                <c:pt idx="2">
                  <c:v>0.32475247524752476</c:v>
                </c:pt>
                <c:pt idx="3">
                  <c:v>9.9706744868035185E-2</c:v>
                </c:pt>
                <c:pt idx="4">
                  <c:v>0.23778501628664495</c:v>
                </c:pt>
              </c:numCache>
            </c:numRef>
          </c:val>
          <c:extLst>
            <c:ext xmlns:c16="http://schemas.microsoft.com/office/drawing/2014/chart" uri="{C3380CC4-5D6E-409C-BE32-E72D297353CC}">
              <c16:uniqueId val="{00000000-2B88-4D76-A9DB-D396081DAB78}"/>
            </c:ext>
          </c:extLst>
        </c:ser>
        <c:dLbls>
          <c:showLegendKey val="0"/>
          <c:showVal val="0"/>
          <c:showCatName val="0"/>
          <c:showSerName val="0"/>
          <c:showPercent val="0"/>
          <c:showBubbleSize val="0"/>
        </c:dLbls>
        <c:gapWidth val="219"/>
        <c:overlap val="-27"/>
        <c:axId val="483761160"/>
        <c:axId val="571138568"/>
      </c:barChart>
      <c:catAx>
        <c:axId val="483761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138568"/>
        <c:crosses val="autoZero"/>
        <c:auto val="1"/>
        <c:lblAlgn val="ctr"/>
        <c:lblOffset val="100"/>
        <c:noMultiLvlLbl val="0"/>
      </c:catAx>
      <c:valAx>
        <c:axId val="571138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761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a:t>Male Customers in stages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No. of Male Customers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'Genderwise-Dropout %'!$A$4:$A$5</c:f>
              <c:strCache>
                <c:ptCount val="2"/>
                <c:pt idx="0">
                  <c:v>Counseling Session</c:v>
                </c:pt>
                <c:pt idx="1">
                  <c:v>Final Payment Stage</c:v>
                </c:pt>
              </c:strCache>
            </c:strRef>
          </c:cat>
          <c:val>
            <c:numRef>
              <c:f>'Genderwise-Dropout %'!$B$4:$B$5</c:f>
              <c:numCache>
                <c:formatCode>General</c:formatCode>
                <c:ptCount val="2"/>
                <c:pt idx="0">
                  <c:v>163</c:v>
                </c:pt>
                <c:pt idx="1">
                  <c:v>128</c:v>
                </c:pt>
              </c:numCache>
            </c:numRef>
          </c:val>
          <c:extLst>
            <c:ext xmlns:c16="http://schemas.microsoft.com/office/drawing/2014/chart" uri="{C3380CC4-5D6E-409C-BE32-E72D297353CC}">
              <c16:uniqueId val="{00000000-9729-4065-8B52-580882281AC8}"/>
            </c:ext>
          </c:extLst>
        </c:ser>
        <c:dLbls>
          <c:showLegendKey val="0"/>
          <c:showVal val="0"/>
          <c:showCatName val="0"/>
          <c:showSerName val="0"/>
          <c:showPercent val="0"/>
          <c:showBubbleSize val="0"/>
        </c:dLbls>
        <c:gapWidth val="182"/>
        <c:axId val="1479109127"/>
        <c:axId val="1479124999"/>
      </c:barChart>
      <c:catAx>
        <c:axId val="1479109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124999"/>
        <c:crosses val="autoZero"/>
        <c:auto val="1"/>
        <c:lblAlgn val="ctr"/>
        <c:lblOffset val="100"/>
        <c:noMultiLvlLbl val="0"/>
      </c:catAx>
      <c:valAx>
        <c:axId val="14791249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109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a:t>Female Customers in Stages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'Genderwise-Dropout %'!$E$3</c:f>
              <c:strCache>
                <c:ptCount val="1"/>
                <c:pt idx="0">
                  <c:v>Number of Customers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'Genderwise-Dropout %'!$D$4:$D$5</c:f>
              <c:strCache>
                <c:ptCount val="2"/>
                <c:pt idx="0">
                  <c:v>Counseling Session</c:v>
                </c:pt>
                <c:pt idx="1">
                  <c:v>Final Payment Stage</c:v>
                </c:pt>
              </c:strCache>
            </c:strRef>
          </c:cat>
          <c:val>
            <c:numRef>
              <c:f>'Genderwise-Dropout %'!$E$4:$E$5</c:f>
              <c:numCache>
                <c:formatCode>General</c:formatCode>
                <c:ptCount val="2"/>
                <c:pt idx="0">
                  <c:v>144</c:v>
                </c:pt>
                <c:pt idx="1">
                  <c:v>105</c:v>
                </c:pt>
              </c:numCache>
            </c:numRef>
          </c:val>
          <c:extLst>
            <c:ext xmlns:c16="http://schemas.microsoft.com/office/drawing/2014/chart" uri="{C3380CC4-5D6E-409C-BE32-E72D297353CC}">
              <c16:uniqueId val="{00000000-7F71-4A58-83A4-4A8FEAC361B6}"/>
            </c:ext>
          </c:extLst>
        </c:ser>
        <c:dLbls>
          <c:showLegendKey val="0"/>
          <c:showVal val="0"/>
          <c:showCatName val="0"/>
          <c:showSerName val="0"/>
          <c:showPercent val="0"/>
          <c:showBubbleSize val="0"/>
        </c:dLbls>
        <c:gapWidth val="182"/>
        <c:axId val="1404036104"/>
        <c:axId val="1404038152"/>
      </c:barChart>
      <c:catAx>
        <c:axId val="1404036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038152"/>
        <c:crosses val="autoZero"/>
        <c:auto val="1"/>
        <c:lblAlgn val="ctr"/>
        <c:lblOffset val="100"/>
        <c:noMultiLvlLbl val="0"/>
      </c:catAx>
      <c:valAx>
        <c:axId val="1404038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036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a:t>Male Dropout Rate %</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Male Dropout Rate %</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'Genderwise-Dropout %'!$A$4:$A$5</c:f>
              <c:strCache>
                <c:ptCount val="2"/>
                <c:pt idx="0">
                  <c:v>Counseling Session</c:v>
                </c:pt>
                <c:pt idx="1">
                  <c:v>Final Payment Stage</c:v>
                </c:pt>
              </c:strCache>
            </c:strRef>
          </c:cat>
          <c:val>
            <c:numRef>
              <c:f>'Genderwise-Dropout %'!$C$4:$C$5</c:f>
              <c:numCache>
                <c:formatCode>0.00%</c:formatCode>
                <c:ptCount val="2"/>
                <c:pt idx="1">
                  <c:v>0.21472392638036811</c:v>
                </c:pt>
              </c:numCache>
            </c:numRef>
          </c:val>
          <c:extLst>
            <c:ext xmlns:c16="http://schemas.microsoft.com/office/drawing/2014/chart" uri="{C3380CC4-5D6E-409C-BE32-E72D297353CC}">
              <c16:uniqueId val="{00000000-42C4-474E-9CA3-E0241E9CC46F}"/>
            </c:ext>
          </c:extLst>
        </c:ser>
        <c:dLbls>
          <c:showLegendKey val="0"/>
          <c:showVal val="0"/>
          <c:showCatName val="0"/>
          <c:showSerName val="0"/>
          <c:showPercent val="0"/>
          <c:showBubbleSize val="0"/>
        </c:dLbls>
        <c:gapWidth val="219"/>
        <c:overlap val="-27"/>
        <c:axId val="98428423"/>
        <c:axId val="623669255"/>
      </c:barChart>
      <c:catAx>
        <c:axId val="98428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669255"/>
        <c:crosses val="autoZero"/>
        <c:auto val="1"/>
        <c:lblAlgn val="ctr"/>
        <c:lblOffset val="100"/>
        <c:noMultiLvlLbl val="0"/>
      </c:catAx>
      <c:valAx>
        <c:axId val="6236692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28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a:t>Female Dropout Rate %</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'Genderwise-Dropout %'!$F$3</c:f>
              <c:strCache>
                <c:ptCount val="1"/>
                <c:pt idx="0">
                  <c:v>Dropout Rate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'Genderwise-Dropout %'!$D$4:$D$5</c:f>
              <c:strCache>
                <c:ptCount val="2"/>
                <c:pt idx="0">
                  <c:v>Counseling Session</c:v>
                </c:pt>
                <c:pt idx="1">
                  <c:v>Final Payment Stage</c:v>
                </c:pt>
              </c:strCache>
            </c:strRef>
          </c:cat>
          <c:val>
            <c:numRef>
              <c:f>'Genderwise-Dropout %'!$F$4:$F$5</c:f>
              <c:numCache>
                <c:formatCode>0.00%</c:formatCode>
                <c:ptCount val="2"/>
                <c:pt idx="1">
                  <c:v>0.27083333333333331</c:v>
                </c:pt>
              </c:numCache>
            </c:numRef>
          </c:val>
          <c:extLst>
            <c:ext xmlns:c16="http://schemas.microsoft.com/office/drawing/2014/chart" uri="{C3380CC4-5D6E-409C-BE32-E72D297353CC}">
              <c16:uniqueId val="{00000000-F244-4910-83C7-6AF91677018B}"/>
            </c:ext>
          </c:extLst>
        </c:ser>
        <c:dLbls>
          <c:showLegendKey val="0"/>
          <c:showVal val="0"/>
          <c:showCatName val="0"/>
          <c:showSerName val="0"/>
          <c:showPercent val="0"/>
          <c:showBubbleSize val="0"/>
        </c:dLbls>
        <c:gapWidth val="219"/>
        <c:overlap val="-27"/>
        <c:axId val="98428935"/>
        <c:axId val="623669255"/>
      </c:barChart>
      <c:catAx>
        <c:axId val="98428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669255"/>
        <c:crosses val="autoZero"/>
        <c:auto val="1"/>
        <c:lblAlgn val="ctr"/>
        <c:lblOffset val="100"/>
        <c:noMultiLvlLbl val="0"/>
      </c:catAx>
      <c:valAx>
        <c:axId val="6236692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28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a:t>Dropout Rate % as per Platform</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'Platformwise-Dropout %'!$D$1</c:f>
              <c:strCache>
                <c:ptCount val="1"/>
                <c:pt idx="0">
                  <c:v>Dropout Rate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'Platformwise-Dropout %'!$A$2:$A$4</c:f>
              <c:strCache>
                <c:ptCount val="3"/>
                <c:pt idx="0">
                  <c:v>Instagram</c:v>
                </c:pt>
                <c:pt idx="1">
                  <c:v>Youtube</c:v>
                </c:pt>
                <c:pt idx="2">
                  <c:v>Facebook</c:v>
                </c:pt>
              </c:strCache>
            </c:strRef>
          </c:cat>
          <c:val>
            <c:numRef>
              <c:f>'Platformwise-Dropout %'!$D$2:$D$4</c:f>
              <c:numCache>
                <c:formatCode>0.00%</c:formatCode>
                <c:ptCount val="3"/>
                <c:pt idx="0">
                  <c:v>0.67186960425443742</c:v>
                </c:pt>
                <c:pt idx="1">
                  <c:v>0.2904691582415086</c:v>
                </c:pt>
                <c:pt idx="2">
                  <c:v>0.46015936254980078</c:v>
                </c:pt>
              </c:numCache>
            </c:numRef>
          </c:val>
          <c:extLst>
            <c:ext xmlns:c16="http://schemas.microsoft.com/office/drawing/2014/chart" uri="{C3380CC4-5D6E-409C-BE32-E72D297353CC}">
              <c16:uniqueId val="{00000000-4A84-474B-A065-B6AAC4FEB19B}"/>
            </c:ext>
          </c:extLst>
        </c:ser>
        <c:dLbls>
          <c:showLegendKey val="0"/>
          <c:showVal val="0"/>
          <c:showCatName val="0"/>
          <c:showSerName val="0"/>
          <c:showPercent val="0"/>
          <c:showBubbleSize val="0"/>
        </c:dLbls>
        <c:gapWidth val="182"/>
        <c:axId val="2000441352"/>
        <c:axId val="2122726408"/>
      </c:barChart>
      <c:catAx>
        <c:axId val="2000441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726408"/>
        <c:crosses val="autoZero"/>
        <c:auto val="1"/>
        <c:lblAlgn val="ctr"/>
        <c:lblOffset val="100"/>
        <c:noMultiLvlLbl val="0"/>
      </c:catAx>
      <c:valAx>
        <c:axId val="212272640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441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8</xdr:col>
      <xdr:colOff>28575</xdr:colOff>
      <xdr:row>17</xdr:row>
      <xdr:rowOff>180975</xdr:rowOff>
    </xdr:to>
    <xdr:graphicFrame macro="">
      <xdr:nvGraphicFramePr>
        <xdr:cNvPr id="2" name="Chart 1">
          <a:extLst>
            <a:ext uri="{FF2B5EF4-FFF2-40B4-BE49-F238E27FC236}">
              <a16:creationId xmlns:a16="http://schemas.microsoft.com/office/drawing/2014/main" id="{59C3AF48-1068-4F49-8BA8-2F11CA1729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xdr:row>
      <xdr:rowOff>0</xdr:rowOff>
    </xdr:from>
    <xdr:to>
      <xdr:col>15</xdr:col>
      <xdr:colOff>600075</xdr:colOff>
      <xdr:row>18</xdr:row>
      <xdr:rowOff>0</xdr:rowOff>
    </xdr:to>
    <xdr:graphicFrame macro="">
      <xdr:nvGraphicFramePr>
        <xdr:cNvPr id="3" name="Chart 2">
          <a:extLst>
            <a:ext uri="{FF2B5EF4-FFF2-40B4-BE49-F238E27FC236}">
              <a16:creationId xmlns:a16="http://schemas.microsoft.com/office/drawing/2014/main" id="{3EB2E465-778D-45D0-B555-1ADA2C3C7450}"/>
            </a:ext>
            <a:ext uri="{147F2762-F138-4A5C-976F-8EAC2B608ADB}">
              <a16:predDERef xmlns:a16="http://schemas.microsoft.com/office/drawing/2014/main" pred="{59C3AF48-1068-4F49-8BA8-2F11CA1729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0</xdr:rowOff>
    </xdr:from>
    <xdr:to>
      <xdr:col>8</xdr:col>
      <xdr:colOff>0</xdr:colOff>
      <xdr:row>32</xdr:row>
      <xdr:rowOff>180975</xdr:rowOff>
    </xdr:to>
    <xdr:graphicFrame macro="">
      <xdr:nvGraphicFramePr>
        <xdr:cNvPr id="4" name="Chart 3">
          <a:extLst>
            <a:ext uri="{FF2B5EF4-FFF2-40B4-BE49-F238E27FC236}">
              <a16:creationId xmlns:a16="http://schemas.microsoft.com/office/drawing/2014/main" id="{0377117C-1793-411B-AD98-809ED004B931}"/>
            </a:ext>
            <a:ext uri="{147F2762-F138-4A5C-976F-8EAC2B608ADB}">
              <a16:predDERef xmlns:a16="http://schemas.microsoft.com/office/drawing/2014/main" pred="{3EB2E465-778D-45D0-B555-1ADA2C3C74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32</xdr:row>
      <xdr:rowOff>180975</xdr:rowOff>
    </xdr:from>
    <xdr:to>
      <xdr:col>7</xdr:col>
      <xdr:colOff>600075</xdr:colOff>
      <xdr:row>47</xdr:row>
      <xdr:rowOff>161925</xdr:rowOff>
    </xdr:to>
    <xdr:graphicFrame macro="">
      <xdr:nvGraphicFramePr>
        <xdr:cNvPr id="5" name="Chart 4">
          <a:extLst>
            <a:ext uri="{FF2B5EF4-FFF2-40B4-BE49-F238E27FC236}">
              <a16:creationId xmlns:a16="http://schemas.microsoft.com/office/drawing/2014/main" id="{7BDBF623-8C2E-4E91-9A13-70409535678A}"/>
            </a:ext>
            <a:ext uri="{147F2762-F138-4A5C-976F-8EAC2B608ADB}">
              <a16:predDERef xmlns:a16="http://schemas.microsoft.com/office/drawing/2014/main" pred="{0377117C-1793-411B-AD98-809ED004B9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600075</xdr:colOff>
      <xdr:row>17</xdr:row>
      <xdr:rowOff>180975</xdr:rowOff>
    </xdr:from>
    <xdr:to>
      <xdr:col>15</xdr:col>
      <xdr:colOff>600075</xdr:colOff>
      <xdr:row>33</xdr:row>
      <xdr:rowOff>0</xdr:rowOff>
    </xdr:to>
    <xdr:graphicFrame macro="">
      <xdr:nvGraphicFramePr>
        <xdr:cNvPr id="6" name="Chart 5">
          <a:extLst>
            <a:ext uri="{FF2B5EF4-FFF2-40B4-BE49-F238E27FC236}">
              <a16:creationId xmlns:a16="http://schemas.microsoft.com/office/drawing/2014/main" id="{EA2233F9-B370-46E0-8E43-AA2217BBCBB2}"/>
            </a:ext>
            <a:ext uri="{147F2762-F138-4A5C-976F-8EAC2B608ADB}">
              <a16:predDERef xmlns:a16="http://schemas.microsoft.com/office/drawing/2014/main" pred="{7BDBF623-8C2E-4E91-9A13-704095356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33</xdr:row>
      <xdr:rowOff>0</xdr:rowOff>
    </xdr:from>
    <xdr:to>
      <xdr:col>15</xdr:col>
      <xdr:colOff>581025</xdr:colOff>
      <xdr:row>47</xdr:row>
      <xdr:rowOff>161925</xdr:rowOff>
    </xdr:to>
    <xdr:graphicFrame macro="">
      <xdr:nvGraphicFramePr>
        <xdr:cNvPr id="7" name="Chart 6">
          <a:extLst>
            <a:ext uri="{FF2B5EF4-FFF2-40B4-BE49-F238E27FC236}">
              <a16:creationId xmlns:a16="http://schemas.microsoft.com/office/drawing/2014/main" id="{C05C88BE-8299-487B-95C1-634C3A3A8CE5}"/>
            </a:ext>
            <a:ext uri="{147F2762-F138-4A5C-976F-8EAC2B608ADB}">
              <a16:predDERef xmlns:a16="http://schemas.microsoft.com/office/drawing/2014/main" pred="{EA2233F9-B370-46E0-8E43-AA2217BBC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47</xdr:row>
      <xdr:rowOff>161925</xdr:rowOff>
    </xdr:from>
    <xdr:to>
      <xdr:col>15</xdr:col>
      <xdr:colOff>590550</xdr:colOff>
      <xdr:row>66</xdr:row>
      <xdr:rowOff>161925</xdr:rowOff>
    </xdr:to>
    <xdr:graphicFrame macro="">
      <xdr:nvGraphicFramePr>
        <xdr:cNvPr id="8" name="Chart 7">
          <a:extLst>
            <a:ext uri="{FF2B5EF4-FFF2-40B4-BE49-F238E27FC236}">
              <a16:creationId xmlns:a16="http://schemas.microsoft.com/office/drawing/2014/main" id="{0AF01CD9-B66F-4C2B-ADCE-11A9556DCCAA}"/>
            </a:ext>
            <a:ext uri="{147F2762-F138-4A5C-976F-8EAC2B608ADB}">
              <a16:predDERef xmlns:a16="http://schemas.microsoft.com/office/drawing/2014/main" pred="{C05C88BE-8299-487B-95C1-634C3A3A8C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EA49B6-FAC2-4111-8996-A84BC70B1582}" name="Table2" displayName="Table2" ref="A1:I64" totalsRowShown="0" headerRowDxfId="21" dataDxfId="20" headerRowBorderDxfId="18" tableBorderDxfId="19" totalsRowBorderDxfId="17">
  <autoFilter ref="A1:I64" xr:uid="{27EA49B6-FAC2-4111-8996-A84BC70B158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DD967F3-1351-42CA-80EF-AA9B641BCDBE}" name="Date" dataDxfId="16"/>
    <tableColumn id="2" xr3:uid="{E780EA78-2B8B-4F74-BFAE-F998FCAE4239}" name="Campaign" dataDxfId="15"/>
    <tableColumn id="3" xr3:uid="{F473B8B0-5933-4075-A4B2-7EDD5E7D76D8}" name="Platform" dataDxfId="14"/>
    <tableColumn id="4" xr3:uid="{F5520324-C284-4A0C-A7C0-87B88F5AFCBE}" name="Impressions" dataDxfId="13"/>
    <tableColumn id="5" xr3:uid="{EF5135F1-6582-4A6B-8AD1-CAC9381E8D49}" name="Clicks" dataDxfId="12"/>
    <tableColumn id="6" xr3:uid="{1E783232-EABB-42DC-83F3-ACD0A4ECE1C7}" name="Chats Initiated" dataDxfId="11">
      <calculatedColumnFormula>'Chat Details'!J2</calculatedColumnFormula>
    </tableColumn>
    <tableColumn id="7" xr3:uid="{8D1EEB98-14B8-4623-85E9-DFA6C29A36D1}" name="Cost per Impression" dataDxfId="10">
      <calculatedColumnFormula>(D2/1000)*(_xlfn.XLOOKUP('Data Cleaning'!$C2,'ETL Process Doc'!$A$2:$A$4,'ETL Process Doc'!$B$2:$B$4))</calculatedColumnFormula>
    </tableColumn>
    <tableColumn id="8" xr3:uid="{4F4883A6-C99C-462B-9299-B9A82C5411A3}" name="Total Number of Chats" dataDxfId="9">
      <calculatedColumnFormula>SUMIFS('Chat Details'!$X$2:$X$1000,'Chat Details'!$Y$2:$Y$1000,'Data Cleaning'!$B2,'Chat Details'!$W$2:$W$1000,'Data Cleaning'!$C2,'Chat Details'!$Q$2:$Q$1000,'Data Cleaning'!$A2)</calculatedColumnFormula>
    </tableColumn>
    <tableColumn id="9" xr3:uid="{34F7CC68-312F-488F-9BA3-19338F068181}" name="Cost per Chat" dataDxfId="8">
      <calculatedColumnFormula>H2/G2</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C9E168-B1D6-42C6-95E1-D523D821E48B}" name="Table1" displayName="Table1" ref="A1:C6" totalsRowShown="0" headerRowDxfId="7" dataDxfId="6" headerRowBorderDxfId="4" tableBorderDxfId="5" totalsRowBorderDxfId="3">
  <autoFilter ref="A1:C6" xr:uid="{D4C9E168-B1D6-42C6-95E1-D523D821E48B}">
    <filterColumn colId="0" hiddenButton="1"/>
    <filterColumn colId="1" hiddenButton="1"/>
    <filterColumn colId="2" hiddenButton="1"/>
  </autoFilter>
  <tableColumns count="3">
    <tableColumn id="1" xr3:uid="{8765F67A-768E-46FD-88F7-307CBEB35359}" name="Stages" dataDxfId="2"/>
    <tableColumn id="2" xr3:uid="{50DEC110-B7DE-4059-9669-87565062ECCC}" name="Number of Customers" dataDxfId="1"/>
    <tableColumn id="3" xr3:uid="{EF22ACB1-2C8E-409C-8871-739D17BE88DE}" name="Dropout Rate %" dataDxfId="0">
      <calculatedColumnFormula>(B1-B2)/B1</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opLeftCell="A41" workbookViewId="0">
      <selection sqref="A1:E64"/>
    </sheetView>
  </sheetViews>
  <sheetFormatPr defaultRowHeight="15"/>
  <cols>
    <col min="1" max="1" width="12.42578125" style="9" customWidth="1"/>
    <col min="2" max="2" width="27.5703125" style="10" customWidth="1"/>
    <col min="3" max="3" width="12" style="10" customWidth="1"/>
    <col min="4" max="4" width="13.140625" style="10" customWidth="1"/>
    <col min="5" max="5" width="9.140625" style="10"/>
  </cols>
  <sheetData>
    <row r="1" spans="1:5">
      <c r="A1" s="11" t="s">
        <v>0</v>
      </c>
      <c r="B1" s="11" t="s">
        <v>1</v>
      </c>
      <c r="C1" s="11" t="s">
        <v>2</v>
      </c>
      <c r="D1" s="11" t="s">
        <v>3</v>
      </c>
      <c r="E1" s="11" t="s">
        <v>4</v>
      </c>
    </row>
    <row r="2" spans="1:5">
      <c r="A2" s="46">
        <v>45303</v>
      </c>
      <c r="B2" s="26" t="s">
        <v>5</v>
      </c>
      <c r="C2" s="26" t="s">
        <v>6</v>
      </c>
      <c r="D2" s="26">
        <v>3605</v>
      </c>
      <c r="E2" s="26">
        <v>182</v>
      </c>
    </row>
    <row r="3" spans="1:5">
      <c r="A3" s="46">
        <v>45303</v>
      </c>
      <c r="B3" s="26" t="s">
        <v>5</v>
      </c>
      <c r="C3" s="26" t="s">
        <v>7</v>
      </c>
      <c r="D3" s="26">
        <v>56211</v>
      </c>
      <c r="E3" s="26">
        <v>567</v>
      </c>
    </row>
    <row r="4" spans="1:5">
      <c r="A4" s="46">
        <v>45303</v>
      </c>
      <c r="B4" s="26" t="s">
        <v>5</v>
      </c>
      <c r="C4" s="26" t="s">
        <v>8</v>
      </c>
      <c r="D4" s="26">
        <v>21627</v>
      </c>
      <c r="E4" s="26">
        <v>79</v>
      </c>
    </row>
    <row r="5" spans="1:5">
      <c r="A5" s="46">
        <v>45303</v>
      </c>
      <c r="B5" s="26" t="s">
        <v>9</v>
      </c>
      <c r="C5" s="26" t="s">
        <v>6</v>
      </c>
      <c r="D5" s="26">
        <v>2644</v>
      </c>
      <c r="E5" s="26">
        <v>157</v>
      </c>
    </row>
    <row r="6" spans="1:5">
      <c r="A6" s="46">
        <v>45303</v>
      </c>
      <c r="B6" s="26" t="s">
        <v>9</v>
      </c>
      <c r="C6" s="26" t="s">
        <v>7</v>
      </c>
      <c r="D6" s="26">
        <v>97433</v>
      </c>
      <c r="E6" s="26">
        <v>671</v>
      </c>
    </row>
    <row r="7" spans="1:5">
      <c r="A7" s="46">
        <v>45303</v>
      </c>
      <c r="B7" s="26" t="s">
        <v>9</v>
      </c>
      <c r="C7" s="26" t="s">
        <v>8</v>
      </c>
      <c r="D7" s="26">
        <v>30801</v>
      </c>
      <c r="E7" s="26">
        <v>175</v>
      </c>
    </row>
    <row r="8" spans="1:5">
      <c r="A8" s="46">
        <v>45303</v>
      </c>
      <c r="B8" s="26" t="s">
        <v>10</v>
      </c>
      <c r="C8" s="26" t="s">
        <v>6</v>
      </c>
      <c r="D8" s="26">
        <v>2163</v>
      </c>
      <c r="E8" s="26">
        <v>96</v>
      </c>
    </row>
    <row r="9" spans="1:5">
      <c r="A9" s="46">
        <v>45303</v>
      </c>
      <c r="B9" s="26" t="s">
        <v>10</v>
      </c>
      <c r="C9" s="26" t="s">
        <v>7</v>
      </c>
      <c r="D9" s="26">
        <v>33727</v>
      </c>
      <c r="E9" s="26">
        <v>305</v>
      </c>
    </row>
    <row r="10" spans="1:5">
      <c r="A10" s="46">
        <v>45303</v>
      </c>
      <c r="B10" s="26" t="s">
        <v>10</v>
      </c>
      <c r="C10" s="26" t="s">
        <v>8</v>
      </c>
      <c r="D10" s="26">
        <v>13107</v>
      </c>
      <c r="E10" s="26">
        <v>66</v>
      </c>
    </row>
    <row r="11" spans="1:5">
      <c r="A11" s="46">
        <v>45334</v>
      </c>
      <c r="B11" s="26" t="s">
        <v>5</v>
      </c>
      <c r="C11" s="26" t="s">
        <v>6</v>
      </c>
      <c r="D11" s="26">
        <v>2167</v>
      </c>
      <c r="E11" s="26">
        <v>323</v>
      </c>
    </row>
    <row r="12" spans="1:5">
      <c r="A12" s="46">
        <v>45334</v>
      </c>
      <c r="B12" s="26" t="s">
        <v>5</v>
      </c>
      <c r="C12" s="26" t="s">
        <v>7</v>
      </c>
      <c r="D12" s="26">
        <v>142016</v>
      </c>
      <c r="E12" s="26">
        <v>339</v>
      </c>
    </row>
    <row r="13" spans="1:5">
      <c r="A13" s="46">
        <v>45334</v>
      </c>
      <c r="B13" s="26" t="s">
        <v>5</v>
      </c>
      <c r="C13" s="26" t="s">
        <v>8</v>
      </c>
      <c r="D13" s="26">
        <v>11642</v>
      </c>
      <c r="E13" s="26">
        <v>31</v>
      </c>
    </row>
    <row r="14" spans="1:5">
      <c r="A14" s="46">
        <v>45334</v>
      </c>
      <c r="B14" s="26" t="s">
        <v>9</v>
      </c>
      <c r="C14" s="26" t="s">
        <v>6</v>
      </c>
      <c r="D14" s="26">
        <v>1589</v>
      </c>
      <c r="E14" s="26">
        <v>518</v>
      </c>
    </row>
    <row r="15" spans="1:5">
      <c r="A15" s="46">
        <v>45334</v>
      </c>
      <c r="B15" s="26" t="s">
        <v>9</v>
      </c>
      <c r="C15" s="26" t="s">
        <v>7</v>
      </c>
      <c r="D15" s="26">
        <v>246161</v>
      </c>
      <c r="E15" s="26">
        <v>402</v>
      </c>
    </row>
    <row r="16" spans="1:5">
      <c r="A16" s="46">
        <v>45334</v>
      </c>
      <c r="B16" s="26" t="s">
        <v>9</v>
      </c>
      <c r="C16" s="26" t="s">
        <v>8</v>
      </c>
      <c r="D16" s="26">
        <v>16581</v>
      </c>
      <c r="E16" s="26">
        <v>69</v>
      </c>
    </row>
    <row r="17" spans="1:5">
      <c r="A17" s="46">
        <v>45334</v>
      </c>
      <c r="B17" s="26" t="s">
        <v>10</v>
      </c>
      <c r="C17" s="26" t="s">
        <v>6</v>
      </c>
      <c r="D17" s="26">
        <v>1300</v>
      </c>
      <c r="E17" s="26">
        <v>151</v>
      </c>
    </row>
    <row r="18" spans="1:5">
      <c r="A18" s="46">
        <v>45334</v>
      </c>
      <c r="B18" s="26" t="s">
        <v>10</v>
      </c>
      <c r="C18" s="26" t="s">
        <v>7</v>
      </c>
      <c r="D18" s="26">
        <v>85209</v>
      </c>
      <c r="E18" s="26">
        <v>183</v>
      </c>
    </row>
    <row r="19" spans="1:5">
      <c r="A19" s="46">
        <v>45334</v>
      </c>
      <c r="B19" s="26" t="s">
        <v>10</v>
      </c>
      <c r="C19" s="26" t="s">
        <v>8</v>
      </c>
      <c r="D19" s="26">
        <v>7056</v>
      </c>
      <c r="E19" s="26">
        <v>26</v>
      </c>
    </row>
    <row r="20" spans="1:5">
      <c r="A20" s="46">
        <v>45363</v>
      </c>
      <c r="B20" s="26" t="s">
        <v>5</v>
      </c>
      <c r="C20" s="26" t="s">
        <v>6</v>
      </c>
      <c r="D20" s="26">
        <v>5164</v>
      </c>
      <c r="E20" s="26">
        <v>557</v>
      </c>
    </row>
    <row r="21" spans="1:5">
      <c r="A21" s="46">
        <v>45363</v>
      </c>
      <c r="B21" s="26" t="s">
        <v>5</v>
      </c>
      <c r="C21" s="26" t="s">
        <v>7</v>
      </c>
      <c r="D21" s="26">
        <v>188433</v>
      </c>
      <c r="E21" s="26">
        <v>427</v>
      </c>
    </row>
    <row r="22" spans="1:5">
      <c r="A22" s="46">
        <v>45363</v>
      </c>
      <c r="B22" s="26" t="s">
        <v>5</v>
      </c>
      <c r="C22" s="26" t="s">
        <v>8</v>
      </c>
      <c r="D22" s="26">
        <v>39679</v>
      </c>
      <c r="E22" s="26">
        <v>134</v>
      </c>
    </row>
    <row r="23" spans="1:5">
      <c r="A23" s="46">
        <v>45363</v>
      </c>
      <c r="B23" s="26" t="s">
        <v>9</v>
      </c>
      <c r="C23" s="26" t="s">
        <v>6</v>
      </c>
      <c r="D23" s="26">
        <v>3787</v>
      </c>
      <c r="E23" s="26">
        <v>848</v>
      </c>
    </row>
    <row r="24" spans="1:5">
      <c r="A24" s="46">
        <v>45363</v>
      </c>
      <c r="B24" s="26" t="s">
        <v>9</v>
      </c>
      <c r="C24" s="26" t="s">
        <v>7</v>
      </c>
      <c r="D24" s="26">
        <v>326618</v>
      </c>
      <c r="E24" s="26">
        <v>505</v>
      </c>
    </row>
    <row r="25" spans="1:5">
      <c r="A25" s="46">
        <v>45363</v>
      </c>
      <c r="B25" s="26" t="s">
        <v>9</v>
      </c>
      <c r="C25" s="26" t="s">
        <v>8</v>
      </c>
      <c r="D25" s="26">
        <v>56513</v>
      </c>
      <c r="E25" s="26">
        <v>298</v>
      </c>
    </row>
    <row r="26" spans="1:5">
      <c r="A26" s="46">
        <v>45363</v>
      </c>
      <c r="B26" s="26" t="s">
        <v>10</v>
      </c>
      <c r="C26" s="26" t="s">
        <v>6</v>
      </c>
      <c r="D26" s="26">
        <v>3099</v>
      </c>
      <c r="E26" s="26">
        <v>224</v>
      </c>
    </row>
    <row r="27" spans="1:5">
      <c r="A27" s="46">
        <v>45363</v>
      </c>
      <c r="B27" s="26" t="s">
        <v>10</v>
      </c>
      <c r="C27" s="26" t="s">
        <v>7</v>
      </c>
      <c r="D27" s="26">
        <v>113060</v>
      </c>
      <c r="E27" s="26">
        <v>230</v>
      </c>
    </row>
    <row r="28" spans="1:5">
      <c r="A28" s="46">
        <v>45363</v>
      </c>
      <c r="B28" s="26" t="s">
        <v>10</v>
      </c>
      <c r="C28" s="26" t="s">
        <v>8</v>
      </c>
      <c r="D28" s="26">
        <v>24048</v>
      </c>
      <c r="E28" s="26">
        <v>113</v>
      </c>
    </row>
    <row r="29" spans="1:5">
      <c r="A29" s="46">
        <v>45394</v>
      </c>
      <c r="B29" s="26" t="s">
        <v>5</v>
      </c>
      <c r="C29" s="26" t="s">
        <v>6</v>
      </c>
      <c r="D29" s="26">
        <v>1995</v>
      </c>
      <c r="E29" s="26">
        <v>152</v>
      </c>
    </row>
    <row r="30" spans="1:5">
      <c r="A30" s="46">
        <v>45394</v>
      </c>
      <c r="B30" s="26" t="s">
        <v>5</v>
      </c>
      <c r="C30" s="26" t="s">
        <v>7</v>
      </c>
      <c r="D30" s="26">
        <v>64196</v>
      </c>
      <c r="E30" s="26">
        <v>170</v>
      </c>
    </row>
    <row r="31" spans="1:5">
      <c r="A31" s="46">
        <v>45394</v>
      </c>
      <c r="B31" s="26" t="s">
        <v>5</v>
      </c>
      <c r="C31" s="26" t="s">
        <v>8</v>
      </c>
      <c r="D31" s="26">
        <v>17423</v>
      </c>
      <c r="E31" s="26">
        <v>33</v>
      </c>
    </row>
    <row r="32" spans="1:5">
      <c r="A32" s="46">
        <v>45394</v>
      </c>
      <c r="B32" s="26" t="s">
        <v>9</v>
      </c>
      <c r="C32" s="26" t="s">
        <v>6</v>
      </c>
      <c r="D32" s="26">
        <v>1463</v>
      </c>
      <c r="E32" s="26">
        <v>206</v>
      </c>
    </row>
    <row r="33" spans="1:5">
      <c r="A33" s="46">
        <v>45394</v>
      </c>
      <c r="B33" s="26" t="s">
        <v>9</v>
      </c>
      <c r="C33" s="26" t="s">
        <v>7</v>
      </c>
      <c r="D33" s="26">
        <v>111274</v>
      </c>
      <c r="E33" s="26">
        <v>202</v>
      </c>
    </row>
    <row r="34" spans="1:5">
      <c r="A34" s="46">
        <v>45394</v>
      </c>
      <c r="B34" s="26" t="s">
        <v>9</v>
      </c>
      <c r="C34" s="26" t="s">
        <v>8</v>
      </c>
      <c r="D34" s="26">
        <v>24814</v>
      </c>
      <c r="E34" s="26">
        <v>74</v>
      </c>
    </row>
    <row r="35" spans="1:5">
      <c r="A35" s="46">
        <v>45394</v>
      </c>
      <c r="B35" s="26" t="s">
        <v>10</v>
      </c>
      <c r="C35" s="26" t="s">
        <v>6</v>
      </c>
      <c r="D35" s="26">
        <v>1197</v>
      </c>
      <c r="E35" s="26">
        <v>134</v>
      </c>
    </row>
    <row r="36" spans="1:5">
      <c r="A36" s="46">
        <v>45394</v>
      </c>
      <c r="B36" s="26" t="s">
        <v>10</v>
      </c>
      <c r="C36" s="26" t="s">
        <v>7</v>
      </c>
      <c r="D36" s="26">
        <v>38518</v>
      </c>
      <c r="E36" s="26">
        <v>92</v>
      </c>
    </row>
    <row r="37" spans="1:5">
      <c r="A37" s="46">
        <v>45394</v>
      </c>
      <c r="B37" s="26" t="s">
        <v>10</v>
      </c>
      <c r="C37" s="26" t="s">
        <v>8</v>
      </c>
      <c r="D37" s="26">
        <v>10559</v>
      </c>
      <c r="E37" s="26">
        <v>28</v>
      </c>
    </row>
    <row r="38" spans="1:5">
      <c r="A38" s="46">
        <v>45424</v>
      </c>
      <c r="B38" s="26" t="s">
        <v>5</v>
      </c>
      <c r="C38" s="26" t="s">
        <v>6</v>
      </c>
      <c r="D38" s="26">
        <v>6292</v>
      </c>
      <c r="E38" s="26">
        <v>161</v>
      </c>
    </row>
    <row r="39" spans="1:5">
      <c r="A39" s="46">
        <v>45424</v>
      </c>
      <c r="B39" s="26" t="s">
        <v>5</v>
      </c>
      <c r="C39" s="26" t="s">
        <v>7</v>
      </c>
      <c r="D39" s="26">
        <v>19329</v>
      </c>
      <c r="E39" s="26">
        <v>148</v>
      </c>
    </row>
    <row r="40" spans="1:5">
      <c r="A40" s="46">
        <v>45424</v>
      </c>
      <c r="B40" s="26" t="s">
        <v>5</v>
      </c>
      <c r="C40" s="26" t="s">
        <v>8</v>
      </c>
      <c r="D40" s="26">
        <v>18340</v>
      </c>
      <c r="E40" s="26">
        <v>71</v>
      </c>
    </row>
    <row r="41" spans="1:5">
      <c r="A41" s="46">
        <v>45424</v>
      </c>
      <c r="B41" s="26" t="s">
        <v>9</v>
      </c>
      <c r="C41" s="26" t="s">
        <v>6</v>
      </c>
      <c r="D41" s="26">
        <v>4614</v>
      </c>
      <c r="E41" s="26">
        <v>219</v>
      </c>
    </row>
    <row r="42" spans="1:5">
      <c r="A42" s="46">
        <v>45424</v>
      </c>
      <c r="B42" s="26" t="s">
        <v>9</v>
      </c>
      <c r="C42" s="26" t="s">
        <v>7</v>
      </c>
      <c r="D42" s="26">
        <v>33504</v>
      </c>
      <c r="E42" s="26">
        <v>175</v>
      </c>
    </row>
    <row r="43" spans="1:5">
      <c r="A43" s="46">
        <v>45424</v>
      </c>
      <c r="B43" s="26" t="s">
        <v>9</v>
      </c>
      <c r="C43" s="26" t="s">
        <v>8</v>
      </c>
      <c r="D43" s="26">
        <v>26120</v>
      </c>
      <c r="E43" s="26">
        <v>158</v>
      </c>
    </row>
    <row r="44" spans="1:5">
      <c r="A44" s="46">
        <v>45424</v>
      </c>
      <c r="B44" s="26" t="s">
        <v>10</v>
      </c>
      <c r="C44" s="26" t="s">
        <v>6</v>
      </c>
      <c r="D44" s="26">
        <v>3775</v>
      </c>
      <c r="E44" s="26">
        <v>138</v>
      </c>
    </row>
    <row r="45" spans="1:5">
      <c r="A45" s="46">
        <v>45424</v>
      </c>
      <c r="B45" s="26" t="s">
        <v>10</v>
      </c>
      <c r="C45" s="26" t="s">
        <v>7</v>
      </c>
      <c r="D45" s="26">
        <v>11597</v>
      </c>
      <c r="E45" s="26">
        <v>80</v>
      </c>
    </row>
    <row r="46" spans="1:5">
      <c r="A46" s="46">
        <v>45424</v>
      </c>
      <c r="B46" s="26" t="s">
        <v>10</v>
      </c>
      <c r="C46" s="26" t="s">
        <v>8</v>
      </c>
      <c r="D46" s="26">
        <v>11115</v>
      </c>
      <c r="E46" s="26">
        <v>60</v>
      </c>
    </row>
    <row r="47" spans="1:5">
      <c r="A47" s="46">
        <v>45455</v>
      </c>
      <c r="B47" s="26" t="s">
        <v>5</v>
      </c>
      <c r="C47" s="26" t="s">
        <v>6</v>
      </c>
      <c r="D47" s="26">
        <v>4026</v>
      </c>
      <c r="E47" s="26">
        <v>116</v>
      </c>
    </row>
    <row r="48" spans="1:5">
      <c r="A48" s="46">
        <v>45455</v>
      </c>
      <c r="B48" s="26" t="s">
        <v>5</v>
      </c>
      <c r="C48" s="26" t="s">
        <v>7</v>
      </c>
      <c r="D48" s="26">
        <v>31464</v>
      </c>
      <c r="E48" s="26">
        <v>364</v>
      </c>
    </row>
    <row r="49" spans="1:5">
      <c r="A49" s="46">
        <v>45455</v>
      </c>
      <c r="B49" s="26" t="s">
        <v>5</v>
      </c>
      <c r="C49" s="26" t="s">
        <v>8</v>
      </c>
      <c r="D49" s="26">
        <v>6611</v>
      </c>
      <c r="E49" s="26">
        <v>27</v>
      </c>
    </row>
    <row r="50" spans="1:5">
      <c r="A50" s="46">
        <v>45455</v>
      </c>
      <c r="B50" s="26" t="s">
        <v>9</v>
      </c>
      <c r="C50" s="26" t="s">
        <v>6</v>
      </c>
      <c r="D50" s="26">
        <v>2952</v>
      </c>
      <c r="E50" s="26">
        <v>155</v>
      </c>
    </row>
    <row r="51" spans="1:5">
      <c r="A51" s="46">
        <v>45455</v>
      </c>
      <c r="B51" s="26" t="s">
        <v>9</v>
      </c>
      <c r="C51" s="26" t="s">
        <v>7</v>
      </c>
      <c r="D51" s="26">
        <v>54538</v>
      </c>
      <c r="E51" s="26">
        <v>431</v>
      </c>
    </row>
    <row r="52" spans="1:5">
      <c r="A52" s="46">
        <v>45455</v>
      </c>
      <c r="B52" s="26" t="s">
        <v>9</v>
      </c>
      <c r="C52" s="26" t="s">
        <v>8</v>
      </c>
      <c r="D52" s="26">
        <v>9416</v>
      </c>
      <c r="E52" s="26">
        <v>60</v>
      </c>
    </row>
    <row r="53" spans="1:5">
      <c r="A53" s="46">
        <v>45455</v>
      </c>
      <c r="B53" s="26" t="s">
        <v>10</v>
      </c>
      <c r="C53" s="26" t="s">
        <v>6</v>
      </c>
      <c r="D53" s="26">
        <v>2416</v>
      </c>
      <c r="E53" s="26">
        <v>114</v>
      </c>
    </row>
    <row r="54" spans="1:5">
      <c r="A54" s="46">
        <v>45455</v>
      </c>
      <c r="B54" s="26" t="s">
        <v>10</v>
      </c>
      <c r="C54" s="26" t="s">
        <v>7</v>
      </c>
      <c r="D54" s="26">
        <v>18878</v>
      </c>
      <c r="E54" s="26">
        <v>196</v>
      </c>
    </row>
    <row r="55" spans="1:5">
      <c r="A55" s="46">
        <v>45455</v>
      </c>
      <c r="B55" s="26" t="s">
        <v>10</v>
      </c>
      <c r="C55" s="26" t="s">
        <v>8</v>
      </c>
      <c r="D55" s="26">
        <v>4007</v>
      </c>
      <c r="E55" s="26">
        <v>23</v>
      </c>
    </row>
    <row r="56" spans="1:5">
      <c r="A56" s="46">
        <v>45485</v>
      </c>
      <c r="B56" s="26" t="s">
        <v>5</v>
      </c>
      <c r="C56" s="26" t="s">
        <v>6</v>
      </c>
      <c r="D56" s="26">
        <v>1530</v>
      </c>
      <c r="E56" s="26">
        <v>102</v>
      </c>
    </row>
    <row r="57" spans="1:5">
      <c r="A57" s="46">
        <v>45485</v>
      </c>
      <c r="B57" s="26" t="s">
        <v>5</v>
      </c>
      <c r="C57" s="26" t="s">
        <v>7</v>
      </c>
      <c r="D57" s="26">
        <v>52168</v>
      </c>
      <c r="E57" s="26">
        <v>279</v>
      </c>
    </row>
    <row r="58" spans="1:5">
      <c r="A58" s="46">
        <v>45485</v>
      </c>
      <c r="B58" s="26" t="s">
        <v>5</v>
      </c>
      <c r="C58" s="26" t="s">
        <v>8</v>
      </c>
      <c r="D58" s="26">
        <v>24633</v>
      </c>
      <c r="E58" s="26">
        <v>25</v>
      </c>
    </row>
    <row r="59" spans="1:5">
      <c r="A59" s="46">
        <v>45485</v>
      </c>
      <c r="B59" s="26" t="s">
        <v>9</v>
      </c>
      <c r="C59" s="26" t="s">
        <v>6</v>
      </c>
      <c r="D59" s="26">
        <v>1122</v>
      </c>
      <c r="E59" s="26">
        <v>144</v>
      </c>
    </row>
    <row r="60" spans="1:5">
      <c r="A60" s="46">
        <v>45485</v>
      </c>
      <c r="B60" s="26" t="s">
        <v>9</v>
      </c>
      <c r="C60" s="26" t="s">
        <v>7</v>
      </c>
      <c r="D60" s="26">
        <v>90424</v>
      </c>
      <c r="E60" s="26">
        <v>330</v>
      </c>
    </row>
    <row r="61" spans="1:5">
      <c r="A61" s="46">
        <v>45485</v>
      </c>
      <c r="B61" s="26" t="s">
        <v>9</v>
      </c>
      <c r="C61" s="26" t="s">
        <v>8</v>
      </c>
      <c r="D61" s="26">
        <v>35084</v>
      </c>
      <c r="E61" s="26">
        <v>55</v>
      </c>
    </row>
    <row r="62" spans="1:5">
      <c r="A62" s="46">
        <v>45485</v>
      </c>
      <c r="B62" s="26" t="s">
        <v>10</v>
      </c>
      <c r="C62" s="26" t="s">
        <v>6</v>
      </c>
      <c r="D62" s="26">
        <v>918</v>
      </c>
      <c r="E62" s="26">
        <v>54</v>
      </c>
    </row>
    <row r="63" spans="1:5">
      <c r="A63" s="46">
        <v>45485</v>
      </c>
      <c r="B63" s="26" t="s">
        <v>10</v>
      </c>
      <c r="C63" s="26" t="s">
        <v>7</v>
      </c>
      <c r="D63" s="26">
        <v>31301</v>
      </c>
      <c r="E63" s="26">
        <v>150</v>
      </c>
    </row>
    <row r="64" spans="1:5">
      <c r="A64" s="46">
        <v>45485</v>
      </c>
      <c r="B64" s="26" t="s">
        <v>10</v>
      </c>
      <c r="C64" s="26" t="s">
        <v>8</v>
      </c>
      <c r="D64" s="26">
        <v>14929</v>
      </c>
      <c r="E64" s="26">
        <v>21</v>
      </c>
    </row>
    <row r="65" spans="1:5">
      <c r="A65" s="101"/>
      <c r="B65" s="40"/>
      <c r="C65" s="40"/>
      <c r="D65" s="40"/>
      <c r="E65" s="102"/>
    </row>
    <row r="66" spans="1:5">
      <c r="A66" s="3"/>
      <c r="B66" s="4"/>
      <c r="C66" s="4"/>
      <c r="D66" s="4"/>
      <c r="E66" s="5"/>
    </row>
    <row r="67" spans="1:5">
      <c r="A67" s="3"/>
      <c r="B67" s="4"/>
      <c r="C67" s="4"/>
      <c r="D67" s="4"/>
      <c r="E67" s="5"/>
    </row>
    <row r="68" spans="1:5">
      <c r="A68" s="3"/>
      <c r="B68" s="4"/>
      <c r="C68" s="4"/>
      <c r="D68" s="4"/>
      <c r="E68" s="5"/>
    </row>
    <row r="69" spans="1:5">
      <c r="A69" s="3"/>
      <c r="B69" s="4"/>
      <c r="C69" s="4"/>
      <c r="D69" s="4"/>
      <c r="E69" s="5"/>
    </row>
    <row r="70" spans="1:5">
      <c r="A70" s="3"/>
      <c r="B70" s="4"/>
      <c r="C70" s="4"/>
      <c r="D70" s="4"/>
      <c r="E70" s="5"/>
    </row>
    <row r="71" spans="1:5">
      <c r="A71" s="3"/>
      <c r="B71" s="4"/>
      <c r="C71" s="4"/>
      <c r="D71" s="4"/>
      <c r="E71" s="5"/>
    </row>
    <row r="72" spans="1:5">
      <c r="A72" s="3"/>
      <c r="B72" s="4"/>
      <c r="C72" s="4"/>
      <c r="D72" s="4"/>
      <c r="E72" s="5"/>
    </row>
    <row r="73" spans="1:5">
      <c r="A73" s="3"/>
      <c r="B73" s="4"/>
      <c r="C73" s="4"/>
      <c r="D73" s="4"/>
      <c r="E73" s="5"/>
    </row>
    <row r="74" spans="1:5">
      <c r="A74" s="3"/>
      <c r="B74" s="4"/>
      <c r="C74" s="4"/>
      <c r="D74" s="4"/>
      <c r="E74" s="5"/>
    </row>
    <row r="75" spans="1:5">
      <c r="A75" s="3"/>
      <c r="B75" s="4"/>
      <c r="C75" s="4"/>
      <c r="D75" s="4"/>
      <c r="E75" s="5"/>
    </row>
    <row r="76" spans="1:5">
      <c r="A76" s="3"/>
      <c r="B76" s="4"/>
      <c r="C76" s="4"/>
      <c r="D76" s="4"/>
      <c r="E76" s="5"/>
    </row>
    <row r="77" spans="1:5">
      <c r="A77" s="3"/>
      <c r="B77" s="4"/>
      <c r="C77" s="4"/>
      <c r="D77" s="4"/>
      <c r="E77" s="5"/>
    </row>
    <row r="78" spans="1:5">
      <c r="A78" s="3"/>
      <c r="B78" s="4"/>
      <c r="C78" s="4"/>
      <c r="D78" s="4"/>
      <c r="E78" s="5"/>
    </row>
    <row r="79" spans="1:5">
      <c r="A79" s="3"/>
      <c r="B79" s="4"/>
      <c r="C79" s="4"/>
      <c r="D79" s="4"/>
      <c r="E79" s="5"/>
    </row>
    <row r="80" spans="1:5">
      <c r="A80" s="3"/>
      <c r="B80" s="4"/>
      <c r="C80" s="4"/>
      <c r="D80" s="4"/>
      <c r="E80" s="5"/>
    </row>
    <row r="81" spans="1:5">
      <c r="A81" s="3"/>
      <c r="B81" s="4"/>
      <c r="C81" s="4"/>
      <c r="D81" s="4"/>
      <c r="E81" s="5"/>
    </row>
    <row r="82" spans="1:5">
      <c r="A82" s="3"/>
      <c r="B82" s="4"/>
      <c r="C82" s="4"/>
      <c r="D82" s="4"/>
      <c r="E82" s="5"/>
    </row>
    <row r="83" spans="1:5">
      <c r="A83" s="3"/>
      <c r="B83" s="4"/>
      <c r="C83" s="4"/>
      <c r="D83" s="4"/>
      <c r="E83" s="5"/>
    </row>
    <row r="84" spans="1:5">
      <c r="A84" s="3"/>
      <c r="B84" s="4"/>
      <c r="C84" s="4"/>
      <c r="D84" s="4"/>
      <c r="E84" s="5"/>
    </row>
    <row r="85" spans="1:5">
      <c r="A85" s="3"/>
      <c r="B85" s="4"/>
      <c r="C85" s="4"/>
      <c r="D85" s="4"/>
      <c r="E85" s="5"/>
    </row>
    <row r="86" spans="1:5">
      <c r="A86" s="3"/>
      <c r="B86" s="4"/>
      <c r="C86" s="4"/>
      <c r="D86" s="4"/>
      <c r="E86" s="5"/>
    </row>
    <row r="87" spans="1:5">
      <c r="A87" s="3"/>
      <c r="B87" s="4"/>
      <c r="C87" s="4"/>
      <c r="D87" s="4"/>
      <c r="E87" s="5"/>
    </row>
    <row r="88" spans="1:5">
      <c r="A88" s="3"/>
      <c r="B88" s="4"/>
      <c r="C88" s="4"/>
      <c r="D88" s="4"/>
      <c r="E88" s="5"/>
    </row>
    <row r="89" spans="1:5">
      <c r="A89" s="3"/>
      <c r="B89" s="4"/>
      <c r="C89" s="4"/>
      <c r="D89" s="4"/>
      <c r="E89" s="5"/>
    </row>
    <row r="90" spans="1:5">
      <c r="A90" s="3"/>
      <c r="B90" s="4"/>
      <c r="C90" s="4"/>
      <c r="D90" s="4"/>
      <c r="E90" s="5"/>
    </row>
    <row r="91" spans="1:5">
      <c r="A91" s="3"/>
      <c r="B91" s="4"/>
      <c r="C91" s="4"/>
      <c r="D91" s="4"/>
      <c r="E91" s="5"/>
    </row>
    <row r="92" spans="1:5">
      <c r="A92" s="3"/>
      <c r="B92" s="4"/>
      <c r="C92" s="4"/>
      <c r="D92" s="4"/>
      <c r="E92" s="5"/>
    </row>
    <row r="93" spans="1:5">
      <c r="A93" s="3"/>
      <c r="B93" s="4"/>
      <c r="C93" s="4"/>
      <c r="D93" s="4"/>
      <c r="E93" s="5"/>
    </row>
    <row r="94" spans="1:5">
      <c r="A94" s="3"/>
      <c r="B94" s="4"/>
      <c r="C94" s="4"/>
      <c r="D94" s="4"/>
      <c r="E94" s="5"/>
    </row>
    <row r="95" spans="1:5">
      <c r="A95" s="3"/>
      <c r="B95" s="4"/>
      <c r="C95" s="4"/>
      <c r="D95" s="4"/>
      <c r="E95" s="5"/>
    </row>
    <row r="96" spans="1:5">
      <c r="A96" s="3"/>
      <c r="B96" s="4"/>
      <c r="C96" s="4"/>
      <c r="D96" s="4"/>
      <c r="E96" s="5"/>
    </row>
    <row r="97" spans="1:5">
      <c r="A97" s="3"/>
      <c r="B97" s="4"/>
      <c r="C97" s="4"/>
      <c r="D97" s="4"/>
      <c r="E97" s="5"/>
    </row>
    <row r="98" spans="1:5">
      <c r="A98" s="3"/>
      <c r="B98" s="4"/>
      <c r="C98" s="4"/>
      <c r="D98" s="4"/>
      <c r="E98" s="5"/>
    </row>
    <row r="99" spans="1:5">
      <c r="A99" s="3"/>
      <c r="B99" s="4"/>
      <c r="C99" s="4"/>
      <c r="D99" s="4"/>
      <c r="E99" s="5"/>
    </row>
    <row r="100" spans="1:5">
      <c r="A100" s="3"/>
      <c r="B100" s="4"/>
      <c r="C100" s="4"/>
      <c r="D100" s="4"/>
      <c r="E100" s="5"/>
    </row>
    <row r="101" spans="1:5">
      <c r="A101" s="3"/>
      <c r="B101" s="4"/>
      <c r="C101" s="4"/>
      <c r="D101" s="4"/>
      <c r="E101" s="5"/>
    </row>
    <row r="102" spans="1:5">
      <c r="A102" s="3"/>
      <c r="B102" s="4"/>
      <c r="C102" s="4"/>
      <c r="D102" s="4"/>
      <c r="E102" s="5"/>
    </row>
    <row r="103" spans="1:5">
      <c r="A103" s="3"/>
      <c r="B103" s="4"/>
      <c r="C103" s="4"/>
      <c r="D103" s="4"/>
      <c r="E103" s="5"/>
    </row>
    <row r="104" spans="1:5">
      <c r="A104" s="3"/>
      <c r="B104" s="4"/>
      <c r="C104" s="4"/>
      <c r="D104" s="4"/>
      <c r="E104" s="5"/>
    </row>
    <row r="105" spans="1:5">
      <c r="A105" s="3"/>
      <c r="B105" s="4"/>
      <c r="C105" s="4"/>
      <c r="D105" s="4"/>
      <c r="E105" s="5"/>
    </row>
    <row r="106" spans="1:5">
      <c r="A106" s="3"/>
      <c r="B106" s="4"/>
      <c r="C106" s="4"/>
      <c r="D106" s="4"/>
      <c r="E106" s="5"/>
    </row>
    <row r="107" spans="1:5">
      <c r="A107" s="3"/>
      <c r="B107" s="4"/>
      <c r="C107" s="4"/>
      <c r="D107" s="4"/>
      <c r="E107" s="5"/>
    </row>
    <row r="108" spans="1:5">
      <c r="A108" s="3"/>
      <c r="B108" s="4"/>
      <c r="C108" s="4"/>
      <c r="D108" s="4"/>
      <c r="E108" s="5"/>
    </row>
    <row r="109" spans="1:5">
      <c r="A109" s="3"/>
      <c r="B109" s="4"/>
      <c r="C109" s="4"/>
      <c r="D109" s="4"/>
      <c r="E109" s="5"/>
    </row>
    <row r="110" spans="1:5">
      <c r="A110" s="3"/>
      <c r="B110" s="4"/>
      <c r="C110" s="4"/>
      <c r="D110" s="4"/>
      <c r="E110" s="5"/>
    </row>
    <row r="111" spans="1:5">
      <c r="A111" s="3"/>
      <c r="B111" s="4"/>
      <c r="C111" s="4"/>
      <c r="D111" s="4"/>
      <c r="E111" s="5"/>
    </row>
    <row r="112" spans="1:5">
      <c r="A112" s="3"/>
      <c r="B112" s="4"/>
      <c r="C112" s="4"/>
      <c r="D112" s="4"/>
      <c r="E112" s="5"/>
    </row>
    <row r="113" spans="1:5">
      <c r="A113" s="3"/>
      <c r="B113" s="4"/>
      <c r="C113" s="4"/>
      <c r="D113" s="4"/>
      <c r="E113" s="5"/>
    </row>
    <row r="114" spans="1:5">
      <c r="A114" s="3"/>
      <c r="B114" s="4"/>
      <c r="C114" s="4"/>
      <c r="D114" s="4"/>
      <c r="E114" s="5"/>
    </row>
    <row r="115" spans="1:5">
      <c r="A115" s="3"/>
      <c r="B115" s="4"/>
      <c r="C115" s="4"/>
      <c r="D115" s="4"/>
      <c r="E115" s="5"/>
    </row>
    <row r="116" spans="1:5">
      <c r="A116" s="3"/>
      <c r="B116" s="4"/>
      <c r="C116" s="4"/>
      <c r="D116" s="4"/>
      <c r="E116" s="5"/>
    </row>
    <row r="117" spans="1:5">
      <c r="A117" s="3"/>
      <c r="B117" s="4"/>
      <c r="C117" s="4"/>
      <c r="D117" s="4"/>
      <c r="E117" s="5"/>
    </row>
    <row r="118" spans="1:5">
      <c r="A118" s="3"/>
      <c r="B118" s="4"/>
      <c r="C118" s="4"/>
      <c r="D118" s="4"/>
      <c r="E118" s="5"/>
    </row>
    <row r="119" spans="1:5">
      <c r="A119" s="3"/>
      <c r="B119" s="4"/>
      <c r="C119" s="4"/>
      <c r="D119" s="4"/>
      <c r="E119" s="5"/>
    </row>
    <row r="120" spans="1:5">
      <c r="A120" s="3"/>
      <c r="B120" s="4"/>
      <c r="C120" s="4"/>
      <c r="D120" s="4"/>
      <c r="E120" s="5"/>
    </row>
    <row r="121" spans="1:5">
      <c r="A121" s="3"/>
      <c r="B121" s="4"/>
      <c r="C121" s="4"/>
      <c r="D121" s="4"/>
      <c r="E121" s="5"/>
    </row>
    <row r="122" spans="1:5">
      <c r="A122" s="3"/>
      <c r="B122" s="4"/>
      <c r="C122" s="4"/>
      <c r="D122" s="4"/>
      <c r="E122" s="5"/>
    </row>
    <row r="123" spans="1:5">
      <c r="A123" s="3"/>
      <c r="B123" s="4"/>
      <c r="C123" s="4"/>
      <c r="D123" s="4"/>
      <c r="E123" s="5"/>
    </row>
    <row r="124" spans="1:5">
      <c r="A124" s="3"/>
      <c r="B124" s="4"/>
      <c r="C124" s="4"/>
      <c r="D124" s="4"/>
      <c r="E124" s="5"/>
    </row>
    <row r="125" spans="1:5">
      <c r="A125" s="3"/>
      <c r="B125" s="4"/>
      <c r="C125" s="4"/>
      <c r="D125" s="4"/>
      <c r="E125" s="5"/>
    </row>
    <row r="126" spans="1:5">
      <c r="A126" s="3"/>
      <c r="B126" s="4"/>
      <c r="C126" s="4"/>
      <c r="D126" s="4"/>
      <c r="E126" s="5"/>
    </row>
    <row r="127" spans="1:5">
      <c r="A127" s="3"/>
      <c r="B127" s="4"/>
      <c r="C127" s="4"/>
      <c r="D127" s="4"/>
      <c r="E127" s="5"/>
    </row>
    <row r="128" spans="1:5">
      <c r="A128" s="3"/>
      <c r="B128" s="4"/>
      <c r="C128" s="4"/>
      <c r="D128" s="4"/>
      <c r="E128" s="5"/>
    </row>
    <row r="129" spans="1:5">
      <c r="A129" s="3"/>
      <c r="B129" s="4"/>
      <c r="C129" s="4"/>
      <c r="D129" s="4"/>
      <c r="E129" s="5"/>
    </row>
    <row r="130" spans="1:5">
      <c r="A130" s="3"/>
      <c r="B130" s="4"/>
      <c r="C130" s="4"/>
      <c r="D130" s="4"/>
      <c r="E130" s="5"/>
    </row>
    <row r="131" spans="1:5">
      <c r="A131" s="3"/>
      <c r="B131" s="4"/>
      <c r="C131" s="4"/>
      <c r="D131" s="4"/>
      <c r="E131" s="5"/>
    </row>
    <row r="132" spans="1:5">
      <c r="A132" s="3"/>
      <c r="B132" s="4"/>
      <c r="C132" s="4"/>
      <c r="D132" s="4"/>
      <c r="E132" s="5"/>
    </row>
    <row r="133" spans="1:5">
      <c r="A133" s="3"/>
      <c r="B133" s="4"/>
      <c r="C133" s="4"/>
      <c r="D133" s="4"/>
      <c r="E133" s="5"/>
    </row>
    <row r="134" spans="1:5">
      <c r="A134" s="3"/>
      <c r="B134" s="4"/>
      <c r="C134" s="4"/>
      <c r="D134" s="4"/>
      <c r="E134" s="5"/>
    </row>
    <row r="135" spans="1:5">
      <c r="A135" s="3"/>
      <c r="B135" s="4"/>
      <c r="C135" s="4"/>
      <c r="D135" s="4"/>
      <c r="E135" s="5"/>
    </row>
    <row r="136" spans="1:5">
      <c r="A136" s="3"/>
      <c r="B136" s="4"/>
      <c r="C136" s="4"/>
      <c r="D136" s="4"/>
      <c r="E136" s="5"/>
    </row>
    <row r="137" spans="1:5">
      <c r="A137" s="3"/>
      <c r="B137" s="4"/>
      <c r="C137" s="4"/>
      <c r="D137" s="4"/>
      <c r="E137" s="5"/>
    </row>
    <row r="138" spans="1:5">
      <c r="A138" s="3"/>
      <c r="B138" s="4"/>
      <c r="C138" s="4"/>
      <c r="D138" s="4"/>
      <c r="E138" s="5"/>
    </row>
    <row r="139" spans="1:5">
      <c r="A139" s="3"/>
      <c r="B139" s="4"/>
      <c r="C139" s="4"/>
      <c r="D139" s="4"/>
      <c r="E139" s="5"/>
    </row>
    <row r="140" spans="1:5">
      <c r="A140" s="3"/>
      <c r="B140" s="4"/>
      <c r="C140" s="4"/>
      <c r="D140" s="4"/>
      <c r="E140" s="5"/>
    </row>
    <row r="141" spans="1:5">
      <c r="A141" s="3"/>
      <c r="B141" s="4"/>
      <c r="C141" s="4"/>
      <c r="D141" s="4"/>
      <c r="E141" s="5"/>
    </row>
    <row r="142" spans="1:5">
      <c r="A142" s="3"/>
      <c r="B142" s="4"/>
      <c r="C142" s="4"/>
      <c r="D142" s="4"/>
      <c r="E142" s="5"/>
    </row>
    <row r="143" spans="1:5">
      <c r="A143" s="3"/>
      <c r="B143" s="4"/>
      <c r="C143" s="4"/>
      <c r="D143" s="4"/>
      <c r="E143" s="5"/>
    </row>
    <row r="144" spans="1:5">
      <c r="A144" s="3"/>
      <c r="B144" s="4"/>
      <c r="C144" s="4"/>
      <c r="D144" s="4"/>
      <c r="E144" s="5"/>
    </row>
    <row r="145" spans="1:5">
      <c r="A145" s="3"/>
      <c r="B145" s="4"/>
      <c r="C145" s="4"/>
      <c r="D145" s="4"/>
      <c r="E145" s="5"/>
    </row>
    <row r="146" spans="1:5">
      <c r="A146" s="3"/>
      <c r="B146" s="4"/>
      <c r="C146" s="4"/>
      <c r="D146" s="4"/>
      <c r="E146" s="5"/>
    </row>
    <row r="147" spans="1:5">
      <c r="A147" s="3"/>
      <c r="B147" s="4"/>
      <c r="C147" s="4"/>
      <c r="D147" s="4"/>
      <c r="E147" s="5"/>
    </row>
    <row r="148" spans="1:5">
      <c r="A148" s="3"/>
      <c r="B148" s="4"/>
      <c r="C148" s="4"/>
      <c r="D148" s="4"/>
      <c r="E148" s="5"/>
    </row>
    <row r="149" spans="1:5">
      <c r="A149" s="3"/>
      <c r="B149" s="4"/>
      <c r="C149" s="4"/>
      <c r="D149" s="4"/>
      <c r="E149" s="5"/>
    </row>
    <row r="150" spans="1:5">
      <c r="A150" s="3"/>
      <c r="B150" s="4"/>
      <c r="C150" s="4"/>
      <c r="D150" s="4"/>
      <c r="E150" s="5"/>
    </row>
    <row r="151" spans="1:5">
      <c r="A151" s="3"/>
      <c r="B151" s="4"/>
      <c r="C151" s="4"/>
      <c r="D151" s="4"/>
      <c r="E151" s="5"/>
    </row>
    <row r="152" spans="1:5">
      <c r="A152" s="3"/>
      <c r="B152" s="4"/>
      <c r="C152" s="4"/>
      <c r="D152" s="4"/>
      <c r="E152" s="5"/>
    </row>
    <row r="153" spans="1:5">
      <c r="A153" s="3"/>
      <c r="B153" s="4"/>
      <c r="C153" s="4"/>
      <c r="D153" s="4"/>
      <c r="E153" s="5"/>
    </row>
    <row r="154" spans="1:5">
      <c r="A154" s="3"/>
      <c r="B154" s="4"/>
      <c r="C154" s="4"/>
      <c r="D154" s="4"/>
      <c r="E154" s="5"/>
    </row>
    <row r="155" spans="1:5">
      <c r="A155" s="3"/>
      <c r="B155" s="4"/>
      <c r="C155" s="4"/>
      <c r="D155" s="4"/>
      <c r="E155" s="5"/>
    </row>
    <row r="156" spans="1:5">
      <c r="A156" s="3"/>
      <c r="B156" s="4"/>
      <c r="C156" s="4"/>
      <c r="D156" s="4"/>
      <c r="E156" s="5"/>
    </row>
    <row r="157" spans="1:5">
      <c r="A157" s="3"/>
      <c r="B157" s="4"/>
      <c r="C157" s="4"/>
      <c r="D157" s="4"/>
      <c r="E157" s="5"/>
    </row>
    <row r="158" spans="1:5">
      <c r="A158" s="3"/>
      <c r="B158" s="4"/>
      <c r="C158" s="4"/>
      <c r="D158" s="4"/>
      <c r="E158" s="5"/>
    </row>
    <row r="159" spans="1:5">
      <c r="A159" s="3"/>
      <c r="B159" s="4"/>
      <c r="C159" s="4"/>
      <c r="D159" s="4"/>
      <c r="E159" s="5"/>
    </row>
    <row r="160" spans="1:5">
      <c r="A160" s="3"/>
      <c r="B160" s="4"/>
      <c r="C160" s="4"/>
      <c r="D160" s="4"/>
      <c r="E160" s="5"/>
    </row>
    <row r="161" spans="1:5">
      <c r="A161" s="3"/>
      <c r="B161" s="4"/>
      <c r="C161" s="4"/>
      <c r="D161" s="4"/>
      <c r="E161" s="5"/>
    </row>
    <row r="162" spans="1:5">
      <c r="A162" s="3"/>
      <c r="B162" s="4"/>
      <c r="C162" s="4"/>
      <c r="D162" s="4"/>
      <c r="E162" s="5"/>
    </row>
    <row r="163" spans="1:5">
      <c r="A163" s="3"/>
      <c r="B163" s="4"/>
      <c r="C163" s="4"/>
      <c r="D163" s="4"/>
      <c r="E163" s="5"/>
    </row>
    <row r="164" spans="1:5">
      <c r="A164" s="3"/>
      <c r="B164" s="4"/>
      <c r="C164" s="4"/>
      <c r="D164" s="4"/>
      <c r="E164" s="5"/>
    </row>
    <row r="165" spans="1:5">
      <c r="A165" s="3"/>
      <c r="B165" s="4"/>
      <c r="C165" s="4"/>
      <c r="D165" s="4"/>
      <c r="E165" s="5"/>
    </row>
    <row r="166" spans="1:5">
      <c r="A166" s="3"/>
      <c r="B166" s="4"/>
      <c r="C166" s="4"/>
      <c r="D166" s="4"/>
      <c r="E166" s="5"/>
    </row>
    <row r="167" spans="1:5">
      <c r="A167" s="3"/>
      <c r="B167" s="4"/>
      <c r="C167" s="4"/>
      <c r="D167" s="4"/>
      <c r="E167" s="5"/>
    </row>
    <row r="168" spans="1:5">
      <c r="A168" s="3"/>
      <c r="B168" s="4"/>
      <c r="C168" s="4"/>
      <c r="D168" s="4"/>
      <c r="E168" s="5"/>
    </row>
    <row r="169" spans="1:5">
      <c r="A169" s="3"/>
      <c r="B169" s="4"/>
      <c r="C169" s="4"/>
      <c r="D169" s="4"/>
      <c r="E169" s="5"/>
    </row>
    <row r="170" spans="1:5">
      <c r="A170" s="3"/>
      <c r="B170" s="4"/>
      <c r="C170" s="4"/>
      <c r="D170" s="4"/>
      <c r="E170" s="5"/>
    </row>
    <row r="171" spans="1:5">
      <c r="A171" s="3"/>
      <c r="B171" s="4"/>
      <c r="C171" s="4"/>
      <c r="D171" s="4"/>
      <c r="E171" s="5"/>
    </row>
    <row r="172" spans="1:5">
      <c r="A172" s="3"/>
      <c r="B172" s="4"/>
      <c r="C172" s="4"/>
      <c r="D172" s="4"/>
      <c r="E172" s="5"/>
    </row>
    <row r="173" spans="1:5">
      <c r="A173" s="3"/>
      <c r="B173" s="4"/>
      <c r="C173" s="4"/>
      <c r="D173" s="4"/>
      <c r="E173" s="5"/>
    </row>
    <row r="174" spans="1:5">
      <c r="A174" s="3"/>
      <c r="B174" s="4"/>
      <c r="C174" s="4"/>
      <c r="D174" s="4"/>
      <c r="E174" s="5"/>
    </row>
    <row r="175" spans="1:5">
      <c r="A175" s="3"/>
      <c r="B175" s="4"/>
      <c r="C175" s="4"/>
      <c r="D175" s="4"/>
      <c r="E175" s="5"/>
    </row>
    <row r="176" spans="1:5">
      <c r="A176" s="3"/>
      <c r="B176" s="4"/>
      <c r="C176" s="4"/>
      <c r="D176" s="4"/>
      <c r="E176" s="5"/>
    </row>
    <row r="177" spans="1:5">
      <c r="A177" s="3"/>
      <c r="B177" s="4"/>
      <c r="C177" s="4"/>
      <c r="D177" s="4"/>
      <c r="E177" s="5"/>
    </row>
    <row r="178" spans="1:5">
      <c r="A178" s="3"/>
      <c r="B178" s="4"/>
      <c r="C178" s="4"/>
      <c r="D178" s="4"/>
      <c r="E178" s="5"/>
    </row>
    <row r="179" spans="1:5">
      <c r="A179" s="3"/>
      <c r="B179" s="4"/>
      <c r="C179" s="4"/>
      <c r="D179" s="4"/>
      <c r="E179" s="5"/>
    </row>
    <row r="180" spans="1:5">
      <c r="A180" s="3"/>
      <c r="B180" s="4"/>
      <c r="C180" s="4"/>
      <c r="D180" s="4"/>
      <c r="E180" s="5"/>
    </row>
    <row r="181" spans="1:5">
      <c r="A181" s="3"/>
      <c r="B181" s="4"/>
      <c r="C181" s="4"/>
      <c r="D181" s="4"/>
      <c r="E181" s="5"/>
    </row>
    <row r="182" spans="1:5">
      <c r="A182" s="3"/>
      <c r="B182" s="4"/>
      <c r="C182" s="4"/>
      <c r="D182" s="4"/>
      <c r="E182" s="5"/>
    </row>
    <row r="183" spans="1:5">
      <c r="A183" s="3"/>
      <c r="B183" s="4"/>
      <c r="C183" s="4"/>
      <c r="D183" s="4"/>
      <c r="E183" s="5"/>
    </row>
    <row r="184" spans="1:5">
      <c r="A184" s="3"/>
      <c r="B184" s="4"/>
      <c r="C184" s="4"/>
      <c r="D184" s="4"/>
      <c r="E184" s="5"/>
    </row>
    <row r="185" spans="1:5">
      <c r="A185" s="3"/>
      <c r="B185" s="4"/>
      <c r="C185" s="4"/>
      <c r="D185" s="4"/>
      <c r="E185" s="5"/>
    </row>
    <row r="186" spans="1:5">
      <c r="A186" s="3"/>
      <c r="B186" s="4"/>
      <c r="C186" s="4"/>
      <c r="D186" s="4"/>
      <c r="E186" s="5"/>
    </row>
    <row r="187" spans="1:5">
      <c r="A187" s="3"/>
      <c r="B187" s="4"/>
      <c r="C187" s="4"/>
      <c r="D187" s="4"/>
      <c r="E187" s="5"/>
    </row>
    <row r="188" spans="1:5">
      <c r="A188" s="3"/>
      <c r="B188" s="4"/>
      <c r="C188" s="4"/>
      <c r="D188" s="4"/>
      <c r="E188" s="5"/>
    </row>
    <row r="189" spans="1:5">
      <c r="A189" s="3"/>
      <c r="B189" s="4"/>
      <c r="C189" s="4"/>
      <c r="D189" s="4"/>
      <c r="E189" s="5"/>
    </row>
    <row r="190" spans="1:5">
      <c r="A190" s="3"/>
      <c r="B190" s="4"/>
      <c r="C190" s="4"/>
      <c r="D190" s="4"/>
      <c r="E190" s="5"/>
    </row>
    <row r="191" spans="1:5">
      <c r="A191" s="3"/>
      <c r="B191" s="4"/>
      <c r="C191" s="4"/>
      <c r="D191" s="4"/>
      <c r="E191" s="5"/>
    </row>
    <row r="192" spans="1:5">
      <c r="A192" s="3"/>
      <c r="B192" s="4"/>
      <c r="C192" s="4"/>
      <c r="D192" s="4"/>
      <c r="E192" s="5"/>
    </row>
    <row r="193" spans="1:5">
      <c r="A193" s="3"/>
      <c r="B193" s="4"/>
      <c r="C193" s="4"/>
      <c r="D193" s="4"/>
      <c r="E193" s="5"/>
    </row>
    <row r="194" spans="1:5">
      <c r="A194" s="3"/>
      <c r="B194" s="4"/>
      <c r="C194" s="4"/>
      <c r="D194" s="4"/>
      <c r="E194" s="5"/>
    </row>
    <row r="195" spans="1:5">
      <c r="A195" s="3"/>
      <c r="B195" s="4"/>
      <c r="C195" s="4"/>
      <c r="D195" s="4"/>
      <c r="E195" s="5"/>
    </row>
    <row r="196" spans="1:5">
      <c r="A196" s="3"/>
      <c r="B196" s="4"/>
      <c r="C196" s="4"/>
      <c r="D196" s="4"/>
      <c r="E196" s="5"/>
    </row>
    <row r="197" spans="1:5">
      <c r="A197" s="3"/>
      <c r="B197" s="4"/>
      <c r="C197" s="4"/>
      <c r="D197" s="4"/>
      <c r="E197" s="5"/>
    </row>
    <row r="198" spans="1:5">
      <c r="A198" s="3"/>
      <c r="B198" s="4"/>
      <c r="C198" s="4"/>
      <c r="D198" s="4"/>
      <c r="E198" s="5"/>
    </row>
    <row r="199" spans="1:5">
      <c r="A199" s="3"/>
      <c r="B199" s="4"/>
      <c r="C199" s="4"/>
      <c r="D199" s="4"/>
      <c r="E199" s="5"/>
    </row>
    <row r="200" spans="1:5">
      <c r="A200" s="3"/>
      <c r="B200" s="4"/>
      <c r="C200" s="4"/>
      <c r="D200" s="4"/>
      <c r="E200" s="5"/>
    </row>
    <row r="201" spans="1:5">
      <c r="A201" s="3"/>
      <c r="B201" s="4"/>
      <c r="C201" s="4"/>
      <c r="D201" s="4"/>
      <c r="E201" s="5"/>
    </row>
    <row r="202" spans="1:5">
      <c r="A202" s="3"/>
      <c r="B202" s="4"/>
      <c r="C202" s="4"/>
      <c r="D202" s="4"/>
      <c r="E202" s="5"/>
    </row>
    <row r="203" spans="1:5">
      <c r="A203" s="3"/>
      <c r="B203" s="4"/>
      <c r="C203" s="4"/>
      <c r="D203" s="4"/>
      <c r="E203" s="5"/>
    </row>
    <row r="204" spans="1:5">
      <c r="A204" s="3"/>
      <c r="B204" s="4"/>
      <c r="C204" s="4"/>
      <c r="D204" s="4"/>
      <c r="E204" s="5"/>
    </row>
    <row r="205" spans="1:5">
      <c r="A205" s="3"/>
      <c r="B205" s="4"/>
      <c r="C205" s="4"/>
      <c r="D205" s="4"/>
      <c r="E205" s="5"/>
    </row>
    <row r="206" spans="1:5">
      <c r="A206" s="3"/>
      <c r="B206" s="4"/>
      <c r="C206" s="4"/>
      <c r="D206" s="4"/>
      <c r="E206" s="5"/>
    </row>
    <row r="207" spans="1:5">
      <c r="A207" s="3"/>
      <c r="B207" s="4"/>
      <c r="C207" s="4"/>
      <c r="D207" s="4"/>
      <c r="E207" s="5"/>
    </row>
    <row r="208" spans="1:5">
      <c r="A208" s="3"/>
      <c r="B208" s="4"/>
      <c r="C208" s="4"/>
      <c r="D208" s="4"/>
      <c r="E208" s="5"/>
    </row>
    <row r="209" spans="1:5">
      <c r="A209" s="3"/>
      <c r="B209" s="4"/>
      <c r="C209" s="4"/>
      <c r="D209" s="4"/>
      <c r="E209" s="5"/>
    </row>
    <row r="210" spans="1:5">
      <c r="A210" s="3"/>
      <c r="B210" s="4"/>
      <c r="C210" s="4"/>
      <c r="D210" s="4"/>
      <c r="E210" s="5"/>
    </row>
    <row r="211" spans="1:5">
      <c r="A211" s="3"/>
      <c r="B211" s="4"/>
      <c r="C211" s="4"/>
      <c r="D211" s="4"/>
      <c r="E211" s="5"/>
    </row>
    <row r="212" spans="1:5">
      <c r="A212" s="3"/>
      <c r="B212" s="4"/>
      <c r="C212" s="4"/>
      <c r="D212" s="4"/>
      <c r="E212" s="5"/>
    </row>
    <row r="213" spans="1:5">
      <c r="A213" s="3"/>
      <c r="B213" s="4"/>
      <c r="C213" s="4"/>
      <c r="D213" s="4"/>
      <c r="E213" s="5"/>
    </row>
    <row r="214" spans="1:5">
      <c r="A214" s="3"/>
      <c r="B214" s="4"/>
      <c r="C214" s="4"/>
      <c r="D214" s="4"/>
      <c r="E214" s="5"/>
    </row>
    <row r="215" spans="1:5">
      <c r="A215" s="3"/>
      <c r="B215" s="4"/>
      <c r="C215" s="4"/>
      <c r="D215" s="4"/>
      <c r="E215" s="5"/>
    </row>
    <row r="216" spans="1:5">
      <c r="A216" s="3"/>
      <c r="B216" s="4"/>
      <c r="C216" s="4"/>
      <c r="D216" s="4"/>
      <c r="E216" s="5"/>
    </row>
    <row r="217" spans="1:5">
      <c r="A217" s="3"/>
      <c r="B217" s="4"/>
      <c r="C217" s="4"/>
      <c r="D217" s="4"/>
      <c r="E217" s="5"/>
    </row>
    <row r="218" spans="1:5">
      <c r="A218" s="3"/>
      <c r="B218" s="4"/>
      <c r="C218" s="4"/>
      <c r="D218" s="4"/>
      <c r="E218" s="5"/>
    </row>
    <row r="219" spans="1:5">
      <c r="A219" s="3"/>
      <c r="B219" s="4"/>
      <c r="C219" s="4"/>
      <c r="D219" s="4"/>
      <c r="E219" s="5"/>
    </row>
    <row r="220" spans="1:5">
      <c r="A220" s="3"/>
      <c r="B220" s="4"/>
      <c r="C220" s="4"/>
      <c r="D220" s="4"/>
      <c r="E220" s="5"/>
    </row>
    <row r="221" spans="1:5">
      <c r="A221" s="3"/>
      <c r="B221" s="4"/>
      <c r="C221" s="4"/>
      <c r="D221" s="4"/>
      <c r="E221" s="5"/>
    </row>
    <row r="222" spans="1:5">
      <c r="A222" s="3"/>
      <c r="B222" s="4"/>
      <c r="C222" s="4"/>
      <c r="D222" s="4"/>
      <c r="E222" s="5"/>
    </row>
    <row r="223" spans="1:5">
      <c r="A223" s="3"/>
      <c r="B223" s="4"/>
      <c r="C223" s="4"/>
      <c r="D223" s="4"/>
      <c r="E223" s="5"/>
    </row>
    <row r="224" spans="1:5">
      <c r="A224" s="3"/>
      <c r="B224" s="4"/>
      <c r="C224" s="4"/>
      <c r="D224" s="4"/>
      <c r="E224" s="5"/>
    </row>
    <row r="225" spans="1:5">
      <c r="A225" s="3"/>
      <c r="B225" s="4"/>
      <c r="C225" s="4"/>
      <c r="D225" s="4"/>
      <c r="E225" s="5"/>
    </row>
    <row r="226" spans="1:5">
      <c r="A226" s="3"/>
      <c r="B226" s="4"/>
      <c r="C226" s="4"/>
      <c r="D226" s="4"/>
      <c r="E226" s="5"/>
    </row>
    <row r="227" spans="1:5">
      <c r="A227" s="3"/>
      <c r="B227" s="4"/>
      <c r="C227" s="4"/>
      <c r="D227" s="4"/>
      <c r="E227" s="5"/>
    </row>
    <row r="228" spans="1:5">
      <c r="A228" s="3"/>
      <c r="B228" s="4"/>
      <c r="C228" s="4"/>
      <c r="D228" s="4"/>
      <c r="E228" s="5"/>
    </row>
    <row r="229" spans="1:5">
      <c r="A229" s="3"/>
      <c r="B229" s="4"/>
      <c r="C229" s="4"/>
      <c r="D229" s="4"/>
      <c r="E229" s="5"/>
    </row>
    <row r="230" spans="1:5">
      <c r="A230" s="3"/>
      <c r="B230" s="4"/>
      <c r="C230" s="4"/>
      <c r="D230" s="4"/>
      <c r="E230" s="5"/>
    </row>
    <row r="231" spans="1:5">
      <c r="A231" s="3"/>
      <c r="B231" s="4"/>
      <c r="C231" s="4"/>
      <c r="D231" s="4"/>
      <c r="E231" s="5"/>
    </row>
    <row r="232" spans="1:5">
      <c r="A232" s="3"/>
      <c r="B232" s="4"/>
      <c r="C232" s="4"/>
      <c r="D232" s="4"/>
      <c r="E232" s="5"/>
    </row>
    <row r="233" spans="1:5">
      <c r="A233" s="3"/>
      <c r="B233" s="4"/>
      <c r="C233" s="4"/>
      <c r="D233" s="4"/>
      <c r="E233" s="5"/>
    </row>
    <row r="234" spans="1:5">
      <c r="A234" s="3"/>
      <c r="B234" s="4"/>
      <c r="C234" s="4"/>
      <c r="D234" s="4"/>
      <c r="E234" s="5"/>
    </row>
    <row r="235" spans="1:5">
      <c r="A235" s="3"/>
      <c r="B235" s="4"/>
      <c r="C235" s="4"/>
      <c r="D235" s="4"/>
      <c r="E235" s="5"/>
    </row>
    <row r="236" spans="1:5">
      <c r="A236" s="3"/>
      <c r="B236" s="4"/>
      <c r="C236" s="4"/>
      <c r="D236" s="4"/>
      <c r="E236" s="5"/>
    </row>
    <row r="237" spans="1:5">
      <c r="A237" s="3"/>
      <c r="B237" s="4"/>
      <c r="C237" s="4"/>
      <c r="D237" s="4"/>
      <c r="E237" s="5"/>
    </row>
    <row r="238" spans="1:5">
      <c r="A238" s="3"/>
      <c r="B238" s="4"/>
      <c r="C238" s="4"/>
      <c r="D238" s="4"/>
      <c r="E238" s="5"/>
    </row>
    <row r="239" spans="1:5">
      <c r="A239" s="3"/>
      <c r="B239" s="4"/>
      <c r="C239" s="4"/>
      <c r="D239" s="4"/>
      <c r="E239" s="5"/>
    </row>
    <row r="240" spans="1:5">
      <c r="A240" s="3"/>
      <c r="B240" s="4"/>
      <c r="C240" s="4"/>
      <c r="D240" s="4"/>
      <c r="E240" s="5"/>
    </row>
    <row r="241" spans="1:5">
      <c r="A241" s="3"/>
      <c r="B241" s="4"/>
      <c r="C241" s="4"/>
      <c r="D241" s="4"/>
      <c r="E241" s="5"/>
    </row>
    <row r="242" spans="1:5">
      <c r="A242" s="3"/>
      <c r="B242" s="4"/>
      <c r="C242" s="4"/>
      <c r="D242" s="4"/>
      <c r="E242" s="5"/>
    </row>
    <row r="243" spans="1:5">
      <c r="A243" s="3"/>
      <c r="B243" s="4"/>
      <c r="C243" s="4"/>
      <c r="D243" s="4"/>
      <c r="E243" s="5"/>
    </row>
    <row r="244" spans="1:5">
      <c r="A244" s="3"/>
      <c r="B244" s="4"/>
      <c r="C244" s="4"/>
      <c r="D244" s="4"/>
      <c r="E244" s="5"/>
    </row>
    <row r="245" spans="1:5">
      <c r="A245" s="3"/>
      <c r="B245" s="4"/>
      <c r="C245" s="4"/>
      <c r="D245" s="4"/>
      <c r="E245" s="5"/>
    </row>
    <row r="246" spans="1:5">
      <c r="A246" s="3"/>
      <c r="B246" s="4"/>
      <c r="C246" s="4"/>
      <c r="D246" s="4"/>
      <c r="E246" s="5"/>
    </row>
    <row r="247" spans="1:5">
      <c r="A247" s="3"/>
      <c r="B247" s="4"/>
      <c r="C247" s="4"/>
      <c r="D247" s="4"/>
      <c r="E247" s="5"/>
    </row>
    <row r="248" spans="1:5">
      <c r="A248" s="3"/>
      <c r="B248" s="4"/>
      <c r="C248" s="4"/>
      <c r="D248" s="4"/>
      <c r="E248" s="5"/>
    </row>
    <row r="249" spans="1:5">
      <c r="A249" s="3"/>
      <c r="B249" s="4"/>
      <c r="C249" s="4"/>
      <c r="D249" s="4"/>
      <c r="E249" s="5"/>
    </row>
    <row r="250" spans="1:5">
      <c r="A250" s="3"/>
      <c r="B250" s="4"/>
      <c r="C250" s="4"/>
      <c r="D250" s="4"/>
      <c r="E250" s="5"/>
    </row>
    <row r="251" spans="1:5">
      <c r="A251" s="3"/>
      <c r="B251" s="4"/>
      <c r="C251" s="4"/>
      <c r="D251" s="4"/>
      <c r="E251" s="5"/>
    </row>
    <row r="252" spans="1:5">
      <c r="A252" s="3"/>
      <c r="B252" s="4"/>
      <c r="C252" s="4"/>
      <c r="D252" s="4"/>
      <c r="E252" s="5"/>
    </row>
    <row r="253" spans="1:5">
      <c r="A253" s="3"/>
      <c r="B253" s="4"/>
      <c r="C253" s="4"/>
      <c r="D253" s="4"/>
      <c r="E253" s="5"/>
    </row>
    <row r="254" spans="1:5">
      <c r="A254" s="3"/>
      <c r="B254" s="4"/>
      <c r="C254" s="4"/>
      <c r="D254" s="4"/>
      <c r="E254" s="5"/>
    </row>
    <row r="255" spans="1:5">
      <c r="A255" s="3"/>
      <c r="B255" s="4"/>
      <c r="C255" s="4"/>
      <c r="D255" s="4"/>
      <c r="E255" s="5"/>
    </row>
    <row r="256" spans="1:5">
      <c r="A256" s="3"/>
      <c r="B256" s="4"/>
      <c r="C256" s="4"/>
      <c r="D256" s="4"/>
      <c r="E256" s="5"/>
    </row>
    <row r="257" spans="1:5">
      <c r="A257" s="3"/>
      <c r="B257" s="4"/>
      <c r="C257" s="4"/>
      <c r="D257" s="4"/>
      <c r="E257" s="5"/>
    </row>
    <row r="258" spans="1:5">
      <c r="A258" s="3"/>
      <c r="B258" s="4"/>
      <c r="C258" s="4"/>
      <c r="D258" s="4"/>
      <c r="E258" s="5"/>
    </row>
    <row r="259" spans="1:5">
      <c r="A259" s="3"/>
      <c r="B259" s="4"/>
      <c r="C259" s="4"/>
      <c r="D259" s="4"/>
      <c r="E259" s="5"/>
    </row>
    <row r="260" spans="1:5">
      <c r="A260" s="3"/>
      <c r="B260" s="4"/>
      <c r="C260" s="4"/>
      <c r="D260" s="4"/>
      <c r="E260" s="5"/>
    </row>
    <row r="261" spans="1:5">
      <c r="A261" s="3"/>
      <c r="B261" s="4"/>
      <c r="C261" s="4"/>
      <c r="D261" s="4"/>
      <c r="E261" s="5"/>
    </row>
    <row r="262" spans="1:5">
      <c r="A262" s="3"/>
      <c r="B262" s="4"/>
      <c r="C262" s="4"/>
      <c r="D262" s="4"/>
      <c r="E262" s="5"/>
    </row>
    <row r="263" spans="1:5">
      <c r="A263" s="3"/>
      <c r="B263" s="4"/>
      <c r="C263" s="4"/>
      <c r="D263" s="4"/>
      <c r="E263" s="5"/>
    </row>
    <row r="264" spans="1:5">
      <c r="A264" s="3"/>
      <c r="B264" s="4"/>
      <c r="C264" s="4"/>
      <c r="D264" s="4"/>
      <c r="E264" s="5"/>
    </row>
    <row r="265" spans="1:5">
      <c r="A265" s="3"/>
      <c r="B265" s="4"/>
      <c r="C265" s="4"/>
      <c r="D265" s="4"/>
      <c r="E265" s="5"/>
    </row>
    <row r="266" spans="1:5">
      <c r="A266" s="3"/>
      <c r="B266" s="4"/>
      <c r="C266" s="4"/>
      <c r="D266" s="4"/>
      <c r="E266" s="5"/>
    </row>
    <row r="267" spans="1:5">
      <c r="A267" s="3"/>
      <c r="B267" s="4"/>
      <c r="C267" s="4"/>
      <c r="D267" s="4"/>
      <c r="E267" s="5"/>
    </row>
    <row r="268" spans="1:5">
      <c r="A268" s="3"/>
      <c r="B268" s="4"/>
      <c r="C268" s="4"/>
      <c r="D268" s="4"/>
      <c r="E268" s="5"/>
    </row>
    <row r="269" spans="1:5">
      <c r="A269" s="3"/>
      <c r="B269" s="4"/>
      <c r="C269" s="4"/>
      <c r="D269" s="4"/>
      <c r="E269" s="5"/>
    </row>
    <row r="270" spans="1:5">
      <c r="A270" s="3"/>
      <c r="B270" s="4"/>
      <c r="C270" s="4"/>
      <c r="D270" s="4"/>
      <c r="E270" s="5"/>
    </row>
    <row r="271" spans="1:5">
      <c r="A271" s="3"/>
      <c r="B271" s="4"/>
      <c r="C271" s="4"/>
      <c r="D271" s="4"/>
      <c r="E271" s="5"/>
    </row>
    <row r="272" spans="1:5">
      <c r="A272" s="3"/>
      <c r="B272" s="4"/>
      <c r="C272" s="4"/>
      <c r="D272" s="4"/>
      <c r="E272" s="5"/>
    </row>
    <row r="273" spans="1:5">
      <c r="A273" s="3"/>
      <c r="B273" s="4"/>
      <c r="C273" s="4"/>
      <c r="D273" s="4"/>
      <c r="E273" s="5"/>
    </row>
    <row r="274" spans="1:5">
      <c r="A274" s="3"/>
      <c r="B274" s="4"/>
      <c r="C274" s="4"/>
      <c r="D274" s="4"/>
      <c r="E274" s="5"/>
    </row>
    <row r="275" spans="1:5">
      <c r="A275" s="3"/>
      <c r="B275" s="4"/>
      <c r="C275" s="4"/>
      <c r="D275" s="4"/>
      <c r="E275" s="5"/>
    </row>
    <row r="276" spans="1:5">
      <c r="A276" s="3"/>
      <c r="B276" s="4"/>
      <c r="C276" s="4"/>
      <c r="D276" s="4"/>
      <c r="E276" s="5"/>
    </row>
    <row r="277" spans="1:5">
      <c r="A277" s="3"/>
      <c r="B277" s="4"/>
      <c r="C277" s="4"/>
      <c r="D277" s="4"/>
      <c r="E277" s="5"/>
    </row>
    <row r="278" spans="1:5">
      <c r="A278" s="3"/>
      <c r="B278" s="4"/>
      <c r="C278" s="4"/>
      <c r="D278" s="4"/>
      <c r="E278" s="5"/>
    </row>
    <row r="279" spans="1:5">
      <c r="A279" s="3"/>
      <c r="B279" s="4"/>
      <c r="C279" s="4"/>
      <c r="D279" s="4"/>
      <c r="E279" s="5"/>
    </row>
    <row r="280" spans="1:5">
      <c r="A280" s="3"/>
      <c r="B280" s="4"/>
      <c r="C280" s="4"/>
      <c r="D280" s="4"/>
      <c r="E280" s="5"/>
    </row>
    <row r="281" spans="1:5">
      <c r="A281" s="3"/>
      <c r="B281" s="4"/>
      <c r="C281" s="4"/>
      <c r="D281" s="4"/>
      <c r="E281" s="5"/>
    </row>
    <row r="282" spans="1:5">
      <c r="A282" s="3"/>
      <c r="B282" s="4"/>
      <c r="C282" s="4"/>
      <c r="D282" s="4"/>
      <c r="E282" s="5"/>
    </row>
    <row r="283" spans="1:5">
      <c r="A283" s="3"/>
      <c r="B283" s="4"/>
      <c r="C283" s="4"/>
      <c r="D283" s="4"/>
      <c r="E283" s="5"/>
    </row>
    <row r="284" spans="1:5">
      <c r="A284" s="3"/>
      <c r="B284" s="4"/>
      <c r="C284" s="4"/>
      <c r="D284" s="4"/>
      <c r="E284" s="5"/>
    </row>
    <row r="285" spans="1:5">
      <c r="A285" s="3"/>
      <c r="B285" s="4"/>
      <c r="C285" s="4"/>
      <c r="D285" s="4"/>
      <c r="E285" s="5"/>
    </row>
    <row r="286" spans="1:5">
      <c r="A286" s="3"/>
      <c r="B286" s="4"/>
      <c r="C286" s="4"/>
      <c r="D286" s="4"/>
      <c r="E286" s="5"/>
    </row>
    <row r="287" spans="1:5">
      <c r="A287" s="3"/>
      <c r="B287" s="4"/>
      <c r="C287" s="4"/>
      <c r="D287" s="4"/>
      <c r="E287" s="5"/>
    </row>
    <row r="288" spans="1:5">
      <c r="A288" s="3"/>
      <c r="B288" s="4"/>
      <c r="C288" s="4"/>
      <c r="D288" s="4"/>
      <c r="E288" s="5"/>
    </row>
    <row r="289" spans="1:5">
      <c r="A289" s="3"/>
      <c r="B289" s="4"/>
      <c r="C289" s="4"/>
      <c r="D289" s="4"/>
      <c r="E289" s="5"/>
    </row>
    <row r="290" spans="1:5">
      <c r="A290" s="3"/>
      <c r="B290" s="4"/>
      <c r="C290" s="4"/>
      <c r="D290" s="4"/>
      <c r="E290" s="5"/>
    </row>
    <row r="291" spans="1:5">
      <c r="A291" s="3"/>
      <c r="B291" s="4"/>
      <c r="C291" s="4"/>
      <c r="D291" s="4"/>
      <c r="E291" s="5"/>
    </row>
    <row r="292" spans="1:5">
      <c r="A292" s="3"/>
      <c r="B292" s="4"/>
      <c r="C292" s="4"/>
      <c r="D292" s="4"/>
      <c r="E292" s="5"/>
    </row>
    <row r="293" spans="1:5">
      <c r="A293" s="3"/>
      <c r="B293" s="4"/>
      <c r="C293" s="4"/>
      <c r="D293" s="4"/>
      <c r="E293" s="5"/>
    </row>
    <row r="294" spans="1:5">
      <c r="A294" s="3"/>
      <c r="B294" s="4"/>
      <c r="C294" s="4"/>
      <c r="D294" s="4"/>
      <c r="E294" s="5"/>
    </row>
    <row r="295" spans="1:5">
      <c r="A295" s="3"/>
      <c r="B295" s="4"/>
      <c r="C295" s="4"/>
      <c r="D295" s="4"/>
      <c r="E295" s="5"/>
    </row>
    <row r="296" spans="1:5">
      <c r="A296" s="3"/>
      <c r="B296" s="4"/>
      <c r="C296" s="4"/>
      <c r="D296" s="4"/>
      <c r="E296" s="5"/>
    </row>
    <row r="297" spans="1:5">
      <c r="A297" s="3"/>
      <c r="B297" s="4"/>
      <c r="C297" s="4"/>
      <c r="D297" s="4"/>
      <c r="E297" s="5"/>
    </row>
    <row r="298" spans="1:5">
      <c r="A298" s="3"/>
      <c r="B298" s="4"/>
      <c r="C298" s="4"/>
      <c r="D298" s="4"/>
      <c r="E298" s="5"/>
    </row>
    <row r="299" spans="1:5">
      <c r="A299" s="3"/>
      <c r="B299" s="4"/>
      <c r="C299" s="4"/>
      <c r="D299" s="4"/>
      <c r="E299" s="5"/>
    </row>
    <row r="300" spans="1:5">
      <c r="A300" s="3"/>
      <c r="B300" s="4"/>
      <c r="C300" s="4"/>
      <c r="D300" s="4"/>
      <c r="E300" s="5"/>
    </row>
    <row r="301" spans="1:5">
      <c r="A301" s="3"/>
      <c r="B301" s="4"/>
      <c r="C301" s="4"/>
      <c r="D301" s="4"/>
      <c r="E301" s="5"/>
    </row>
    <row r="302" spans="1:5">
      <c r="A302" s="3"/>
      <c r="B302" s="4"/>
      <c r="C302" s="4"/>
      <c r="D302" s="4"/>
      <c r="E302" s="5"/>
    </row>
    <row r="303" spans="1:5">
      <c r="A303" s="3"/>
      <c r="B303" s="4"/>
      <c r="C303" s="4"/>
      <c r="D303" s="4"/>
      <c r="E303" s="5"/>
    </row>
    <row r="304" spans="1:5">
      <c r="A304" s="3"/>
      <c r="B304" s="4"/>
      <c r="C304" s="4"/>
      <c r="D304" s="4"/>
      <c r="E304" s="5"/>
    </row>
    <row r="305" spans="1:5">
      <c r="A305" s="3"/>
      <c r="B305" s="4"/>
      <c r="C305" s="4"/>
      <c r="D305" s="4"/>
      <c r="E305" s="5"/>
    </row>
    <row r="306" spans="1:5">
      <c r="A306" s="3"/>
      <c r="B306" s="4"/>
      <c r="C306" s="4"/>
      <c r="D306" s="4"/>
      <c r="E306" s="5"/>
    </row>
    <row r="307" spans="1:5">
      <c r="A307" s="3"/>
      <c r="B307" s="4"/>
      <c r="C307" s="4"/>
      <c r="D307" s="4"/>
      <c r="E307" s="5"/>
    </row>
    <row r="308" spans="1:5">
      <c r="A308" s="3"/>
      <c r="B308" s="4"/>
      <c r="C308" s="4"/>
      <c r="D308" s="4"/>
      <c r="E308" s="5"/>
    </row>
    <row r="309" spans="1:5">
      <c r="A309" s="3"/>
      <c r="B309" s="4"/>
      <c r="C309" s="4"/>
      <c r="D309" s="4"/>
      <c r="E309" s="5"/>
    </row>
    <row r="310" spans="1:5">
      <c r="A310" s="3"/>
      <c r="B310" s="4"/>
      <c r="C310" s="4"/>
      <c r="D310" s="4"/>
      <c r="E310" s="5"/>
    </row>
    <row r="311" spans="1:5">
      <c r="A311" s="3"/>
      <c r="B311" s="4"/>
      <c r="C311" s="4"/>
      <c r="D311" s="4"/>
      <c r="E311" s="5"/>
    </row>
    <row r="312" spans="1:5">
      <c r="A312" s="3"/>
      <c r="B312" s="4"/>
      <c r="C312" s="4"/>
      <c r="D312" s="4"/>
      <c r="E312" s="5"/>
    </row>
    <row r="313" spans="1:5">
      <c r="A313" s="3"/>
      <c r="B313" s="4"/>
      <c r="C313" s="4"/>
      <c r="D313" s="4"/>
      <c r="E313" s="5"/>
    </row>
    <row r="314" spans="1:5">
      <c r="A314" s="3"/>
      <c r="B314" s="4"/>
      <c r="C314" s="4"/>
      <c r="D314" s="4"/>
      <c r="E314" s="5"/>
    </row>
    <row r="315" spans="1:5">
      <c r="A315" s="3"/>
      <c r="B315" s="4"/>
      <c r="C315" s="4"/>
      <c r="D315" s="4"/>
      <c r="E315" s="5"/>
    </row>
    <row r="316" spans="1:5">
      <c r="A316" s="3"/>
      <c r="B316" s="4"/>
      <c r="C316" s="4"/>
      <c r="D316" s="4"/>
      <c r="E316" s="5"/>
    </row>
    <row r="317" spans="1:5">
      <c r="A317" s="3"/>
      <c r="B317" s="4"/>
      <c r="C317" s="4"/>
      <c r="D317" s="4"/>
      <c r="E317" s="5"/>
    </row>
    <row r="318" spans="1:5">
      <c r="A318" s="3"/>
      <c r="B318" s="4"/>
      <c r="C318" s="4"/>
      <c r="D318" s="4"/>
      <c r="E318" s="5"/>
    </row>
    <row r="319" spans="1:5">
      <c r="A319" s="3"/>
      <c r="B319" s="4"/>
      <c r="C319" s="4"/>
      <c r="D319" s="4"/>
      <c r="E319" s="5"/>
    </row>
    <row r="320" spans="1:5">
      <c r="A320" s="3"/>
      <c r="B320" s="4"/>
      <c r="C320" s="4"/>
      <c r="D320" s="4"/>
      <c r="E320" s="5"/>
    </row>
    <row r="321" spans="1:5">
      <c r="A321" s="3"/>
      <c r="B321" s="4"/>
      <c r="C321" s="4"/>
      <c r="D321" s="4"/>
      <c r="E321" s="5"/>
    </row>
    <row r="322" spans="1:5">
      <c r="A322" s="3"/>
      <c r="B322" s="4"/>
      <c r="C322" s="4"/>
      <c r="D322" s="4"/>
      <c r="E322" s="5"/>
    </row>
    <row r="323" spans="1:5">
      <c r="A323" s="3"/>
      <c r="B323" s="4"/>
      <c r="C323" s="4"/>
      <c r="D323" s="4"/>
      <c r="E323" s="5"/>
    </row>
    <row r="324" spans="1:5">
      <c r="A324" s="3"/>
      <c r="B324" s="4"/>
      <c r="C324" s="4"/>
      <c r="D324" s="4"/>
      <c r="E324" s="5"/>
    </row>
    <row r="325" spans="1:5">
      <c r="A325" s="3"/>
      <c r="B325" s="4"/>
      <c r="C325" s="4"/>
      <c r="D325" s="4"/>
      <c r="E325" s="5"/>
    </row>
    <row r="326" spans="1:5">
      <c r="A326" s="3"/>
      <c r="B326" s="4"/>
      <c r="C326" s="4"/>
      <c r="D326" s="4"/>
      <c r="E326" s="5"/>
    </row>
    <row r="327" spans="1:5">
      <c r="A327" s="3"/>
      <c r="B327" s="4"/>
      <c r="C327" s="4"/>
      <c r="D327" s="4"/>
      <c r="E327" s="5"/>
    </row>
    <row r="328" spans="1:5">
      <c r="A328" s="3"/>
      <c r="B328" s="4"/>
      <c r="C328" s="4"/>
      <c r="D328" s="4"/>
      <c r="E328" s="5"/>
    </row>
    <row r="329" spans="1:5">
      <c r="A329" s="3"/>
      <c r="B329" s="4"/>
      <c r="C329" s="4"/>
      <c r="D329" s="4"/>
      <c r="E329" s="5"/>
    </row>
    <row r="330" spans="1:5">
      <c r="A330" s="3"/>
      <c r="B330" s="4"/>
      <c r="C330" s="4"/>
      <c r="D330" s="4"/>
      <c r="E330" s="5"/>
    </row>
    <row r="331" spans="1:5">
      <c r="A331" s="3"/>
      <c r="B331" s="4"/>
      <c r="C331" s="4"/>
      <c r="D331" s="4"/>
      <c r="E331" s="5"/>
    </row>
    <row r="332" spans="1:5">
      <c r="A332" s="3"/>
      <c r="B332" s="4"/>
      <c r="C332" s="4"/>
      <c r="D332" s="4"/>
      <c r="E332" s="5"/>
    </row>
    <row r="333" spans="1:5">
      <c r="A333" s="3"/>
      <c r="B333" s="4"/>
      <c r="C333" s="4"/>
      <c r="D333" s="4"/>
      <c r="E333" s="5"/>
    </row>
    <row r="334" spans="1:5">
      <c r="A334" s="3"/>
      <c r="B334" s="4"/>
      <c r="C334" s="4"/>
      <c r="D334" s="4"/>
      <c r="E334" s="5"/>
    </row>
    <row r="335" spans="1:5">
      <c r="A335" s="3"/>
      <c r="B335" s="4"/>
      <c r="C335" s="4"/>
      <c r="D335" s="4"/>
      <c r="E335" s="5"/>
    </row>
    <row r="336" spans="1:5">
      <c r="A336" s="3"/>
      <c r="B336" s="4"/>
      <c r="C336" s="4"/>
      <c r="D336" s="4"/>
      <c r="E336" s="5"/>
    </row>
    <row r="337" spans="1:5">
      <c r="A337" s="3"/>
      <c r="B337" s="4"/>
      <c r="C337" s="4"/>
      <c r="D337" s="4"/>
      <c r="E337" s="5"/>
    </row>
    <row r="338" spans="1:5">
      <c r="A338" s="3"/>
      <c r="B338" s="4"/>
      <c r="C338" s="4"/>
      <c r="D338" s="4"/>
      <c r="E338" s="5"/>
    </row>
    <row r="339" spans="1:5">
      <c r="A339" s="3"/>
      <c r="B339" s="4"/>
      <c r="C339" s="4"/>
      <c r="D339" s="4"/>
      <c r="E339" s="5"/>
    </row>
    <row r="340" spans="1:5">
      <c r="A340" s="3"/>
      <c r="B340" s="4"/>
      <c r="C340" s="4"/>
      <c r="D340" s="4"/>
      <c r="E340" s="5"/>
    </row>
    <row r="341" spans="1:5">
      <c r="A341" s="3"/>
      <c r="B341" s="4"/>
      <c r="C341" s="4"/>
      <c r="D341" s="4"/>
      <c r="E341" s="5"/>
    </row>
    <row r="342" spans="1:5">
      <c r="A342" s="3"/>
      <c r="B342" s="4"/>
      <c r="C342" s="4"/>
      <c r="D342" s="4"/>
      <c r="E342" s="5"/>
    </row>
    <row r="343" spans="1:5">
      <c r="A343" s="3"/>
      <c r="B343" s="4"/>
      <c r="C343" s="4"/>
      <c r="D343" s="4"/>
      <c r="E343" s="5"/>
    </row>
    <row r="344" spans="1:5">
      <c r="A344" s="3"/>
      <c r="B344" s="4"/>
      <c r="C344" s="4"/>
      <c r="D344" s="4"/>
      <c r="E344" s="5"/>
    </row>
    <row r="345" spans="1:5">
      <c r="A345" s="3"/>
      <c r="B345" s="4"/>
      <c r="C345" s="4"/>
      <c r="D345" s="4"/>
      <c r="E345" s="5"/>
    </row>
    <row r="346" spans="1:5">
      <c r="A346" s="3"/>
      <c r="B346" s="4"/>
      <c r="C346" s="4"/>
      <c r="D346" s="4"/>
      <c r="E346" s="5"/>
    </row>
    <row r="347" spans="1:5">
      <c r="A347" s="3"/>
      <c r="B347" s="4"/>
      <c r="C347" s="4"/>
      <c r="D347" s="4"/>
      <c r="E347" s="5"/>
    </row>
    <row r="348" spans="1:5">
      <c r="A348" s="3"/>
      <c r="B348" s="4"/>
      <c r="C348" s="4"/>
      <c r="D348" s="4"/>
      <c r="E348" s="5"/>
    </row>
    <row r="349" spans="1:5">
      <c r="A349" s="3"/>
      <c r="B349" s="4"/>
      <c r="C349" s="4"/>
      <c r="D349" s="4"/>
      <c r="E349" s="5"/>
    </row>
    <row r="350" spans="1:5">
      <c r="A350" s="3"/>
      <c r="B350" s="4"/>
      <c r="C350" s="4"/>
      <c r="D350" s="4"/>
      <c r="E350" s="5"/>
    </row>
    <row r="351" spans="1:5">
      <c r="A351" s="3"/>
      <c r="B351" s="4"/>
      <c r="C351" s="4"/>
      <c r="D351" s="4"/>
      <c r="E351" s="5"/>
    </row>
    <row r="352" spans="1:5">
      <c r="A352" s="3"/>
      <c r="B352" s="4"/>
      <c r="C352" s="4"/>
      <c r="D352" s="4"/>
      <c r="E352" s="5"/>
    </row>
    <row r="353" spans="1:5">
      <c r="A353" s="3"/>
      <c r="B353" s="4"/>
      <c r="C353" s="4"/>
      <c r="D353" s="4"/>
      <c r="E353" s="5"/>
    </row>
    <row r="354" spans="1:5">
      <c r="A354" s="3"/>
      <c r="B354" s="4"/>
      <c r="C354" s="4"/>
      <c r="D354" s="4"/>
      <c r="E354" s="5"/>
    </row>
    <row r="355" spans="1:5">
      <c r="A355" s="3"/>
      <c r="B355" s="4"/>
      <c r="C355" s="4"/>
      <c r="D355" s="4"/>
      <c r="E355" s="5"/>
    </row>
    <row r="356" spans="1:5">
      <c r="A356" s="3"/>
      <c r="B356" s="4"/>
      <c r="C356" s="4"/>
      <c r="D356" s="4"/>
      <c r="E356" s="5"/>
    </row>
    <row r="357" spans="1:5">
      <c r="A357" s="3"/>
      <c r="B357" s="4"/>
      <c r="C357" s="4"/>
      <c r="D357" s="4"/>
      <c r="E357" s="5"/>
    </row>
    <row r="358" spans="1:5">
      <c r="A358" s="3"/>
      <c r="B358" s="4"/>
      <c r="C358" s="4"/>
      <c r="D358" s="4"/>
      <c r="E358" s="5"/>
    </row>
    <row r="359" spans="1:5">
      <c r="A359" s="3"/>
      <c r="B359" s="4"/>
      <c r="C359" s="4"/>
      <c r="D359" s="4"/>
      <c r="E359" s="5"/>
    </row>
    <row r="360" spans="1:5">
      <c r="A360" s="3"/>
      <c r="B360" s="4"/>
      <c r="C360" s="4"/>
      <c r="D360" s="4"/>
      <c r="E360" s="5"/>
    </row>
    <row r="361" spans="1:5">
      <c r="A361" s="3"/>
      <c r="B361" s="4"/>
      <c r="C361" s="4"/>
      <c r="D361" s="4"/>
      <c r="E361" s="5"/>
    </row>
    <row r="362" spans="1:5">
      <c r="A362" s="3"/>
      <c r="B362" s="4"/>
      <c r="C362" s="4"/>
      <c r="D362" s="4"/>
      <c r="E362" s="5"/>
    </row>
    <row r="363" spans="1:5">
      <c r="A363" s="3"/>
      <c r="B363" s="4"/>
      <c r="C363" s="4"/>
      <c r="D363" s="4"/>
      <c r="E363" s="5"/>
    </row>
    <row r="364" spans="1:5">
      <c r="A364" s="3"/>
      <c r="B364" s="4"/>
      <c r="C364" s="4"/>
      <c r="D364" s="4"/>
      <c r="E364" s="5"/>
    </row>
    <row r="365" spans="1:5">
      <c r="A365" s="3"/>
      <c r="B365" s="4"/>
      <c r="C365" s="4"/>
      <c r="D365" s="4"/>
      <c r="E365" s="5"/>
    </row>
    <row r="366" spans="1:5">
      <c r="A366" s="3"/>
      <c r="B366" s="4"/>
      <c r="C366" s="4"/>
      <c r="D366" s="4"/>
      <c r="E366" s="5"/>
    </row>
    <row r="367" spans="1:5">
      <c r="A367" s="3"/>
      <c r="B367" s="4"/>
      <c r="C367" s="4"/>
      <c r="D367" s="4"/>
      <c r="E367" s="5"/>
    </row>
    <row r="368" spans="1:5">
      <c r="A368" s="3"/>
      <c r="B368" s="4"/>
      <c r="C368" s="4"/>
      <c r="D368" s="4"/>
      <c r="E368" s="5"/>
    </row>
    <row r="369" spans="1:5">
      <c r="A369" s="3"/>
      <c r="B369" s="4"/>
      <c r="C369" s="4"/>
      <c r="D369" s="4"/>
      <c r="E369" s="5"/>
    </row>
    <row r="370" spans="1:5">
      <c r="A370" s="3"/>
      <c r="B370" s="4"/>
      <c r="C370" s="4"/>
      <c r="D370" s="4"/>
      <c r="E370" s="5"/>
    </row>
    <row r="371" spans="1:5">
      <c r="A371" s="3"/>
      <c r="B371" s="4"/>
      <c r="C371" s="4"/>
      <c r="D371" s="4"/>
      <c r="E371" s="5"/>
    </row>
    <row r="372" spans="1:5">
      <c r="A372" s="3"/>
      <c r="B372" s="4"/>
      <c r="C372" s="4"/>
      <c r="D372" s="4"/>
      <c r="E372" s="5"/>
    </row>
    <row r="373" spans="1:5">
      <c r="A373" s="3"/>
      <c r="B373" s="4"/>
      <c r="C373" s="4"/>
      <c r="D373" s="4"/>
      <c r="E373" s="5"/>
    </row>
    <row r="374" spans="1:5">
      <c r="A374" s="3"/>
      <c r="B374" s="4"/>
      <c r="C374" s="4"/>
      <c r="D374" s="4"/>
      <c r="E374" s="5"/>
    </row>
    <row r="375" spans="1:5">
      <c r="A375" s="3"/>
      <c r="B375" s="4"/>
      <c r="C375" s="4"/>
      <c r="D375" s="4"/>
      <c r="E375" s="5"/>
    </row>
    <row r="376" spans="1:5">
      <c r="A376" s="3"/>
      <c r="B376" s="4"/>
      <c r="C376" s="4"/>
      <c r="D376" s="4"/>
      <c r="E376" s="5"/>
    </row>
    <row r="377" spans="1:5">
      <c r="A377" s="3"/>
      <c r="B377" s="4"/>
      <c r="C377" s="4"/>
      <c r="D377" s="4"/>
      <c r="E377" s="5"/>
    </row>
    <row r="378" spans="1:5">
      <c r="A378" s="3"/>
      <c r="B378" s="4"/>
      <c r="C378" s="4"/>
      <c r="D378" s="4"/>
      <c r="E378" s="5"/>
    </row>
    <row r="379" spans="1:5">
      <c r="A379" s="3"/>
      <c r="B379" s="4"/>
      <c r="C379" s="4"/>
      <c r="D379" s="4"/>
      <c r="E379" s="5"/>
    </row>
    <row r="380" spans="1:5">
      <c r="A380" s="3"/>
      <c r="B380" s="4"/>
      <c r="C380" s="4"/>
      <c r="D380" s="4"/>
      <c r="E380" s="5"/>
    </row>
    <row r="381" spans="1:5">
      <c r="A381" s="3"/>
      <c r="B381" s="4"/>
      <c r="C381" s="4"/>
      <c r="D381" s="4"/>
      <c r="E381" s="5"/>
    </row>
    <row r="382" spans="1:5">
      <c r="A382" s="3"/>
      <c r="B382" s="4"/>
      <c r="C382" s="4"/>
      <c r="D382" s="4"/>
      <c r="E382" s="5"/>
    </row>
    <row r="383" spans="1:5">
      <c r="A383" s="3"/>
      <c r="B383" s="4"/>
      <c r="C383" s="4"/>
      <c r="D383" s="4"/>
      <c r="E383" s="5"/>
    </row>
    <row r="384" spans="1:5">
      <c r="A384" s="3"/>
      <c r="B384" s="4"/>
      <c r="C384" s="4"/>
      <c r="D384" s="4"/>
      <c r="E384" s="5"/>
    </row>
    <row r="385" spans="1:5">
      <c r="A385" s="3"/>
      <c r="B385" s="4"/>
      <c r="C385" s="4"/>
      <c r="D385" s="4"/>
      <c r="E385" s="5"/>
    </row>
    <row r="386" spans="1:5">
      <c r="A386" s="3"/>
      <c r="B386" s="4"/>
      <c r="C386" s="4"/>
      <c r="D386" s="4"/>
      <c r="E386" s="5"/>
    </row>
    <row r="387" spans="1:5">
      <c r="A387" s="3"/>
      <c r="B387" s="4"/>
      <c r="C387" s="4"/>
      <c r="D387" s="4"/>
      <c r="E387" s="5"/>
    </row>
    <row r="388" spans="1:5">
      <c r="A388" s="3"/>
      <c r="B388" s="4"/>
      <c r="C388" s="4"/>
      <c r="D388" s="4"/>
      <c r="E388" s="5"/>
    </row>
    <row r="389" spans="1:5">
      <c r="A389" s="3"/>
      <c r="B389" s="4"/>
      <c r="C389" s="4"/>
      <c r="D389" s="4"/>
      <c r="E389" s="5"/>
    </row>
    <row r="390" spans="1:5">
      <c r="A390" s="3"/>
      <c r="B390" s="4"/>
      <c r="C390" s="4"/>
      <c r="D390" s="4"/>
      <c r="E390" s="5"/>
    </row>
    <row r="391" spans="1:5">
      <c r="A391" s="3"/>
      <c r="B391" s="4"/>
      <c r="C391" s="4"/>
      <c r="D391" s="4"/>
      <c r="E391" s="5"/>
    </row>
    <row r="392" spans="1:5">
      <c r="A392" s="3"/>
      <c r="B392" s="4"/>
      <c r="C392" s="4"/>
      <c r="D392" s="4"/>
      <c r="E392" s="5"/>
    </row>
    <row r="393" spans="1:5">
      <c r="A393" s="3"/>
      <c r="B393" s="4"/>
      <c r="C393" s="4"/>
      <c r="D393" s="4"/>
      <c r="E393" s="5"/>
    </row>
    <row r="394" spans="1:5">
      <c r="A394" s="3"/>
      <c r="B394" s="4"/>
      <c r="C394" s="4"/>
      <c r="D394" s="4"/>
      <c r="E394" s="5"/>
    </row>
    <row r="395" spans="1:5">
      <c r="A395" s="3"/>
      <c r="B395" s="4"/>
      <c r="C395" s="4"/>
      <c r="D395" s="4"/>
      <c r="E395" s="5"/>
    </row>
    <row r="396" spans="1:5">
      <c r="A396" s="3"/>
      <c r="B396" s="4"/>
      <c r="C396" s="4"/>
      <c r="D396" s="4"/>
      <c r="E396" s="5"/>
    </row>
    <row r="397" spans="1:5">
      <c r="A397" s="3"/>
      <c r="B397" s="4"/>
      <c r="C397" s="4"/>
      <c r="D397" s="4"/>
      <c r="E397" s="5"/>
    </row>
    <row r="398" spans="1:5">
      <c r="A398" s="3"/>
      <c r="B398" s="4"/>
      <c r="C398" s="4"/>
      <c r="D398" s="4"/>
      <c r="E398" s="5"/>
    </row>
    <row r="399" spans="1:5">
      <c r="A399" s="3"/>
      <c r="B399" s="4"/>
      <c r="C399" s="4"/>
      <c r="D399" s="4"/>
      <c r="E399" s="5"/>
    </row>
    <row r="400" spans="1:5">
      <c r="A400" s="3"/>
      <c r="B400" s="4"/>
      <c r="C400" s="4"/>
      <c r="D400" s="4"/>
      <c r="E400" s="5"/>
    </row>
    <row r="401" spans="1:5">
      <c r="A401" s="3"/>
      <c r="B401" s="4"/>
      <c r="C401" s="4"/>
      <c r="D401" s="4"/>
      <c r="E401" s="5"/>
    </row>
    <row r="402" spans="1:5">
      <c r="A402" s="3"/>
      <c r="B402" s="4"/>
      <c r="C402" s="4"/>
      <c r="D402" s="4"/>
      <c r="E402" s="5"/>
    </row>
    <row r="403" spans="1:5">
      <c r="A403" s="3"/>
      <c r="B403" s="4"/>
      <c r="C403" s="4"/>
      <c r="D403" s="4"/>
      <c r="E403" s="5"/>
    </row>
    <row r="404" spans="1:5">
      <c r="A404" s="3"/>
      <c r="B404" s="4"/>
      <c r="C404" s="4"/>
      <c r="D404" s="4"/>
      <c r="E404" s="5"/>
    </row>
    <row r="405" spans="1:5">
      <c r="A405" s="3"/>
      <c r="B405" s="4"/>
      <c r="C405" s="4"/>
      <c r="D405" s="4"/>
      <c r="E405" s="5"/>
    </row>
    <row r="406" spans="1:5">
      <c r="A406" s="3"/>
      <c r="B406" s="4"/>
      <c r="C406" s="4"/>
      <c r="D406" s="4"/>
      <c r="E406" s="5"/>
    </row>
    <row r="407" spans="1:5">
      <c r="A407" s="3"/>
      <c r="B407" s="4"/>
      <c r="C407" s="4"/>
      <c r="D407" s="4"/>
      <c r="E407" s="5"/>
    </row>
    <row r="408" spans="1:5">
      <c r="A408" s="3"/>
      <c r="B408" s="4"/>
      <c r="C408" s="4"/>
      <c r="D408" s="4"/>
      <c r="E408" s="5"/>
    </row>
    <row r="409" spans="1:5">
      <c r="A409" s="3"/>
      <c r="B409" s="4"/>
      <c r="C409" s="4"/>
      <c r="D409" s="4"/>
      <c r="E409" s="5"/>
    </row>
    <row r="410" spans="1:5">
      <c r="A410" s="3"/>
      <c r="B410" s="4"/>
      <c r="C410" s="4"/>
      <c r="D410" s="4"/>
      <c r="E410" s="5"/>
    </row>
    <row r="411" spans="1:5">
      <c r="A411" s="3"/>
      <c r="B411" s="4"/>
      <c r="C411" s="4"/>
      <c r="D411" s="4"/>
      <c r="E411" s="5"/>
    </row>
    <row r="412" spans="1:5">
      <c r="A412" s="3"/>
      <c r="B412" s="4"/>
      <c r="C412" s="4"/>
      <c r="D412" s="4"/>
      <c r="E412" s="5"/>
    </row>
    <row r="413" spans="1:5">
      <c r="A413" s="3"/>
      <c r="B413" s="4"/>
      <c r="C413" s="4"/>
      <c r="D413" s="4"/>
      <c r="E413" s="5"/>
    </row>
    <row r="414" spans="1:5">
      <c r="A414" s="3"/>
      <c r="B414" s="4"/>
      <c r="C414" s="4"/>
      <c r="D414" s="4"/>
      <c r="E414" s="5"/>
    </row>
    <row r="415" spans="1:5">
      <c r="A415" s="3"/>
      <c r="B415" s="4"/>
      <c r="C415" s="4"/>
      <c r="D415" s="4"/>
      <c r="E415" s="5"/>
    </row>
    <row r="416" spans="1:5">
      <c r="A416" s="3"/>
      <c r="B416" s="4"/>
      <c r="C416" s="4"/>
      <c r="D416" s="4"/>
      <c r="E416" s="5"/>
    </row>
    <row r="417" spans="1:5">
      <c r="A417" s="3"/>
      <c r="B417" s="4"/>
      <c r="C417" s="4"/>
      <c r="D417" s="4"/>
      <c r="E417" s="5"/>
    </row>
    <row r="418" spans="1:5">
      <c r="A418" s="3"/>
      <c r="B418" s="4"/>
      <c r="C418" s="4"/>
      <c r="D418" s="4"/>
      <c r="E418" s="5"/>
    </row>
    <row r="419" spans="1:5">
      <c r="A419" s="3"/>
      <c r="B419" s="4"/>
      <c r="C419" s="4"/>
      <c r="D419" s="4"/>
      <c r="E419" s="5"/>
    </row>
    <row r="420" spans="1:5">
      <c r="A420" s="3"/>
      <c r="B420" s="4"/>
      <c r="C420" s="4"/>
      <c r="D420" s="4"/>
      <c r="E420" s="5"/>
    </row>
    <row r="421" spans="1:5">
      <c r="A421" s="3"/>
      <c r="B421" s="4"/>
      <c r="C421" s="4"/>
      <c r="D421" s="4"/>
      <c r="E421" s="5"/>
    </row>
    <row r="422" spans="1:5">
      <c r="A422" s="3"/>
      <c r="B422" s="4"/>
      <c r="C422" s="4"/>
      <c r="D422" s="4"/>
      <c r="E422" s="5"/>
    </row>
    <row r="423" spans="1:5">
      <c r="A423" s="3"/>
      <c r="B423" s="4"/>
      <c r="C423" s="4"/>
      <c r="D423" s="4"/>
      <c r="E423" s="5"/>
    </row>
    <row r="424" spans="1:5">
      <c r="A424" s="3"/>
      <c r="B424" s="4"/>
      <c r="C424" s="4"/>
      <c r="D424" s="4"/>
      <c r="E424" s="5"/>
    </row>
    <row r="425" spans="1:5">
      <c r="A425" s="3"/>
      <c r="B425" s="4"/>
      <c r="C425" s="4"/>
      <c r="D425" s="4"/>
      <c r="E425" s="5"/>
    </row>
    <row r="426" spans="1:5">
      <c r="A426" s="3"/>
      <c r="B426" s="4"/>
      <c r="C426" s="4"/>
      <c r="D426" s="4"/>
      <c r="E426" s="5"/>
    </row>
    <row r="427" spans="1:5">
      <c r="A427" s="3"/>
      <c r="B427" s="4"/>
      <c r="C427" s="4"/>
      <c r="D427" s="4"/>
      <c r="E427" s="5"/>
    </row>
    <row r="428" spans="1:5">
      <c r="A428" s="3"/>
      <c r="B428" s="4"/>
      <c r="C428" s="4"/>
      <c r="D428" s="4"/>
      <c r="E428" s="5"/>
    </row>
    <row r="429" spans="1:5">
      <c r="A429" s="3"/>
      <c r="B429" s="4"/>
      <c r="C429" s="4"/>
      <c r="D429" s="4"/>
      <c r="E429" s="5"/>
    </row>
    <row r="430" spans="1:5">
      <c r="A430" s="3"/>
      <c r="B430" s="4"/>
      <c r="C430" s="4"/>
      <c r="D430" s="4"/>
      <c r="E430" s="5"/>
    </row>
    <row r="431" spans="1:5">
      <c r="A431" s="3"/>
      <c r="B431" s="4"/>
      <c r="C431" s="4"/>
      <c r="D431" s="4"/>
      <c r="E431" s="5"/>
    </row>
    <row r="432" spans="1:5">
      <c r="A432" s="3"/>
      <c r="B432" s="4"/>
      <c r="C432" s="4"/>
      <c r="D432" s="4"/>
      <c r="E432" s="5"/>
    </row>
    <row r="433" spans="1:5">
      <c r="A433" s="3"/>
      <c r="B433" s="4"/>
      <c r="C433" s="4"/>
      <c r="D433" s="4"/>
      <c r="E433" s="5"/>
    </row>
    <row r="434" spans="1:5">
      <c r="A434" s="3"/>
      <c r="B434" s="4"/>
      <c r="C434" s="4"/>
      <c r="D434" s="4"/>
      <c r="E434" s="5"/>
    </row>
    <row r="435" spans="1:5">
      <c r="A435" s="3"/>
      <c r="B435" s="4"/>
      <c r="C435" s="4"/>
      <c r="D435" s="4"/>
      <c r="E435" s="5"/>
    </row>
    <row r="436" spans="1:5">
      <c r="A436" s="3"/>
      <c r="B436" s="4"/>
      <c r="C436" s="4"/>
      <c r="D436" s="4"/>
      <c r="E436" s="5"/>
    </row>
    <row r="437" spans="1:5">
      <c r="A437" s="3"/>
      <c r="B437" s="4"/>
      <c r="C437" s="4"/>
      <c r="D437" s="4"/>
      <c r="E437" s="5"/>
    </row>
    <row r="438" spans="1:5">
      <c r="A438" s="3"/>
      <c r="B438" s="4"/>
      <c r="C438" s="4"/>
      <c r="D438" s="4"/>
      <c r="E438" s="5"/>
    </row>
    <row r="439" spans="1:5">
      <c r="A439" s="3"/>
      <c r="B439" s="4"/>
      <c r="C439" s="4"/>
      <c r="D439" s="4"/>
      <c r="E439" s="5"/>
    </row>
    <row r="440" spans="1:5">
      <c r="A440" s="3"/>
      <c r="B440" s="4"/>
      <c r="C440" s="4"/>
      <c r="D440" s="4"/>
      <c r="E440" s="5"/>
    </row>
    <row r="441" spans="1:5">
      <c r="A441" s="3"/>
      <c r="B441" s="4"/>
      <c r="C441" s="4"/>
      <c r="D441" s="4"/>
      <c r="E441" s="5"/>
    </row>
    <row r="442" spans="1:5">
      <c r="A442" s="3"/>
      <c r="B442" s="4"/>
      <c r="C442" s="4"/>
      <c r="D442" s="4"/>
      <c r="E442" s="5"/>
    </row>
    <row r="443" spans="1:5">
      <c r="A443" s="3"/>
      <c r="B443" s="4"/>
      <c r="C443" s="4"/>
      <c r="D443" s="4"/>
      <c r="E443" s="5"/>
    </row>
    <row r="444" spans="1:5">
      <c r="A444" s="3"/>
      <c r="B444" s="4"/>
      <c r="C444" s="4"/>
      <c r="D444" s="4"/>
      <c r="E444" s="5"/>
    </row>
    <row r="445" spans="1:5">
      <c r="A445" s="3"/>
      <c r="B445" s="4"/>
      <c r="C445" s="4"/>
      <c r="D445" s="4"/>
      <c r="E445" s="5"/>
    </row>
    <row r="446" spans="1:5">
      <c r="A446" s="3"/>
      <c r="B446" s="4"/>
      <c r="C446" s="4"/>
      <c r="D446" s="4"/>
      <c r="E446" s="5"/>
    </row>
    <row r="447" spans="1:5">
      <c r="A447" s="3"/>
      <c r="B447" s="4"/>
      <c r="C447" s="4"/>
      <c r="D447" s="4"/>
      <c r="E447" s="5"/>
    </row>
    <row r="448" spans="1:5">
      <c r="A448" s="3"/>
      <c r="B448" s="4"/>
      <c r="C448" s="4"/>
      <c r="D448" s="4"/>
      <c r="E448" s="5"/>
    </row>
    <row r="449" spans="1:5">
      <c r="A449" s="3"/>
      <c r="B449" s="4"/>
      <c r="C449" s="4"/>
      <c r="D449" s="4"/>
      <c r="E449" s="5"/>
    </row>
    <row r="450" spans="1:5">
      <c r="A450" s="3"/>
      <c r="B450" s="4"/>
      <c r="C450" s="4"/>
      <c r="D450" s="4"/>
      <c r="E450" s="5"/>
    </row>
    <row r="451" spans="1:5">
      <c r="A451" s="3"/>
      <c r="B451" s="4"/>
      <c r="C451" s="4"/>
      <c r="D451" s="4"/>
      <c r="E451" s="5"/>
    </row>
    <row r="452" spans="1:5">
      <c r="A452" s="3"/>
      <c r="B452" s="4"/>
      <c r="C452" s="4"/>
      <c r="D452" s="4"/>
      <c r="E452" s="5"/>
    </row>
    <row r="453" spans="1:5">
      <c r="A453" s="3"/>
      <c r="B453" s="4"/>
      <c r="C453" s="4"/>
      <c r="D453" s="4"/>
      <c r="E453" s="5"/>
    </row>
    <row r="454" spans="1:5">
      <c r="A454" s="3"/>
      <c r="B454" s="4"/>
      <c r="C454" s="4"/>
      <c r="D454" s="4"/>
      <c r="E454" s="5"/>
    </row>
    <row r="455" spans="1:5">
      <c r="A455" s="3"/>
      <c r="B455" s="4"/>
      <c r="C455" s="4"/>
      <c r="D455" s="4"/>
      <c r="E455" s="5"/>
    </row>
    <row r="456" spans="1:5">
      <c r="A456" s="3"/>
      <c r="B456" s="4"/>
      <c r="C456" s="4"/>
      <c r="D456" s="4"/>
      <c r="E456" s="5"/>
    </row>
    <row r="457" spans="1:5">
      <c r="A457" s="3"/>
      <c r="B457" s="4"/>
      <c r="C457" s="4"/>
      <c r="D457" s="4"/>
      <c r="E457" s="5"/>
    </row>
    <row r="458" spans="1:5">
      <c r="A458" s="3"/>
      <c r="B458" s="4"/>
      <c r="C458" s="4"/>
      <c r="D458" s="4"/>
      <c r="E458" s="5"/>
    </row>
    <row r="459" spans="1:5">
      <c r="A459" s="3"/>
      <c r="B459" s="4"/>
      <c r="C459" s="4"/>
      <c r="D459" s="4"/>
      <c r="E459" s="5"/>
    </row>
    <row r="460" spans="1:5">
      <c r="A460" s="3"/>
      <c r="B460" s="4"/>
      <c r="C460" s="4"/>
      <c r="D460" s="4"/>
      <c r="E460" s="5"/>
    </row>
    <row r="461" spans="1:5">
      <c r="A461" s="3"/>
      <c r="B461" s="4"/>
      <c r="C461" s="4"/>
      <c r="D461" s="4"/>
      <c r="E461" s="5"/>
    </row>
    <row r="462" spans="1:5">
      <c r="A462" s="3"/>
      <c r="B462" s="4"/>
      <c r="C462" s="4"/>
      <c r="D462" s="4"/>
      <c r="E462" s="5"/>
    </row>
    <row r="463" spans="1:5">
      <c r="A463" s="3"/>
      <c r="B463" s="4"/>
      <c r="C463" s="4"/>
      <c r="D463" s="4"/>
      <c r="E463" s="5"/>
    </row>
    <row r="464" spans="1:5">
      <c r="A464" s="3"/>
      <c r="B464" s="4"/>
      <c r="C464" s="4"/>
      <c r="D464" s="4"/>
      <c r="E464" s="5"/>
    </row>
    <row r="465" spans="1:5">
      <c r="A465" s="3"/>
      <c r="B465" s="4"/>
      <c r="C465" s="4"/>
      <c r="D465" s="4"/>
      <c r="E465" s="5"/>
    </row>
    <row r="466" spans="1:5">
      <c r="A466" s="3"/>
      <c r="B466" s="4"/>
      <c r="C466" s="4"/>
      <c r="D466" s="4"/>
      <c r="E466" s="5"/>
    </row>
    <row r="467" spans="1:5">
      <c r="A467" s="3"/>
      <c r="B467" s="4"/>
      <c r="C467" s="4"/>
      <c r="D467" s="4"/>
      <c r="E467" s="5"/>
    </row>
    <row r="468" spans="1:5">
      <c r="A468" s="3"/>
      <c r="B468" s="4"/>
      <c r="C468" s="4"/>
      <c r="D468" s="4"/>
      <c r="E468" s="5"/>
    </row>
    <row r="469" spans="1:5">
      <c r="A469" s="3"/>
      <c r="B469" s="4"/>
      <c r="C469" s="4"/>
      <c r="D469" s="4"/>
      <c r="E469" s="5"/>
    </row>
    <row r="470" spans="1:5">
      <c r="A470" s="3"/>
      <c r="B470" s="4"/>
      <c r="C470" s="4"/>
      <c r="D470" s="4"/>
      <c r="E470" s="5"/>
    </row>
    <row r="471" spans="1:5">
      <c r="A471" s="3"/>
      <c r="B471" s="4"/>
      <c r="C471" s="4"/>
      <c r="D471" s="4"/>
      <c r="E471" s="5"/>
    </row>
    <row r="472" spans="1:5">
      <c r="A472" s="3"/>
      <c r="B472" s="4"/>
      <c r="C472" s="4"/>
      <c r="D472" s="4"/>
      <c r="E472" s="5"/>
    </row>
    <row r="473" spans="1:5">
      <c r="A473" s="3"/>
      <c r="B473" s="4"/>
      <c r="C473" s="4"/>
      <c r="D473" s="4"/>
      <c r="E473" s="5"/>
    </row>
    <row r="474" spans="1:5">
      <c r="A474" s="3"/>
      <c r="B474" s="4"/>
      <c r="C474" s="4"/>
      <c r="D474" s="4"/>
      <c r="E474" s="5"/>
    </row>
    <row r="475" spans="1:5">
      <c r="A475" s="3"/>
      <c r="B475" s="4"/>
      <c r="C475" s="4"/>
      <c r="D475" s="4"/>
      <c r="E475" s="5"/>
    </row>
    <row r="476" spans="1:5">
      <c r="A476" s="3"/>
      <c r="B476" s="4"/>
      <c r="C476" s="4"/>
      <c r="D476" s="4"/>
      <c r="E476" s="5"/>
    </row>
    <row r="477" spans="1:5">
      <c r="A477" s="3"/>
      <c r="B477" s="4"/>
      <c r="C477" s="4"/>
      <c r="D477" s="4"/>
      <c r="E477" s="5"/>
    </row>
    <row r="478" spans="1:5">
      <c r="A478" s="3"/>
      <c r="B478" s="4"/>
      <c r="C478" s="4"/>
      <c r="D478" s="4"/>
      <c r="E478" s="5"/>
    </row>
    <row r="479" spans="1:5">
      <c r="A479" s="3"/>
      <c r="B479" s="4"/>
      <c r="C479" s="4"/>
      <c r="D479" s="4"/>
      <c r="E479" s="5"/>
    </row>
    <row r="480" spans="1:5">
      <c r="A480" s="3"/>
      <c r="B480" s="4"/>
      <c r="C480" s="4"/>
      <c r="D480" s="4"/>
      <c r="E480" s="5"/>
    </row>
    <row r="481" spans="1:5">
      <c r="A481" s="3"/>
      <c r="B481" s="4"/>
      <c r="C481" s="4"/>
      <c r="D481" s="4"/>
      <c r="E481" s="5"/>
    </row>
    <row r="482" spans="1:5">
      <c r="A482" s="3"/>
      <c r="B482" s="4"/>
      <c r="C482" s="4"/>
      <c r="D482" s="4"/>
      <c r="E482" s="5"/>
    </row>
    <row r="483" spans="1:5">
      <c r="A483" s="3"/>
      <c r="B483" s="4"/>
      <c r="C483" s="4"/>
      <c r="D483" s="4"/>
      <c r="E483" s="5"/>
    </row>
    <row r="484" spans="1:5">
      <c r="A484" s="3"/>
      <c r="B484" s="4"/>
      <c r="C484" s="4"/>
      <c r="D484" s="4"/>
      <c r="E484" s="5"/>
    </row>
    <row r="485" spans="1:5">
      <c r="A485" s="3"/>
      <c r="B485" s="4"/>
      <c r="C485" s="4"/>
      <c r="D485" s="4"/>
      <c r="E485" s="5"/>
    </row>
    <row r="486" spans="1:5">
      <c r="A486" s="3"/>
      <c r="B486" s="4"/>
      <c r="C486" s="4"/>
      <c r="D486" s="4"/>
      <c r="E486" s="5"/>
    </row>
    <row r="487" spans="1:5">
      <c r="A487" s="3"/>
      <c r="B487" s="4"/>
      <c r="C487" s="4"/>
      <c r="D487" s="4"/>
      <c r="E487" s="5"/>
    </row>
    <row r="488" spans="1:5">
      <c r="A488" s="3"/>
      <c r="B488" s="4"/>
      <c r="C488" s="4"/>
      <c r="D488" s="4"/>
      <c r="E488" s="5"/>
    </row>
    <row r="489" spans="1:5">
      <c r="A489" s="3"/>
      <c r="B489" s="4"/>
      <c r="C489" s="4"/>
      <c r="D489" s="4"/>
      <c r="E489" s="5"/>
    </row>
    <row r="490" spans="1:5">
      <c r="A490" s="3"/>
      <c r="B490" s="4"/>
      <c r="C490" s="4"/>
      <c r="D490" s="4"/>
      <c r="E490" s="5"/>
    </row>
    <row r="491" spans="1:5">
      <c r="A491" s="3"/>
      <c r="B491" s="4"/>
      <c r="C491" s="4"/>
      <c r="D491" s="4"/>
      <c r="E491" s="5"/>
    </row>
    <row r="492" spans="1:5">
      <c r="A492" s="3"/>
      <c r="B492" s="4"/>
      <c r="C492" s="4"/>
      <c r="D492" s="4"/>
      <c r="E492" s="5"/>
    </row>
    <row r="493" spans="1:5">
      <c r="A493" s="3"/>
      <c r="B493" s="4"/>
      <c r="C493" s="4"/>
      <c r="D493" s="4"/>
      <c r="E493" s="5"/>
    </row>
    <row r="494" spans="1:5">
      <c r="A494" s="3"/>
      <c r="B494" s="4"/>
      <c r="C494" s="4"/>
      <c r="D494" s="4"/>
      <c r="E494" s="5"/>
    </row>
    <row r="495" spans="1:5">
      <c r="A495" s="3"/>
      <c r="B495" s="4"/>
      <c r="C495" s="4"/>
      <c r="D495" s="4"/>
      <c r="E495" s="5"/>
    </row>
    <row r="496" spans="1:5">
      <c r="A496" s="3"/>
      <c r="B496" s="4"/>
      <c r="C496" s="4"/>
      <c r="D496" s="4"/>
      <c r="E496" s="5"/>
    </row>
    <row r="497" spans="1:5">
      <c r="A497" s="3"/>
      <c r="B497" s="4"/>
      <c r="C497" s="4"/>
      <c r="D497" s="4"/>
      <c r="E497" s="5"/>
    </row>
    <row r="498" spans="1:5">
      <c r="A498" s="3"/>
      <c r="B498" s="4"/>
      <c r="C498" s="4"/>
      <c r="D498" s="4"/>
      <c r="E498" s="5"/>
    </row>
    <row r="499" spans="1:5">
      <c r="A499" s="3"/>
      <c r="B499" s="4"/>
      <c r="C499" s="4"/>
      <c r="D499" s="4"/>
      <c r="E499" s="5"/>
    </row>
    <row r="500" spans="1:5">
      <c r="A500" s="3"/>
      <c r="B500" s="4"/>
      <c r="C500" s="4"/>
      <c r="D500" s="4"/>
      <c r="E500" s="5"/>
    </row>
    <row r="501" spans="1:5">
      <c r="A501" s="3"/>
      <c r="B501" s="4"/>
      <c r="C501" s="4"/>
      <c r="D501" s="4"/>
      <c r="E501" s="5"/>
    </row>
    <row r="502" spans="1:5">
      <c r="A502" s="3"/>
      <c r="B502" s="4"/>
      <c r="C502" s="4"/>
      <c r="D502" s="4"/>
      <c r="E502" s="5"/>
    </row>
    <row r="503" spans="1:5">
      <c r="A503" s="3"/>
      <c r="B503" s="4"/>
      <c r="C503" s="4"/>
      <c r="D503" s="4"/>
      <c r="E503" s="5"/>
    </row>
    <row r="504" spans="1:5">
      <c r="A504" s="3"/>
      <c r="B504" s="4"/>
      <c r="C504" s="4"/>
      <c r="D504" s="4"/>
      <c r="E504" s="5"/>
    </row>
    <row r="505" spans="1:5">
      <c r="A505" s="3"/>
      <c r="B505" s="4"/>
      <c r="C505" s="4"/>
      <c r="D505" s="4"/>
      <c r="E505" s="5"/>
    </row>
    <row r="506" spans="1:5">
      <c r="A506" s="3"/>
      <c r="B506" s="4"/>
      <c r="C506" s="4"/>
      <c r="D506" s="4"/>
      <c r="E506" s="5"/>
    </row>
    <row r="507" spans="1:5">
      <c r="A507" s="3"/>
      <c r="B507" s="4"/>
      <c r="C507" s="4"/>
      <c r="D507" s="4"/>
      <c r="E507" s="5"/>
    </row>
    <row r="508" spans="1:5">
      <c r="A508" s="3"/>
      <c r="B508" s="4"/>
      <c r="C508" s="4"/>
      <c r="D508" s="4"/>
      <c r="E508" s="5"/>
    </row>
    <row r="509" spans="1:5">
      <c r="A509" s="3"/>
      <c r="B509" s="4"/>
      <c r="C509" s="4"/>
      <c r="D509" s="4"/>
      <c r="E509" s="5"/>
    </row>
    <row r="510" spans="1:5">
      <c r="A510" s="3"/>
      <c r="B510" s="4"/>
      <c r="C510" s="4"/>
      <c r="D510" s="4"/>
      <c r="E510" s="5"/>
    </row>
    <row r="511" spans="1:5">
      <c r="A511" s="3"/>
      <c r="B511" s="4"/>
      <c r="C511" s="4"/>
      <c r="D511" s="4"/>
      <c r="E511" s="5"/>
    </row>
    <row r="512" spans="1:5">
      <c r="A512" s="3"/>
      <c r="B512" s="4"/>
      <c r="C512" s="4"/>
      <c r="D512" s="4"/>
      <c r="E512" s="5"/>
    </row>
    <row r="513" spans="1:5">
      <c r="A513" s="3"/>
      <c r="B513" s="4"/>
      <c r="C513" s="4"/>
      <c r="D513" s="4"/>
      <c r="E513" s="5"/>
    </row>
    <row r="514" spans="1:5">
      <c r="A514" s="3"/>
      <c r="B514" s="4"/>
      <c r="C514" s="4"/>
      <c r="D514" s="4"/>
      <c r="E514" s="5"/>
    </row>
    <row r="515" spans="1:5">
      <c r="A515" s="3"/>
      <c r="B515" s="4"/>
      <c r="C515" s="4"/>
      <c r="D515" s="4"/>
      <c r="E515" s="5"/>
    </row>
    <row r="516" spans="1:5">
      <c r="A516" s="3"/>
      <c r="B516" s="4"/>
      <c r="C516" s="4"/>
      <c r="D516" s="4"/>
      <c r="E516" s="5"/>
    </row>
    <row r="517" spans="1:5">
      <c r="A517" s="3"/>
      <c r="B517" s="4"/>
      <c r="C517" s="4"/>
      <c r="D517" s="4"/>
      <c r="E517" s="5"/>
    </row>
    <row r="518" spans="1:5">
      <c r="A518" s="3"/>
      <c r="B518" s="4"/>
      <c r="C518" s="4"/>
      <c r="D518" s="4"/>
      <c r="E518" s="5"/>
    </row>
    <row r="519" spans="1:5">
      <c r="A519" s="3"/>
      <c r="B519" s="4"/>
      <c r="C519" s="4"/>
      <c r="D519" s="4"/>
      <c r="E519" s="5"/>
    </row>
    <row r="520" spans="1:5">
      <c r="A520" s="3"/>
      <c r="B520" s="4"/>
      <c r="C520" s="4"/>
      <c r="D520" s="4"/>
      <c r="E520" s="5"/>
    </row>
    <row r="521" spans="1:5">
      <c r="A521" s="3"/>
      <c r="B521" s="4"/>
      <c r="C521" s="4"/>
      <c r="D521" s="4"/>
      <c r="E521" s="5"/>
    </row>
    <row r="522" spans="1:5">
      <c r="A522" s="3"/>
      <c r="B522" s="4"/>
      <c r="C522" s="4"/>
      <c r="D522" s="4"/>
      <c r="E522" s="5"/>
    </row>
    <row r="523" spans="1:5">
      <c r="A523" s="3"/>
      <c r="B523" s="4"/>
      <c r="C523" s="4"/>
      <c r="D523" s="4"/>
      <c r="E523" s="5"/>
    </row>
    <row r="524" spans="1:5">
      <c r="A524" s="3"/>
      <c r="B524" s="4"/>
      <c r="C524" s="4"/>
      <c r="D524" s="4"/>
      <c r="E524" s="5"/>
    </row>
    <row r="525" spans="1:5">
      <c r="A525" s="3"/>
      <c r="B525" s="4"/>
      <c r="C525" s="4"/>
      <c r="D525" s="4"/>
      <c r="E525" s="5"/>
    </row>
    <row r="526" spans="1:5">
      <c r="A526" s="3"/>
      <c r="B526" s="4"/>
      <c r="C526" s="4"/>
      <c r="D526" s="4"/>
      <c r="E526" s="5"/>
    </row>
    <row r="527" spans="1:5">
      <c r="A527" s="3"/>
      <c r="B527" s="4"/>
      <c r="C527" s="4"/>
      <c r="D527" s="4"/>
      <c r="E527" s="5"/>
    </row>
    <row r="528" spans="1:5">
      <c r="A528" s="3"/>
      <c r="B528" s="4"/>
      <c r="C528" s="4"/>
      <c r="D528" s="4"/>
      <c r="E528" s="5"/>
    </row>
    <row r="529" spans="1:5">
      <c r="A529" s="3"/>
      <c r="B529" s="4"/>
      <c r="C529" s="4"/>
      <c r="D529" s="4"/>
      <c r="E529" s="5"/>
    </row>
    <row r="530" spans="1:5">
      <c r="A530" s="3"/>
      <c r="B530" s="4"/>
      <c r="C530" s="4"/>
      <c r="D530" s="4"/>
      <c r="E530" s="5"/>
    </row>
    <row r="531" spans="1:5">
      <c r="A531" s="3"/>
      <c r="B531" s="4"/>
      <c r="C531" s="4"/>
      <c r="D531" s="4"/>
      <c r="E531" s="5"/>
    </row>
    <row r="532" spans="1:5">
      <c r="A532" s="3"/>
      <c r="B532" s="4"/>
      <c r="C532" s="4"/>
      <c r="D532" s="4"/>
      <c r="E532" s="5"/>
    </row>
    <row r="533" spans="1:5">
      <c r="A533" s="3"/>
      <c r="B533" s="4"/>
      <c r="C533" s="4"/>
      <c r="D533" s="4"/>
      <c r="E533" s="5"/>
    </row>
    <row r="534" spans="1:5">
      <c r="A534" s="3"/>
      <c r="B534" s="4"/>
      <c r="C534" s="4"/>
      <c r="D534" s="4"/>
      <c r="E534" s="5"/>
    </row>
    <row r="535" spans="1:5">
      <c r="A535" s="3"/>
      <c r="B535" s="4"/>
      <c r="C535" s="4"/>
      <c r="D535" s="4"/>
      <c r="E535" s="5"/>
    </row>
    <row r="536" spans="1:5">
      <c r="A536" s="3"/>
      <c r="B536" s="4"/>
      <c r="C536" s="4"/>
      <c r="D536" s="4"/>
      <c r="E536" s="5"/>
    </row>
    <row r="537" spans="1:5">
      <c r="A537" s="3"/>
      <c r="B537" s="4"/>
      <c r="C537" s="4"/>
      <c r="D537" s="4"/>
      <c r="E537" s="5"/>
    </row>
    <row r="538" spans="1:5">
      <c r="A538" s="3"/>
      <c r="B538" s="4"/>
      <c r="C538" s="4"/>
      <c r="D538" s="4"/>
      <c r="E538" s="5"/>
    </row>
    <row r="539" spans="1:5">
      <c r="A539" s="3"/>
      <c r="B539" s="4"/>
      <c r="C539" s="4"/>
      <c r="D539" s="4"/>
      <c r="E539" s="5"/>
    </row>
    <row r="540" spans="1:5">
      <c r="A540" s="3"/>
      <c r="B540" s="4"/>
      <c r="C540" s="4"/>
      <c r="D540" s="4"/>
      <c r="E540" s="5"/>
    </row>
    <row r="541" spans="1:5">
      <c r="A541" s="3"/>
      <c r="B541" s="4"/>
      <c r="C541" s="4"/>
      <c r="D541" s="4"/>
      <c r="E541" s="5"/>
    </row>
    <row r="542" spans="1:5">
      <c r="A542" s="3"/>
      <c r="B542" s="4"/>
      <c r="C542" s="4"/>
      <c r="D542" s="4"/>
      <c r="E542" s="5"/>
    </row>
    <row r="543" spans="1:5">
      <c r="A543" s="3"/>
      <c r="B543" s="4"/>
      <c r="C543" s="4"/>
      <c r="D543" s="4"/>
      <c r="E543" s="5"/>
    </row>
    <row r="544" spans="1:5">
      <c r="A544" s="3"/>
      <c r="B544" s="4"/>
      <c r="C544" s="4"/>
      <c r="D544" s="4"/>
      <c r="E544" s="5"/>
    </row>
    <row r="545" spans="1:5">
      <c r="A545" s="3"/>
      <c r="B545" s="4"/>
      <c r="C545" s="4"/>
      <c r="D545" s="4"/>
      <c r="E545" s="5"/>
    </row>
    <row r="546" spans="1:5">
      <c r="A546" s="3"/>
      <c r="B546" s="4"/>
      <c r="C546" s="4"/>
      <c r="D546" s="4"/>
      <c r="E546" s="5"/>
    </row>
    <row r="547" spans="1:5">
      <c r="A547" s="3"/>
      <c r="B547" s="4"/>
      <c r="C547" s="4"/>
      <c r="D547" s="4"/>
      <c r="E547" s="5"/>
    </row>
    <row r="548" spans="1:5">
      <c r="A548" s="3"/>
      <c r="B548" s="4"/>
      <c r="C548" s="4"/>
      <c r="D548" s="4"/>
      <c r="E548" s="5"/>
    </row>
    <row r="549" spans="1:5">
      <c r="A549" s="3"/>
      <c r="B549" s="4"/>
      <c r="C549" s="4"/>
      <c r="D549" s="4"/>
      <c r="E549" s="5"/>
    </row>
    <row r="550" spans="1:5">
      <c r="A550" s="3"/>
      <c r="B550" s="4"/>
      <c r="C550" s="4"/>
      <c r="D550" s="4"/>
      <c r="E550" s="5"/>
    </row>
    <row r="551" spans="1:5">
      <c r="A551" s="3"/>
      <c r="B551" s="4"/>
      <c r="C551" s="4"/>
      <c r="D551" s="4"/>
      <c r="E551" s="5"/>
    </row>
    <row r="552" spans="1:5">
      <c r="A552" s="3"/>
      <c r="B552" s="4"/>
      <c r="C552" s="4"/>
      <c r="D552" s="4"/>
      <c r="E552" s="5"/>
    </row>
    <row r="553" spans="1:5">
      <c r="A553" s="3"/>
      <c r="B553" s="4"/>
      <c r="C553" s="4"/>
      <c r="D553" s="4"/>
      <c r="E553" s="5"/>
    </row>
    <row r="554" spans="1:5">
      <c r="A554" s="3"/>
      <c r="B554" s="4"/>
      <c r="C554" s="4"/>
      <c r="D554" s="4"/>
      <c r="E554" s="5"/>
    </row>
    <row r="555" spans="1:5">
      <c r="A555" s="3"/>
      <c r="B555" s="4"/>
      <c r="C555" s="4"/>
      <c r="D555" s="4"/>
      <c r="E555" s="5"/>
    </row>
    <row r="556" spans="1:5">
      <c r="A556" s="3"/>
      <c r="B556" s="4"/>
      <c r="C556" s="4"/>
      <c r="D556" s="4"/>
      <c r="E556" s="5"/>
    </row>
    <row r="557" spans="1:5">
      <c r="A557" s="3"/>
      <c r="B557" s="4"/>
      <c r="C557" s="4"/>
      <c r="D557" s="4"/>
      <c r="E557" s="5"/>
    </row>
    <row r="558" spans="1:5">
      <c r="A558" s="3"/>
      <c r="B558" s="4"/>
      <c r="C558" s="4"/>
      <c r="D558" s="4"/>
      <c r="E558" s="5"/>
    </row>
    <row r="559" spans="1:5">
      <c r="A559" s="3"/>
      <c r="B559" s="4"/>
      <c r="C559" s="4"/>
      <c r="D559" s="4"/>
      <c r="E559" s="5"/>
    </row>
    <row r="560" spans="1:5">
      <c r="A560" s="3"/>
      <c r="B560" s="4"/>
      <c r="C560" s="4"/>
      <c r="D560" s="4"/>
      <c r="E560" s="5"/>
    </row>
    <row r="561" spans="1:5">
      <c r="A561" s="3"/>
      <c r="B561" s="4"/>
      <c r="C561" s="4"/>
      <c r="D561" s="4"/>
      <c r="E561" s="5"/>
    </row>
    <row r="562" spans="1:5">
      <c r="A562" s="3"/>
      <c r="B562" s="4"/>
      <c r="C562" s="4"/>
      <c r="D562" s="4"/>
      <c r="E562" s="5"/>
    </row>
    <row r="563" spans="1:5">
      <c r="A563" s="3"/>
      <c r="B563" s="4"/>
      <c r="C563" s="4"/>
      <c r="D563" s="4"/>
      <c r="E563" s="5"/>
    </row>
    <row r="564" spans="1:5">
      <c r="A564" s="3"/>
      <c r="B564" s="4"/>
      <c r="C564" s="4"/>
      <c r="D564" s="4"/>
      <c r="E564" s="5"/>
    </row>
    <row r="565" spans="1:5">
      <c r="A565" s="3"/>
      <c r="B565" s="4"/>
      <c r="C565" s="4"/>
      <c r="D565" s="4"/>
      <c r="E565" s="5"/>
    </row>
    <row r="566" spans="1:5">
      <c r="A566" s="3"/>
      <c r="B566" s="4"/>
      <c r="C566" s="4"/>
      <c r="D566" s="4"/>
      <c r="E566" s="5"/>
    </row>
    <row r="567" spans="1:5">
      <c r="A567" s="3"/>
      <c r="B567" s="4"/>
      <c r="C567" s="4"/>
      <c r="D567" s="4"/>
      <c r="E567" s="5"/>
    </row>
    <row r="568" spans="1:5">
      <c r="A568" s="3"/>
      <c r="B568" s="4"/>
      <c r="C568" s="4"/>
      <c r="D568" s="4"/>
      <c r="E568" s="5"/>
    </row>
    <row r="569" spans="1:5">
      <c r="A569" s="3"/>
      <c r="B569" s="4"/>
      <c r="C569" s="4"/>
      <c r="D569" s="4"/>
      <c r="E569" s="5"/>
    </row>
    <row r="570" spans="1:5">
      <c r="A570" s="3"/>
      <c r="B570" s="4"/>
      <c r="C570" s="4"/>
      <c r="D570" s="4"/>
      <c r="E570" s="5"/>
    </row>
    <row r="571" spans="1:5">
      <c r="A571" s="3"/>
      <c r="B571" s="4"/>
      <c r="C571" s="4"/>
      <c r="D571" s="4"/>
      <c r="E571" s="5"/>
    </row>
    <row r="572" spans="1:5">
      <c r="A572" s="3"/>
      <c r="B572" s="4"/>
      <c r="C572" s="4"/>
      <c r="D572" s="4"/>
      <c r="E572" s="5"/>
    </row>
    <row r="573" spans="1:5">
      <c r="A573" s="3"/>
      <c r="B573" s="4"/>
      <c r="C573" s="4"/>
      <c r="D573" s="4"/>
      <c r="E573" s="5"/>
    </row>
    <row r="574" spans="1:5">
      <c r="A574" s="3"/>
      <c r="B574" s="4"/>
      <c r="C574" s="4"/>
      <c r="D574" s="4"/>
      <c r="E574" s="5"/>
    </row>
    <row r="575" spans="1:5">
      <c r="A575" s="3"/>
      <c r="B575" s="4"/>
      <c r="C575" s="4"/>
      <c r="D575" s="4"/>
      <c r="E575" s="5"/>
    </row>
    <row r="576" spans="1:5">
      <c r="A576" s="3"/>
      <c r="B576" s="4"/>
      <c r="C576" s="4"/>
      <c r="D576" s="4"/>
      <c r="E576" s="5"/>
    </row>
    <row r="577" spans="1:5">
      <c r="A577" s="3"/>
      <c r="B577" s="4"/>
      <c r="C577" s="4"/>
      <c r="D577" s="4"/>
      <c r="E577" s="5"/>
    </row>
    <row r="578" spans="1:5">
      <c r="A578" s="3"/>
      <c r="B578" s="4"/>
      <c r="C578" s="4"/>
      <c r="D578" s="4"/>
      <c r="E578" s="5"/>
    </row>
    <row r="579" spans="1:5">
      <c r="A579" s="3"/>
      <c r="B579" s="4"/>
      <c r="C579" s="4"/>
      <c r="D579" s="4"/>
      <c r="E579" s="5"/>
    </row>
    <row r="580" spans="1:5">
      <c r="A580" s="3"/>
      <c r="B580" s="4"/>
      <c r="C580" s="4"/>
      <c r="D580" s="4"/>
      <c r="E580" s="5"/>
    </row>
    <row r="581" spans="1:5">
      <c r="A581" s="3"/>
      <c r="B581" s="4"/>
      <c r="C581" s="4"/>
      <c r="D581" s="4"/>
      <c r="E581" s="5"/>
    </row>
    <row r="582" spans="1:5">
      <c r="A582" s="3"/>
      <c r="B582" s="4"/>
      <c r="C582" s="4"/>
      <c r="D582" s="4"/>
      <c r="E582" s="5"/>
    </row>
    <row r="583" spans="1:5">
      <c r="A583" s="3"/>
      <c r="B583" s="4"/>
      <c r="C583" s="4"/>
      <c r="D583" s="4"/>
      <c r="E583" s="5"/>
    </row>
    <row r="584" spans="1:5">
      <c r="A584" s="3"/>
      <c r="B584" s="4"/>
      <c r="C584" s="4"/>
      <c r="D584" s="4"/>
      <c r="E584" s="5"/>
    </row>
    <row r="585" spans="1:5">
      <c r="A585" s="3"/>
      <c r="B585" s="4"/>
      <c r="C585" s="4"/>
      <c r="D585" s="4"/>
      <c r="E585" s="5"/>
    </row>
    <row r="586" spans="1:5">
      <c r="A586" s="3"/>
      <c r="B586" s="4"/>
      <c r="C586" s="4"/>
      <c r="D586" s="4"/>
      <c r="E586" s="5"/>
    </row>
    <row r="587" spans="1:5">
      <c r="A587" s="3"/>
      <c r="B587" s="4"/>
      <c r="C587" s="4"/>
      <c r="D587" s="4"/>
      <c r="E587" s="5"/>
    </row>
    <row r="588" spans="1:5">
      <c r="A588" s="3"/>
      <c r="B588" s="4"/>
      <c r="C588" s="4"/>
      <c r="D588" s="4"/>
      <c r="E588" s="5"/>
    </row>
    <row r="589" spans="1:5">
      <c r="A589" s="3"/>
      <c r="B589" s="4"/>
      <c r="C589" s="4"/>
      <c r="D589" s="4"/>
      <c r="E589" s="5"/>
    </row>
    <row r="590" spans="1:5">
      <c r="A590" s="3"/>
      <c r="B590" s="4"/>
      <c r="C590" s="4"/>
      <c r="D590" s="4"/>
      <c r="E590" s="5"/>
    </row>
    <row r="591" spans="1:5">
      <c r="A591" s="3"/>
      <c r="B591" s="4"/>
      <c r="C591" s="4"/>
      <c r="D591" s="4"/>
      <c r="E591" s="5"/>
    </row>
    <row r="592" spans="1:5">
      <c r="A592" s="3"/>
      <c r="B592" s="4"/>
      <c r="C592" s="4"/>
      <c r="D592" s="4"/>
      <c r="E592" s="5"/>
    </row>
    <row r="593" spans="1:5">
      <c r="A593" s="3"/>
      <c r="B593" s="4"/>
      <c r="C593" s="4"/>
      <c r="D593" s="4"/>
      <c r="E593" s="5"/>
    </row>
    <row r="594" spans="1:5">
      <c r="A594" s="3"/>
      <c r="B594" s="4"/>
      <c r="C594" s="4"/>
      <c r="D594" s="4"/>
      <c r="E594" s="5"/>
    </row>
    <row r="595" spans="1:5">
      <c r="A595" s="3"/>
      <c r="B595" s="4"/>
      <c r="C595" s="4"/>
      <c r="D595" s="4"/>
      <c r="E595" s="5"/>
    </row>
    <row r="596" spans="1:5">
      <c r="A596" s="3"/>
      <c r="B596" s="4"/>
      <c r="C596" s="4"/>
      <c r="D596" s="4"/>
      <c r="E596" s="5"/>
    </row>
    <row r="597" spans="1:5">
      <c r="A597" s="3"/>
      <c r="B597" s="4"/>
      <c r="C597" s="4"/>
      <c r="D597" s="4"/>
      <c r="E597" s="5"/>
    </row>
    <row r="598" spans="1:5">
      <c r="A598" s="3"/>
      <c r="B598" s="4"/>
      <c r="C598" s="4"/>
      <c r="D598" s="4"/>
      <c r="E598" s="5"/>
    </row>
    <row r="599" spans="1:5">
      <c r="A599" s="3"/>
      <c r="B599" s="4"/>
      <c r="C599" s="4"/>
      <c r="D599" s="4"/>
      <c r="E599" s="5"/>
    </row>
    <row r="600" spans="1:5">
      <c r="A600" s="3"/>
      <c r="B600" s="4"/>
      <c r="C600" s="4"/>
      <c r="D600" s="4"/>
      <c r="E600" s="5"/>
    </row>
    <row r="601" spans="1:5">
      <c r="A601" s="3"/>
      <c r="B601" s="4"/>
      <c r="C601" s="4"/>
      <c r="D601" s="4"/>
      <c r="E601" s="5"/>
    </row>
    <row r="602" spans="1:5">
      <c r="A602" s="3"/>
      <c r="B602" s="4"/>
      <c r="C602" s="4"/>
      <c r="D602" s="4"/>
      <c r="E602" s="5"/>
    </row>
    <row r="603" spans="1:5">
      <c r="A603" s="3"/>
      <c r="B603" s="4"/>
      <c r="C603" s="4"/>
      <c r="D603" s="4"/>
      <c r="E603" s="5"/>
    </row>
    <row r="604" spans="1:5">
      <c r="A604" s="3"/>
      <c r="B604" s="4"/>
      <c r="C604" s="4"/>
      <c r="D604" s="4"/>
      <c r="E604" s="5"/>
    </row>
    <row r="605" spans="1:5">
      <c r="A605" s="3"/>
      <c r="B605" s="4"/>
      <c r="C605" s="4"/>
      <c r="D605" s="4"/>
      <c r="E605" s="5"/>
    </row>
    <row r="606" spans="1:5">
      <c r="A606" s="3"/>
      <c r="B606" s="4"/>
      <c r="C606" s="4"/>
      <c r="D606" s="4"/>
      <c r="E606" s="5"/>
    </row>
    <row r="607" spans="1:5">
      <c r="A607" s="3"/>
      <c r="B607" s="4"/>
      <c r="C607" s="4"/>
      <c r="D607" s="4"/>
      <c r="E607" s="5"/>
    </row>
    <row r="608" spans="1:5">
      <c r="A608" s="3"/>
      <c r="B608" s="4"/>
      <c r="C608" s="4"/>
      <c r="D608" s="4"/>
      <c r="E608" s="5"/>
    </row>
    <row r="609" spans="1:5">
      <c r="A609" s="3"/>
      <c r="B609" s="4"/>
      <c r="C609" s="4"/>
      <c r="D609" s="4"/>
      <c r="E609" s="5"/>
    </row>
    <row r="610" spans="1:5">
      <c r="A610" s="3"/>
      <c r="B610" s="4"/>
      <c r="C610" s="4"/>
      <c r="D610" s="4"/>
      <c r="E610" s="5"/>
    </row>
    <row r="611" spans="1:5">
      <c r="A611" s="3"/>
      <c r="B611" s="4"/>
      <c r="C611" s="4"/>
      <c r="D611" s="4"/>
      <c r="E611" s="5"/>
    </row>
    <row r="612" spans="1:5">
      <c r="A612" s="3"/>
      <c r="B612" s="4"/>
      <c r="C612" s="4"/>
      <c r="D612" s="4"/>
      <c r="E612" s="5"/>
    </row>
    <row r="613" spans="1:5">
      <c r="A613" s="3"/>
      <c r="B613" s="4"/>
      <c r="C613" s="4"/>
      <c r="D613" s="4"/>
      <c r="E613" s="5"/>
    </row>
    <row r="614" spans="1:5">
      <c r="A614" s="3"/>
      <c r="B614" s="4"/>
      <c r="C614" s="4"/>
      <c r="D614" s="4"/>
      <c r="E614" s="5"/>
    </row>
    <row r="615" spans="1:5">
      <c r="A615" s="3"/>
      <c r="B615" s="4"/>
      <c r="C615" s="4"/>
      <c r="D615" s="4"/>
      <c r="E615" s="5"/>
    </row>
    <row r="616" spans="1:5">
      <c r="A616" s="3"/>
      <c r="B616" s="4"/>
      <c r="C616" s="4"/>
      <c r="D616" s="4"/>
      <c r="E616" s="5"/>
    </row>
    <row r="617" spans="1:5">
      <c r="A617" s="3"/>
      <c r="B617" s="4"/>
      <c r="C617" s="4"/>
      <c r="D617" s="4"/>
      <c r="E617" s="5"/>
    </row>
    <row r="618" spans="1:5">
      <c r="A618" s="3"/>
      <c r="B618" s="4"/>
      <c r="C618" s="4"/>
      <c r="D618" s="4"/>
      <c r="E618" s="5"/>
    </row>
    <row r="619" spans="1:5">
      <c r="A619" s="3"/>
      <c r="B619" s="4"/>
      <c r="C619" s="4"/>
      <c r="D619" s="4"/>
      <c r="E619" s="5"/>
    </row>
    <row r="620" spans="1:5">
      <c r="A620" s="3"/>
      <c r="B620" s="4"/>
      <c r="C620" s="4"/>
      <c r="D620" s="4"/>
      <c r="E620" s="5"/>
    </row>
    <row r="621" spans="1:5">
      <c r="A621" s="3"/>
      <c r="B621" s="4"/>
      <c r="C621" s="4"/>
      <c r="D621" s="4"/>
      <c r="E621" s="5"/>
    </row>
    <row r="622" spans="1:5">
      <c r="A622" s="3"/>
      <c r="B622" s="4"/>
      <c r="C622" s="4"/>
      <c r="D622" s="4"/>
      <c r="E622" s="5"/>
    </row>
    <row r="623" spans="1:5">
      <c r="A623" s="3"/>
      <c r="B623" s="4"/>
      <c r="C623" s="4"/>
      <c r="D623" s="4"/>
      <c r="E623" s="5"/>
    </row>
    <row r="624" spans="1:5">
      <c r="A624" s="3"/>
      <c r="B624" s="4"/>
      <c r="C624" s="4"/>
      <c r="D624" s="4"/>
      <c r="E624" s="5"/>
    </row>
    <row r="625" spans="1:5">
      <c r="A625" s="3"/>
      <c r="B625" s="4"/>
      <c r="C625" s="4"/>
      <c r="D625" s="4"/>
      <c r="E625" s="5"/>
    </row>
    <row r="626" spans="1:5">
      <c r="A626" s="3"/>
      <c r="B626" s="4"/>
      <c r="C626" s="4"/>
      <c r="D626" s="4"/>
      <c r="E626" s="5"/>
    </row>
    <row r="627" spans="1:5">
      <c r="A627" s="3"/>
      <c r="B627" s="4"/>
      <c r="C627" s="4"/>
      <c r="D627" s="4"/>
      <c r="E627" s="5"/>
    </row>
    <row r="628" spans="1:5">
      <c r="A628" s="3"/>
      <c r="B628" s="4"/>
      <c r="C628" s="4"/>
      <c r="D628" s="4"/>
      <c r="E628" s="5"/>
    </row>
    <row r="629" spans="1:5">
      <c r="A629" s="3"/>
      <c r="B629" s="4"/>
      <c r="C629" s="4"/>
      <c r="D629" s="4"/>
      <c r="E629" s="5"/>
    </row>
    <row r="630" spans="1:5">
      <c r="A630" s="3"/>
      <c r="B630" s="4"/>
      <c r="C630" s="4"/>
      <c r="D630" s="4"/>
      <c r="E630" s="5"/>
    </row>
    <row r="631" spans="1:5">
      <c r="A631" s="3"/>
      <c r="B631" s="4"/>
      <c r="C631" s="4"/>
      <c r="D631" s="4"/>
      <c r="E631" s="5"/>
    </row>
    <row r="632" spans="1:5">
      <c r="A632" s="3"/>
      <c r="B632" s="4"/>
      <c r="C632" s="4"/>
      <c r="D632" s="4"/>
      <c r="E632" s="5"/>
    </row>
    <row r="633" spans="1:5">
      <c r="A633" s="3"/>
      <c r="B633" s="4"/>
      <c r="C633" s="4"/>
      <c r="D633" s="4"/>
      <c r="E633" s="5"/>
    </row>
    <row r="634" spans="1:5">
      <c r="A634" s="3"/>
      <c r="B634" s="4"/>
      <c r="C634" s="4"/>
      <c r="D634" s="4"/>
      <c r="E634" s="5"/>
    </row>
    <row r="635" spans="1:5">
      <c r="A635" s="3"/>
      <c r="B635" s="4"/>
      <c r="C635" s="4"/>
      <c r="D635" s="4"/>
      <c r="E635" s="5"/>
    </row>
    <row r="636" spans="1:5">
      <c r="A636" s="3"/>
      <c r="B636" s="4"/>
      <c r="C636" s="4"/>
      <c r="D636" s="4"/>
      <c r="E636" s="5"/>
    </row>
    <row r="637" spans="1:5">
      <c r="A637" s="3"/>
      <c r="B637" s="4"/>
      <c r="C637" s="4"/>
      <c r="D637" s="4"/>
      <c r="E637" s="5"/>
    </row>
    <row r="638" spans="1:5">
      <c r="A638" s="3"/>
      <c r="B638" s="4"/>
      <c r="C638" s="4"/>
      <c r="D638" s="4"/>
      <c r="E638" s="5"/>
    </row>
    <row r="639" spans="1:5">
      <c r="A639" s="3"/>
      <c r="B639" s="4"/>
      <c r="C639" s="4"/>
      <c r="D639" s="4"/>
      <c r="E639" s="5"/>
    </row>
    <row r="640" spans="1:5">
      <c r="A640" s="3"/>
      <c r="B640" s="4"/>
      <c r="C640" s="4"/>
      <c r="D640" s="4"/>
      <c r="E640" s="5"/>
    </row>
    <row r="641" spans="1:5">
      <c r="A641" s="3"/>
      <c r="B641" s="4"/>
      <c r="C641" s="4"/>
      <c r="D641" s="4"/>
      <c r="E641" s="5"/>
    </row>
    <row r="642" spans="1:5">
      <c r="A642" s="3"/>
      <c r="B642" s="4"/>
      <c r="C642" s="4"/>
      <c r="D642" s="4"/>
      <c r="E642" s="5"/>
    </row>
    <row r="643" spans="1:5">
      <c r="A643" s="3"/>
      <c r="B643" s="4"/>
      <c r="C643" s="4"/>
      <c r="D643" s="4"/>
      <c r="E643" s="5"/>
    </row>
    <row r="644" spans="1:5">
      <c r="A644" s="3"/>
      <c r="B644" s="4"/>
      <c r="C644" s="4"/>
      <c r="D644" s="4"/>
      <c r="E644" s="5"/>
    </row>
    <row r="645" spans="1:5">
      <c r="A645" s="3"/>
      <c r="B645" s="4"/>
      <c r="C645" s="4"/>
      <c r="D645" s="4"/>
      <c r="E645" s="5"/>
    </row>
    <row r="646" spans="1:5">
      <c r="A646" s="3"/>
      <c r="B646" s="4"/>
      <c r="C646" s="4"/>
      <c r="D646" s="4"/>
      <c r="E646" s="5"/>
    </row>
    <row r="647" spans="1:5">
      <c r="A647" s="3"/>
      <c r="B647" s="4"/>
      <c r="C647" s="4"/>
      <c r="D647" s="4"/>
      <c r="E647" s="5"/>
    </row>
    <row r="648" spans="1:5">
      <c r="A648" s="3"/>
      <c r="B648" s="4"/>
      <c r="C648" s="4"/>
      <c r="D648" s="4"/>
      <c r="E648" s="5"/>
    </row>
    <row r="649" spans="1:5">
      <c r="A649" s="3"/>
      <c r="B649" s="4"/>
      <c r="C649" s="4"/>
      <c r="D649" s="4"/>
      <c r="E649" s="5"/>
    </row>
    <row r="650" spans="1:5">
      <c r="A650" s="3"/>
      <c r="B650" s="4"/>
      <c r="C650" s="4"/>
      <c r="D650" s="4"/>
      <c r="E650" s="5"/>
    </row>
    <row r="651" spans="1:5">
      <c r="A651" s="3"/>
      <c r="B651" s="4"/>
      <c r="C651" s="4"/>
      <c r="D651" s="4"/>
      <c r="E651" s="5"/>
    </row>
    <row r="652" spans="1:5">
      <c r="A652" s="3"/>
      <c r="B652" s="4"/>
      <c r="C652" s="4"/>
      <c r="D652" s="4"/>
      <c r="E652" s="5"/>
    </row>
    <row r="653" spans="1:5">
      <c r="A653" s="3"/>
      <c r="B653" s="4"/>
      <c r="C653" s="4"/>
      <c r="D653" s="4"/>
      <c r="E653" s="5"/>
    </row>
    <row r="654" spans="1:5">
      <c r="A654" s="3"/>
      <c r="B654" s="4"/>
      <c r="C654" s="4"/>
      <c r="D654" s="4"/>
      <c r="E654" s="5"/>
    </row>
    <row r="655" spans="1:5">
      <c r="A655" s="3"/>
      <c r="B655" s="4"/>
      <c r="C655" s="4"/>
      <c r="D655" s="4"/>
      <c r="E655" s="5"/>
    </row>
    <row r="656" spans="1:5">
      <c r="A656" s="3"/>
      <c r="B656" s="4"/>
      <c r="C656" s="4"/>
      <c r="D656" s="4"/>
      <c r="E656" s="5"/>
    </row>
    <row r="657" spans="1:5">
      <c r="A657" s="3"/>
      <c r="B657" s="4"/>
      <c r="C657" s="4"/>
      <c r="D657" s="4"/>
      <c r="E657" s="5"/>
    </row>
    <row r="658" spans="1:5">
      <c r="A658" s="3"/>
      <c r="B658" s="4"/>
      <c r="C658" s="4"/>
      <c r="D658" s="4"/>
      <c r="E658" s="5"/>
    </row>
    <row r="659" spans="1:5">
      <c r="A659" s="3"/>
      <c r="B659" s="4"/>
      <c r="C659" s="4"/>
      <c r="D659" s="4"/>
      <c r="E659" s="5"/>
    </row>
    <row r="660" spans="1:5">
      <c r="A660" s="3"/>
      <c r="B660" s="4"/>
      <c r="C660" s="4"/>
      <c r="D660" s="4"/>
      <c r="E660" s="5"/>
    </row>
    <row r="661" spans="1:5">
      <c r="A661" s="3"/>
      <c r="B661" s="4"/>
      <c r="C661" s="4"/>
      <c r="D661" s="4"/>
      <c r="E661" s="5"/>
    </row>
    <row r="662" spans="1:5">
      <c r="A662" s="3"/>
      <c r="B662" s="4"/>
      <c r="C662" s="4"/>
      <c r="D662" s="4"/>
      <c r="E662" s="5"/>
    </row>
    <row r="663" spans="1:5">
      <c r="A663" s="3"/>
      <c r="B663" s="4"/>
      <c r="C663" s="4"/>
      <c r="D663" s="4"/>
      <c r="E663" s="5"/>
    </row>
    <row r="664" spans="1:5">
      <c r="A664" s="3"/>
      <c r="B664" s="4"/>
      <c r="C664" s="4"/>
      <c r="D664" s="4"/>
      <c r="E664" s="5"/>
    </row>
    <row r="665" spans="1:5">
      <c r="A665" s="3"/>
      <c r="B665" s="4"/>
      <c r="C665" s="4"/>
      <c r="D665" s="4"/>
      <c r="E665" s="5"/>
    </row>
    <row r="666" spans="1:5">
      <c r="A666" s="3"/>
      <c r="B666" s="4"/>
      <c r="C666" s="4"/>
      <c r="D666" s="4"/>
      <c r="E666" s="5"/>
    </row>
    <row r="667" spans="1:5">
      <c r="A667" s="3"/>
      <c r="B667" s="4"/>
      <c r="C667" s="4"/>
      <c r="D667" s="4"/>
      <c r="E667" s="5"/>
    </row>
    <row r="668" spans="1:5">
      <c r="A668" s="3"/>
      <c r="B668" s="4"/>
      <c r="C668" s="4"/>
      <c r="D668" s="4"/>
      <c r="E668" s="5"/>
    </row>
    <row r="669" spans="1:5">
      <c r="A669" s="3"/>
      <c r="B669" s="4"/>
      <c r="C669" s="4"/>
      <c r="D669" s="4"/>
      <c r="E669" s="5"/>
    </row>
    <row r="670" spans="1:5">
      <c r="A670" s="3"/>
      <c r="B670" s="4"/>
      <c r="C670" s="4"/>
      <c r="D670" s="4"/>
      <c r="E670" s="5"/>
    </row>
    <row r="671" spans="1:5">
      <c r="A671" s="3"/>
      <c r="B671" s="4"/>
      <c r="C671" s="4"/>
      <c r="D671" s="4"/>
      <c r="E671" s="5"/>
    </row>
    <row r="672" spans="1:5">
      <c r="A672" s="3"/>
      <c r="B672" s="4"/>
      <c r="C672" s="4"/>
      <c r="D672" s="4"/>
      <c r="E672" s="5"/>
    </row>
    <row r="673" spans="1:5">
      <c r="A673" s="3"/>
      <c r="B673" s="4"/>
      <c r="C673" s="4"/>
      <c r="D673" s="4"/>
      <c r="E673" s="5"/>
    </row>
    <row r="674" spans="1:5">
      <c r="A674" s="3"/>
      <c r="B674" s="4"/>
      <c r="C674" s="4"/>
      <c r="D674" s="4"/>
      <c r="E674" s="5"/>
    </row>
    <row r="675" spans="1:5">
      <c r="A675" s="3"/>
      <c r="B675" s="4"/>
      <c r="C675" s="4"/>
      <c r="D675" s="4"/>
      <c r="E675" s="5"/>
    </row>
    <row r="676" spans="1:5">
      <c r="A676" s="3"/>
      <c r="B676" s="4"/>
      <c r="C676" s="4"/>
      <c r="D676" s="4"/>
      <c r="E676" s="5"/>
    </row>
    <row r="677" spans="1:5">
      <c r="A677" s="3"/>
      <c r="B677" s="4"/>
      <c r="C677" s="4"/>
      <c r="D677" s="4"/>
      <c r="E677" s="5"/>
    </row>
    <row r="678" spans="1:5">
      <c r="A678" s="3"/>
      <c r="B678" s="4"/>
      <c r="C678" s="4"/>
      <c r="D678" s="4"/>
      <c r="E678" s="5"/>
    </row>
    <row r="679" spans="1:5">
      <c r="A679" s="3"/>
      <c r="B679" s="4"/>
      <c r="C679" s="4"/>
      <c r="D679" s="4"/>
      <c r="E679" s="5"/>
    </row>
    <row r="680" spans="1:5">
      <c r="A680" s="3"/>
      <c r="B680" s="4"/>
      <c r="C680" s="4"/>
      <c r="D680" s="4"/>
      <c r="E680" s="5"/>
    </row>
    <row r="681" spans="1:5">
      <c r="A681" s="3"/>
      <c r="B681" s="4"/>
      <c r="C681" s="4"/>
      <c r="D681" s="4"/>
      <c r="E681" s="5"/>
    </row>
    <row r="682" spans="1:5">
      <c r="A682" s="3"/>
      <c r="B682" s="4"/>
      <c r="C682" s="4"/>
      <c r="D682" s="4"/>
      <c r="E682" s="5"/>
    </row>
    <row r="683" spans="1:5">
      <c r="A683" s="3"/>
      <c r="B683" s="4"/>
      <c r="C683" s="4"/>
      <c r="D683" s="4"/>
      <c r="E683" s="5"/>
    </row>
    <row r="684" spans="1:5">
      <c r="A684" s="3"/>
      <c r="B684" s="4"/>
      <c r="C684" s="4"/>
      <c r="D684" s="4"/>
      <c r="E684" s="5"/>
    </row>
    <row r="685" spans="1:5">
      <c r="A685" s="3"/>
      <c r="B685" s="4"/>
      <c r="C685" s="4"/>
      <c r="D685" s="4"/>
      <c r="E685" s="5"/>
    </row>
    <row r="686" spans="1:5">
      <c r="A686" s="3"/>
      <c r="B686" s="4"/>
      <c r="C686" s="4"/>
      <c r="D686" s="4"/>
      <c r="E686" s="5"/>
    </row>
    <row r="687" spans="1:5">
      <c r="A687" s="3"/>
      <c r="B687" s="4"/>
      <c r="C687" s="4"/>
      <c r="D687" s="4"/>
      <c r="E687" s="5"/>
    </row>
    <row r="688" spans="1:5">
      <c r="A688" s="3"/>
      <c r="B688" s="4"/>
      <c r="C688" s="4"/>
      <c r="D688" s="4"/>
      <c r="E688" s="5"/>
    </row>
    <row r="689" spans="1:5">
      <c r="A689" s="3"/>
      <c r="B689" s="4"/>
      <c r="C689" s="4"/>
      <c r="D689" s="4"/>
      <c r="E689" s="5"/>
    </row>
    <row r="690" spans="1:5">
      <c r="A690" s="3"/>
      <c r="B690" s="4"/>
      <c r="C690" s="4"/>
      <c r="D690" s="4"/>
      <c r="E690" s="5"/>
    </row>
    <row r="691" spans="1:5">
      <c r="A691" s="3"/>
      <c r="B691" s="4"/>
      <c r="C691" s="4"/>
      <c r="D691" s="4"/>
      <c r="E691" s="5"/>
    </row>
    <row r="692" spans="1:5">
      <c r="A692" s="3"/>
      <c r="B692" s="4"/>
      <c r="C692" s="4"/>
      <c r="D692" s="4"/>
      <c r="E692" s="5"/>
    </row>
    <row r="693" spans="1:5">
      <c r="A693" s="3"/>
      <c r="B693" s="4"/>
      <c r="C693" s="4"/>
      <c r="D693" s="4"/>
      <c r="E693" s="5"/>
    </row>
    <row r="694" spans="1:5">
      <c r="A694" s="3"/>
      <c r="B694" s="4"/>
      <c r="C694" s="4"/>
      <c r="D694" s="4"/>
      <c r="E694" s="5"/>
    </row>
    <row r="695" spans="1:5">
      <c r="A695" s="3"/>
      <c r="B695" s="4"/>
      <c r="C695" s="4"/>
      <c r="D695" s="4"/>
      <c r="E695" s="5"/>
    </row>
    <row r="696" spans="1:5">
      <c r="A696" s="3"/>
      <c r="B696" s="4"/>
      <c r="C696" s="4"/>
      <c r="D696" s="4"/>
      <c r="E696" s="5"/>
    </row>
    <row r="697" spans="1:5">
      <c r="A697" s="3"/>
      <c r="B697" s="4"/>
      <c r="C697" s="4"/>
      <c r="D697" s="4"/>
      <c r="E697" s="5"/>
    </row>
    <row r="698" spans="1:5">
      <c r="A698" s="3"/>
      <c r="B698" s="4"/>
      <c r="C698" s="4"/>
      <c r="D698" s="4"/>
      <c r="E698" s="5"/>
    </row>
    <row r="699" spans="1:5">
      <c r="A699" s="3"/>
      <c r="B699" s="4"/>
      <c r="C699" s="4"/>
      <c r="D699" s="4"/>
      <c r="E699" s="5"/>
    </row>
    <row r="700" spans="1:5">
      <c r="A700" s="3"/>
      <c r="B700" s="4"/>
      <c r="C700" s="4"/>
      <c r="D700" s="4"/>
      <c r="E700" s="5"/>
    </row>
    <row r="701" spans="1:5">
      <c r="A701" s="3"/>
      <c r="B701" s="4"/>
      <c r="C701" s="4"/>
      <c r="D701" s="4"/>
      <c r="E701" s="5"/>
    </row>
    <row r="702" spans="1:5">
      <c r="A702" s="3"/>
      <c r="B702" s="4"/>
      <c r="C702" s="4"/>
      <c r="D702" s="4"/>
      <c r="E702" s="5"/>
    </row>
    <row r="703" spans="1:5">
      <c r="A703" s="3"/>
      <c r="B703" s="4"/>
      <c r="C703" s="4"/>
      <c r="D703" s="4"/>
      <c r="E703" s="5"/>
    </row>
    <row r="704" spans="1:5">
      <c r="A704" s="3"/>
      <c r="B704" s="4"/>
      <c r="C704" s="4"/>
      <c r="D704" s="4"/>
      <c r="E704" s="5"/>
    </row>
    <row r="705" spans="1:5">
      <c r="A705" s="3"/>
      <c r="B705" s="4"/>
      <c r="C705" s="4"/>
      <c r="D705" s="4"/>
      <c r="E705" s="5"/>
    </row>
    <row r="706" spans="1:5">
      <c r="A706" s="3"/>
      <c r="B706" s="4"/>
      <c r="C706" s="4"/>
      <c r="D706" s="4"/>
      <c r="E706" s="5"/>
    </row>
    <row r="707" spans="1:5">
      <c r="A707" s="3"/>
      <c r="B707" s="4"/>
      <c r="C707" s="4"/>
      <c r="D707" s="4"/>
      <c r="E707" s="5"/>
    </row>
    <row r="708" spans="1:5">
      <c r="A708" s="3"/>
      <c r="B708" s="4"/>
      <c r="C708" s="4"/>
      <c r="D708" s="4"/>
      <c r="E708" s="5"/>
    </row>
    <row r="709" spans="1:5">
      <c r="A709" s="3"/>
      <c r="B709" s="4"/>
      <c r="C709" s="4"/>
      <c r="D709" s="4"/>
      <c r="E709" s="5"/>
    </row>
    <row r="710" spans="1:5">
      <c r="A710" s="3"/>
      <c r="B710" s="4"/>
      <c r="C710" s="4"/>
      <c r="D710" s="4"/>
      <c r="E710" s="5"/>
    </row>
    <row r="711" spans="1:5">
      <c r="A711" s="3"/>
      <c r="B711" s="4"/>
      <c r="C711" s="4"/>
      <c r="D711" s="4"/>
      <c r="E711" s="5"/>
    </row>
    <row r="712" spans="1:5">
      <c r="A712" s="3"/>
      <c r="B712" s="4"/>
      <c r="C712" s="4"/>
      <c r="D712" s="4"/>
      <c r="E712" s="5"/>
    </row>
    <row r="713" spans="1:5">
      <c r="A713" s="3"/>
      <c r="B713" s="4"/>
      <c r="C713" s="4"/>
      <c r="D713" s="4"/>
      <c r="E713" s="5"/>
    </row>
    <row r="714" spans="1:5">
      <c r="A714" s="3"/>
      <c r="B714" s="4"/>
      <c r="C714" s="4"/>
      <c r="D714" s="4"/>
      <c r="E714" s="5"/>
    </row>
    <row r="715" spans="1:5">
      <c r="A715" s="3"/>
      <c r="B715" s="4"/>
      <c r="C715" s="4"/>
      <c r="D715" s="4"/>
      <c r="E715" s="5"/>
    </row>
    <row r="716" spans="1:5">
      <c r="A716" s="3"/>
      <c r="B716" s="4"/>
      <c r="C716" s="4"/>
      <c r="D716" s="4"/>
      <c r="E716" s="5"/>
    </row>
    <row r="717" spans="1:5">
      <c r="A717" s="3"/>
      <c r="B717" s="4"/>
      <c r="C717" s="4"/>
      <c r="D717" s="4"/>
      <c r="E717" s="5"/>
    </row>
    <row r="718" spans="1:5">
      <c r="A718" s="3"/>
      <c r="B718" s="4"/>
      <c r="C718" s="4"/>
      <c r="D718" s="4"/>
      <c r="E718" s="5"/>
    </row>
    <row r="719" spans="1:5">
      <c r="A719" s="3"/>
      <c r="B719" s="4"/>
      <c r="C719" s="4"/>
      <c r="D719" s="4"/>
      <c r="E719" s="5"/>
    </row>
    <row r="720" spans="1:5">
      <c r="A720" s="3"/>
      <c r="B720" s="4"/>
      <c r="C720" s="4"/>
      <c r="D720" s="4"/>
      <c r="E720" s="5"/>
    </row>
    <row r="721" spans="1:5">
      <c r="A721" s="3"/>
      <c r="B721" s="4"/>
      <c r="C721" s="4"/>
      <c r="D721" s="4"/>
      <c r="E721" s="5"/>
    </row>
    <row r="722" spans="1:5">
      <c r="A722" s="3"/>
      <c r="B722" s="4"/>
      <c r="C722" s="4"/>
      <c r="D722" s="4"/>
      <c r="E722" s="5"/>
    </row>
    <row r="723" spans="1:5">
      <c r="A723" s="3"/>
      <c r="B723" s="4"/>
      <c r="C723" s="4"/>
      <c r="D723" s="4"/>
      <c r="E723" s="5"/>
    </row>
    <row r="724" spans="1:5">
      <c r="A724" s="3"/>
      <c r="B724" s="4"/>
      <c r="C724" s="4"/>
      <c r="D724" s="4"/>
      <c r="E724" s="5"/>
    </row>
    <row r="725" spans="1:5">
      <c r="A725" s="3"/>
      <c r="B725" s="4"/>
      <c r="C725" s="4"/>
      <c r="D725" s="4"/>
      <c r="E725" s="5"/>
    </row>
    <row r="726" spans="1:5">
      <c r="A726" s="3"/>
      <c r="B726" s="4"/>
      <c r="C726" s="4"/>
      <c r="D726" s="4"/>
      <c r="E726" s="5"/>
    </row>
    <row r="727" spans="1:5">
      <c r="A727" s="3"/>
      <c r="B727" s="4"/>
      <c r="C727" s="4"/>
      <c r="D727" s="4"/>
      <c r="E727" s="5"/>
    </row>
    <row r="728" spans="1:5">
      <c r="A728" s="3"/>
      <c r="B728" s="4"/>
      <c r="C728" s="4"/>
      <c r="D728" s="4"/>
      <c r="E728" s="5"/>
    </row>
    <row r="729" spans="1:5">
      <c r="A729" s="3"/>
      <c r="B729" s="4"/>
      <c r="C729" s="4"/>
      <c r="D729" s="4"/>
      <c r="E729" s="5"/>
    </row>
    <row r="730" spans="1:5">
      <c r="A730" s="3"/>
      <c r="B730" s="4"/>
      <c r="C730" s="4"/>
      <c r="D730" s="4"/>
      <c r="E730" s="5"/>
    </row>
    <row r="731" spans="1:5">
      <c r="A731" s="3"/>
      <c r="B731" s="4"/>
      <c r="C731" s="4"/>
      <c r="D731" s="4"/>
      <c r="E731" s="5"/>
    </row>
    <row r="732" spans="1:5">
      <c r="A732" s="3"/>
      <c r="B732" s="4"/>
      <c r="C732" s="4"/>
      <c r="D732" s="4"/>
      <c r="E732" s="5"/>
    </row>
    <row r="733" spans="1:5">
      <c r="A733" s="3"/>
      <c r="B733" s="4"/>
      <c r="C733" s="4"/>
      <c r="D733" s="4"/>
      <c r="E733" s="5"/>
    </row>
    <row r="734" spans="1:5">
      <c r="A734" s="3"/>
      <c r="B734" s="4"/>
      <c r="C734" s="4"/>
      <c r="D734" s="4"/>
      <c r="E734" s="5"/>
    </row>
    <row r="735" spans="1:5">
      <c r="A735" s="3"/>
      <c r="B735" s="4"/>
      <c r="C735" s="4"/>
      <c r="D735" s="4"/>
      <c r="E735" s="5"/>
    </row>
    <row r="736" spans="1:5">
      <c r="A736" s="3"/>
      <c r="B736" s="4"/>
      <c r="C736" s="4"/>
      <c r="D736" s="4"/>
      <c r="E736" s="5"/>
    </row>
    <row r="737" spans="1:5">
      <c r="A737" s="3"/>
      <c r="B737" s="4"/>
      <c r="C737" s="4"/>
      <c r="D737" s="4"/>
      <c r="E737" s="5"/>
    </row>
    <row r="738" spans="1:5">
      <c r="A738" s="3"/>
      <c r="B738" s="4"/>
      <c r="C738" s="4"/>
      <c r="D738" s="4"/>
      <c r="E738" s="5"/>
    </row>
    <row r="739" spans="1:5">
      <c r="A739" s="3"/>
      <c r="B739" s="4"/>
      <c r="C739" s="4"/>
      <c r="D739" s="4"/>
      <c r="E739" s="5"/>
    </row>
    <row r="740" spans="1:5">
      <c r="A740" s="3"/>
      <c r="B740" s="4"/>
      <c r="C740" s="4"/>
      <c r="D740" s="4"/>
      <c r="E740" s="5"/>
    </row>
    <row r="741" spans="1:5">
      <c r="A741" s="3"/>
      <c r="B741" s="4"/>
      <c r="C741" s="4"/>
      <c r="D741" s="4"/>
      <c r="E741" s="5"/>
    </row>
    <row r="742" spans="1:5">
      <c r="A742" s="3"/>
      <c r="B742" s="4"/>
      <c r="C742" s="4"/>
      <c r="D742" s="4"/>
      <c r="E742" s="5"/>
    </row>
    <row r="743" spans="1:5">
      <c r="A743" s="3"/>
      <c r="B743" s="4"/>
      <c r="C743" s="4"/>
      <c r="D743" s="4"/>
      <c r="E743" s="5"/>
    </row>
    <row r="744" spans="1:5">
      <c r="A744" s="3"/>
      <c r="B744" s="4"/>
      <c r="C744" s="4"/>
      <c r="D744" s="4"/>
      <c r="E744" s="5"/>
    </row>
    <row r="745" spans="1:5">
      <c r="A745" s="3"/>
      <c r="B745" s="4"/>
      <c r="C745" s="4"/>
      <c r="D745" s="4"/>
      <c r="E745" s="5"/>
    </row>
    <row r="746" spans="1:5">
      <c r="A746" s="3"/>
      <c r="B746" s="4"/>
      <c r="C746" s="4"/>
      <c r="D746" s="4"/>
      <c r="E746" s="5"/>
    </row>
    <row r="747" spans="1:5">
      <c r="A747" s="3"/>
      <c r="B747" s="4"/>
      <c r="C747" s="4"/>
      <c r="D747" s="4"/>
      <c r="E747" s="5"/>
    </row>
    <row r="748" spans="1:5">
      <c r="A748" s="3"/>
      <c r="B748" s="4"/>
      <c r="C748" s="4"/>
      <c r="D748" s="4"/>
      <c r="E748" s="5"/>
    </row>
    <row r="749" spans="1:5">
      <c r="A749" s="3"/>
      <c r="B749" s="4"/>
      <c r="C749" s="4"/>
      <c r="D749" s="4"/>
      <c r="E749" s="5"/>
    </row>
    <row r="750" spans="1:5">
      <c r="A750" s="3"/>
      <c r="B750" s="4"/>
      <c r="C750" s="4"/>
      <c r="D750" s="4"/>
      <c r="E750" s="5"/>
    </row>
    <row r="751" spans="1:5">
      <c r="A751" s="3"/>
      <c r="B751" s="4"/>
      <c r="C751" s="4"/>
      <c r="D751" s="4"/>
      <c r="E751" s="5"/>
    </row>
    <row r="752" spans="1:5">
      <c r="A752" s="3"/>
      <c r="B752" s="4"/>
      <c r="C752" s="4"/>
      <c r="D752" s="4"/>
      <c r="E752" s="5"/>
    </row>
    <row r="753" spans="1:5">
      <c r="A753" s="3"/>
      <c r="B753" s="4"/>
      <c r="C753" s="4"/>
      <c r="D753" s="4"/>
      <c r="E753" s="5"/>
    </row>
    <row r="754" spans="1:5">
      <c r="A754" s="3"/>
      <c r="B754" s="4"/>
      <c r="C754" s="4"/>
      <c r="D754" s="4"/>
      <c r="E754" s="5"/>
    </row>
    <row r="755" spans="1:5">
      <c r="A755" s="3"/>
      <c r="B755" s="4"/>
      <c r="C755" s="4"/>
      <c r="D755" s="4"/>
      <c r="E755" s="5"/>
    </row>
    <row r="756" spans="1:5">
      <c r="A756" s="3"/>
      <c r="B756" s="4"/>
      <c r="C756" s="4"/>
      <c r="D756" s="4"/>
      <c r="E756" s="5"/>
    </row>
    <row r="757" spans="1:5">
      <c r="A757" s="3"/>
      <c r="B757" s="4"/>
      <c r="C757" s="4"/>
      <c r="D757" s="4"/>
      <c r="E757" s="5"/>
    </row>
    <row r="758" spans="1:5">
      <c r="A758" s="3"/>
      <c r="B758" s="4"/>
      <c r="C758" s="4"/>
      <c r="D758" s="4"/>
      <c r="E758" s="5"/>
    </row>
    <row r="759" spans="1:5">
      <c r="A759" s="3"/>
      <c r="B759" s="4"/>
      <c r="C759" s="4"/>
      <c r="D759" s="4"/>
      <c r="E759" s="5"/>
    </row>
    <row r="760" spans="1:5">
      <c r="A760" s="3"/>
      <c r="B760" s="4"/>
      <c r="C760" s="4"/>
      <c r="D760" s="4"/>
      <c r="E760" s="5"/>
    </row>
    <row r="761" spans="1:5">
      <c r="A761" s="3"/>
      <c r="B761" s="4"/>
      <c r="C761" s="4"/>
      <c r="D761" s="4"/>
      <c r="E761" s="5"/>
    </row>
    <row r="762" spans="1:5">
      <c r="A762" s="3"/>
      <c r="B762" s="4"/>
      <c r="C762" s="4"/>
      <c r="D762" s="4"/>
      <c r="E762" s="5"/>
    </row>
    <row r="763" spans="1:5">
      <c r="A763" s="3"/>
      <c r="B763" s="4"/>
      <c r="C763" s="4"/>
      <c r="D763" s="4"/>
      <c r="E763" s="5"/>
    </row>
    <row r="764" spans="1:5">
      <c r="A764" s="3"/>
      <c r="B764" s="4"/>
      <c r="C764" s="4"/>
      <c r="D764" s="4"/>
      <c r="E764" s="5"/>
    </row>
    <row r="765" spans="1:5">
      <c r="A765" s="3"/>
      <c r="B765" s="4"/>
      <c r="C765" s="4"/>
      <c r="D765" s="4"/>
      <c r="E765" s="5"/>
    </row>
    <row r="766" spans="1:5">
      <c r="A766" s="3"/>
      <c r="B766" s="4"/>
      <c r="C766" s="4"/>
      <c r="D766" s="4"/>
      <c r="E766" s="5"/>
    </row>
    <row r="767" spans="1:5">
      <c r="A767" s="3"/>
      <c r="B767" s="4"/>
      <c r="C767" s="4"/>
      <c r="D767" s="4"/>
      <c r="E767" s="5"/>
    </row>
    <row r="768" spans="1:5">
      <c r="A768" s="3"/>
      <c r="B768" s="4"/>
      <c r="C768" s="4"/>
      <c r="D768" s="4"/>
      <c r="E768" s="5"/>
    </row>
    <row r="769" spans="1:5">
      <c r="A769" s="3"/>
      <c r="B769" s="4"/>
      <c r="C769" s="4"/>
      <c r="D769" s="4"/>
      <c r="E769" s="5"/>
    </row>
    <row r="770" spans="1:5">
      <c r="A770" s="3"/>
      <c r="B770" s="4"/>
      <c r="C770" s="4"/>
      <c r="D770" s="4"/>
      <c r="E770" s="5"/>
    </row>
    <row r="771" spans="1:5">
      <c r="A771" s="3"/>
      <c r="B771" s="4"/>
      <c r="C771" s="4"/>
      <c r="D771" s="4"/>
      <c r="E771" s="5"/>
    </row>
    <row r="772" spans="1:5">
      <c r="A772" s="3"/>
      <c r="B772" s="4"/>
      <c r="C772" s="4"/>
      <c r="D772" s="4"/>
      <c r="E772" s="5"/>
    </row>
    <row r="773" spans="1:5">
      <c r="A773" s="3"/>
      <c r="B773" s="4"/>
      <c r="C773" s="4"/>
      <c r="D773" s="4"/>
      <c r="E773" s="5"/>
    </row>
    <row r="774" spans="1:5">
      <c r="A774" s="3"/>
      <c r="B774" s="4"/>
      <c r="C774" s="4"/>
      <c r="D774" s="4"/>
      <c r="E774" s="5"/>
    </row>
    <row r="775" spans="1:5">
      <c r="A775" s="3"/>
      <c r="B775" s="4"/>
      <c r="C775" s="4"/>
      <c r="D775" s="4"/>
      <c r="E775" s="5"/>
    </row>
    <row r="776" spans="1:5">
      <c r="A776" s="3"/>
      <c r="B776" s="4"/>
      <c r="C776" s="4"/>
      <c r="D776" s="4"/>
      <c r="E776" s="5"/>
    </row>
    <row r="777" spans="1:5">
      <c r="A777" s="3"/>
      <c r="B777" s="4"/>
      <c r="C777" s="4"/>
      <c r="D777" s="4"/>
      <c r="E777" s="5"/>
    </row>
    <row r="778" spans="1:5">
      <c r="A778" s="3"/>
      <c r="B778" s="4"/>
      <c r="C778" s="4"/>
      <c r="D778" s="4"/>
      <c r="E778" s="5"/>
    </row>
    <row r="779" spans="1:5">
      <c r="A779" s="3"/>
      <c r="B779" s="4"/>
      <c r="C779" s="4"/>
      <c r="D779" s="4"/>
      <c r="E779" s="5"/>
    </row>
    <row r="780" spans="1:5">
      <c r="A780" s="3"/>
      <c r="B780" s="4"/>
      <c r="C780" s="4"/>
      <c r="D780" s="4"/>
      <c r="E780" s="5"/>
    </row>
    <row r="781" spans="1:5">
      <c r="A781" s="3"/>
      <c r="B781" s="4"/>
      <c r="C781" s="4"/>
      <c r="D781" s="4"/>
      <c r="E781" s="5"/>
    </row>
    <row r="782" spans="1:5">
      <c r="A782" s="3"/>
      <c r="B782" s="4"/>
      <c r="C782" s="4"/>
      <c r="D782" s="4"/>
      <c r="E782" s="5"/>
    </row>
    <row r="783" spans="1:5">
      <c r="A783" s="3"/>
      <c r="B783" s="4"/>
      <c r="C783" s="4"/>
      <c r="D783" s="4"/>
      <c r="E783" s="5"/>
    </row>
    <row r="784" spans="1:5">
      <c r="A784" s="3"/>
      <c r="B784" s="4"/>
      <c r="C784" s="4"/>
      <c r="D784" s="4"/>
      <c r="E784" s="5"/>
    </row>
    <row r="785" spans="1:5">
      <c r="A785" s="3"/>
      <c r="B785" s="4"/>
      <c r="C785" s="4"/>
      <c r="D785" s="4"/>
      <c r="E785" s="5"/>
    </row>
    <row r="786" spans="1:5">
      <c r="A786" s="3"/>
      <c r="B786" s="4"/>
      <c r="C786" s="4"/>
      <c r="D786" s="4"/>
      <c r="E786" s="5"/>
    </row>
    <row r="787" spans="1:5">
      <c r="A787" s="3"/>
      <c r="B787" s="4"/>
      <c r="C787" s="4"/>
      <c r="D787" s="4"/>
      <c r="E787" s="5"/>
    </row>
    <row r="788" spans="1:5">
      <c r="A788" s="3"/>
      <c r="B788" s="4"/>
      <c r="C788" s="4"/>
      <c r="D788" s="4"/>
      <c r="E788" s="5"/>
    </row>
    <row r="789" spans="1:5">
      <c r="A789" s="3"/>
      <c r="B789" s="4"/>
      <c r="C789" s="4"/>
      <c r="D789" s="4"/>
      <c r="E789" s="5"/>
    </row>
    <row r="790" spans="1:5">
      <c r="A790" s="3"/>
      <c r="B790" s="4"/>
      <c r="C790" s="4"/>
      <c r="D790" s="4"/>
      <c r="E790" s="5"/>
    </row>
    <row r="791" spans="1:5">
      <c r="A791" s="3"/>
      <c r="B791" s="4"/>
      <c r="C791" s="4"/>
      <c r="D791" s="4"/>
      <c r="E791" s="5"/>
    </row>
    <row r="792" spans="1:5">
      <c r="A792" s="3"/>
      <c r="B792" s="4"/>
      <c r="C792" s="4"/>
      <c r="D792" s="4"/>
      <c r="E792" s="5"/>
    </row>
    <row r="793" spans="1:5">
      <c r="A793" s="3"/>
      <c r="B793" s="4"/>
      <c r="C793" s="4"/>
      <c r="D793" s="4"/>
      <c r="E793" s="5"/>
    </row>
    <row r="794" spans="1:5">
      <c r="A794" s="3"/>
      <c r="B794" s="4"/>
      <c r="C794" s="4"/>
      <c r="D794" s="4"/>
      <c r="E794" s="5"/>
    </row>
    <row r="795" spans="1:5">
      <c r="A795" s="3"/>
      <c r="B795" s="4"/>
      <c r="C795" s="4"/>
      <c r="D795" s="4"/>
      <c r="E795" s="5"/>
    </row>
    <row r="796" spans="1:5">
      <c r="A796" s="3"/>
      <c r="B796" s="4"/>
      <c r="C796" s="4"/>
      <c r="D796" s="4"/>
      <c r="E796" s="5"/>
    </row>
    <row r="797" spans="1:5">
      <c r="A797" s="3"/>
      <c r="B797" s="4"/>
      <c r="C797" s="4"/>
      <c r="D797" s="4"/>
      <c r="E797" s="5"/>
    </row>
    <row r="798" spans="1:5">
      <c r="A798" s="3"/>
      <c r="B798" s="4"/>
      <c r="C798" s="4"/>
      <c r="D798" s="4"/>
      <c r="E798" s="5"/>
    </row>
    <row r="799" spans="1:5">
      <c r="A799" s="3"/>
      <c r="B799" s="4"/>
      <c r="C799" s="4"/>
      <c r="D799" s="4"/>
      <c r="E799" s="5"/>
    </row>
    <row r="800" spans="1:5">
      <c r="A800" s="3"/>
      <c r="B800" s="4"/>
      <c r="C800" s="4"/>
      <c r="D800" s="4"/>
      <c r="E800" s="5"/>
    </row>
    <row r="801" spans="1:5">
      <c r="A801" s="3"/>
      <c r="B801" s="4"/>
      <c r="C801" s="4"/>
      <c r="D801" s="4"/>
      <c r="E801" s="5"/>
    </row>
    <row r="802" spans="1:5">
      <c r="A802" s="3"/>
      <c r="B802" s="4"/>
      <c r="C802" s="4"/>
      <c r="D802" s="4"/>
      <c r="E802" s="5"/>
    </row>
    <row r="803" spans="1:5">
      <c r="A803" s="3"/>
      <c r="B803" s="4"/>
      <c r="C803" s="4"/>
      <c r="D803" s="4"/>
      <c r="E803" s="5"/>
    </row>
    <row r="804" spans="1:5">
      <c r="A804" s="3"/>
      <c r="B804" s="4"/>
      <c r="C804" s="4"/>
      <c r="D804" s="4"/>
      <c r="E804" s="5"/>
    </row>
    <row r="805" spans="1:5">
      <c r="A805" s="3"/>
      <c r="B805" s="4"/>
      <c r="C805" s="4"/>
      <c r="D805" s="4"/>
      <c r="E805" s="5"/>
    </row>
    <row r="806" spans="1:5">
      <c r="A806" s="3"/>
      <c r="B806" s="4"/>
      <c r="C806" s="4"/>
      <c r="D806" s="4"/>
      <c r="E806" s="5"/>
    </row>
    <row r="807" spans="1:5">
      <c r="A807" s="3"/>
      <c r="B807" s="4"/>
      <c r="C807" s="4"/>
      <c r="D807" s="4"/>
      <c r="E807" s="5"/>
    </row>
    <row r="808" spans="1:5">
      <c r="A808" s="3"/>
      <c r="B808" s="4"/>
      <c r="C808" s="4"/>
      <c r="D808" s="4"/>
      <c r="E808" s="5"/>
    </row>
    <row r="809" spans="1:5">
      <c r="A809" s="3"/>
      <c r="B809" s="4"/>
      <c r="C809" s="4"/>
      <c r="D809" s="4"/>
      <c r="E809" s="5"/>
    </row>
    <row r="810" spans="1:5">
      <c r="A810" s="3"/>
      <c r="B810" s="4"/>
      <c r="C810" s="4"/>
      <c r="D810" s="4"/>
      <c r="E810" s="5"/>
    </row>
    <row r="811" spans="1:5">
      <c r="A811" s="3"/>
      <c r="B811" s="4"/>
      <c r="C811" s="4"/>
      <c r="D811" s="4"/>
      <c r="E811" s="5"/>
    </row>
    <row r="812" spans="1:5">
      <c r="A812" s="3"/>
      <c r="B812" s="4"/>
      <c r="C812" s="4"/>
      <c r="D812" s="4"/>
      <c r="E812" s="5"/>
    </row>
    <row r="813" spans="1:5">
      <c r="A813" s="3"/>
      <c r="B813" s="4"/>
      <c r="C813" s="4"/>
      <c r="D813" s="4"/>
      <c r="E813" s="5"/>
    </row>
    <row r="814" spans="1:5">
      <c r="A814" s="3"/>
      <c r="B814" s="4"/>
      <c r="C814" s="4"/>
      <c r="D814" s="4"/>
      <c r="E814" s="5"/>
    </row>
    <row r="815" spans="1:5">
      <c r="A815" s="3"/>
      <c r="B815" s="4"/>
      <c r="C815" s="4"/>
      <c r="D815" s="4"/>
      <c r="E815" s="5"/>
    </row>
    <row r="816" spans="1:5">
      <c r="A816" s="3"/>
      <c r="B816" s="4"/>
      <c r="C816" s="4"/>
      <c r="D816" s="4"/>
      <c r="E816" s="5"/>
    </row>
    <row r="817" spans="1:5">
      <c r="A817" s="3"/>
      <c r="B817" s="4"/>
      <c r="C817" s="4"/>
      <c r="D817" s="4"/>
      <c r="E817" s="5"/>
    </row>
    <row r="818" spans="1:5">
      <c r="A818" s="3"/>
      <c r="B818" s="4"/>
      <c r="C818" s="4"/>
      <c r="D818" s="4"/>
      <c r="E818" s="5"/>
    </row>
    <row r="819" spans="1:5">
      <c r="A819" s="3"/>
      <c r="B819" s="4"/>
      <c r="C819" s="4"/>
      <c r="D819" s="4"/>
      <c r="E819" s="5"/>
    </row>
    <row r="820" spans="1:5">
      <c r="A820" s="3"/>
      <c r="B820" s="4"/>
      <c r="C820" s="4"/>
      <c r="D820" s="4"/>
      <c r="E820" s="5"/>
    </row>
    <row r="821" spans="1:5">
      <c r="A821" s="3"/>
      <c r="B821" s="4"/>
      <c r="C821" s="4"/>
      <c r="D821" s="4"/>
      <c r="E821" s="5"/>
    </row>
    <row r="822" spans="1:5">
      <c r="A822" s="3"/>
      <c r="B822" s="4"/>
      <c r="C822" s="4"/>
      <c r="D822" s="4"/>
      <c r="E822" s="5"/>
    </row>
    <row r="823" spans="1:5">
      <c r="A823" s="3"/>
      <c r="B823" s="4"/>
      <c r="C823" s="4"/>
      <c r="D823" s="4"/>
      <c r="E823" s="5"/>
    </row>
    <row r="824" spans="1:5">
      <c r="A824" s="3"/>
      <c r="B824" s="4"/>
      <c r="C824" s="4"/>
      <c r="D824" s="4"/>
      <c r="E824" s="5"/>
    </row>
    <row r="825" spans="1:5">
      <c r="A825" s="3"/>
      <c r="B825" s="4"/>
      <c r="C825" s="4"/>
      <c r="D825" s="4"/>
      <c r="E825" s="5"/>
    </row>
    <row r="826" spans="1:5">
      <c r="A826" s="3"/>
      <c r="B826" s="4"/>
      <c r="C826" s="4"/>
      <c r="D826" s="4"/>
      <c r="E826" s="5"/>
    </row>
    <row r="827" spans="1:5">
      <c r="A827" s="3"/>
      <c r="B827" s="4"/>
      <c r="C827" s="4"/>
      <c r="D827" s="4"/>
      <c r="E827" s="5"/>
    </row>
    <row r="828" spans="1:5">
      <c r="A828" s="3"/>
      <c r="B828" s="4"/>
      <c r="C828" s="4"/>
      <c r="D828" s="4"/>
      <c r="E828" s="5"/>
    </row>
    <row r="829" spans="1:5">
      <c r="A829" s="3"/>
      <c r="B829" s="4"/>
      <c r="C829" s="4"/>
      <c r="D829" s="4"/>
      <c r="E829" s="5"/>
    </row>
    <row r="830" spans="1:5">
      <c r="A830" s="3"/>
      <c r="B830" s="4"/>
      <c r="C830" s="4"/>
      <c r="D830" s="4"/>
      <c r="E830" s="5"/>
    </row>
    <row r="831" spans="1:5">
      <c r="A831" s="3"/>
      <c r="B831" s="4"/>
      <c r="C831" s="4"/>
      <c r="D831" s="4"/>
      <c r="E831" s="5"/>
    </row>
    <row r="832" spans="1:5">
      <c r="A832" s="3"/>
      <c r="B832" s="4"/>
      <c r="C832" s="4"/>
      <c r="D832" s="4"/>
      <c r="E832" s="5"/>
    </row>
    <row r="833" spans="1:5">
      <c r="A833" s="3"/>
      <c r="B833" s="4"/>
      <c r="C833" s="4"/>
      <c r="D833" s="4"/>
      <c r="E833" s="5"/>
    </row>
    <row r="834" spans="1:5">
      <c r="A834" s="3"/>
      <c r="B834" s="4"/>
      <c r="C834" s="4"/>
      <c r="D834" s="4"/>
      <c r="E834" s="5"/>
    </row>
    <row r="835" spans="1:5">
      <c r="A835" s="3"/>
      <c r="B835" s="4"/>
      <c r="C835" s="4"/>
      <c r="D835" s="4"/>
      <c r="E835" s="5"/>
    </row>
    <row r="836" spans="1:5">
      <c r="A836" s="3"/>
      <c r="B836" s="4"/>
      <c r="C836" s="4"/>
      <c r="D836" s="4"/>
      <c r="E836" s="5"/>
    </row>
    <row r="837" spans="1:5">
      <c r="A837" s="3"/>
      <c r="B837" s="4"/>
      <c r="C837" s="4"/>
      <c r="D837" s="4"/>
      <c r="E837" s="5"/>
    </row>
    <row r="838" spans="1:5">
      <c r="A838" s="3"/>
      <c r="B838" s="4"/>
      <c r="C838" s="4"/>
      <c r="D838" s="4"/>
      <c r="E838" s="5"/>
    </row>
    <row r="839" spans="1:5">
      <c r="A839" s="3"/>
      <c r="B839" s="4"/>
      <c r="C839" s="4"/>
      <c r="D839" s="4"/>
      <c r="E839" s="5"/>
    </row>
    <row r="840" spans="1:5">
      <c r="A840" s="3"/>
      <c r="B840" s="4"/>
      <c r="C840" s="4"/>
      <c r="D840" s="4"/>
      <c r="E840" s="5"/>
    </row>
    <row r="841" spans="1:5">
      <c r="A841" s="3"/>
      <c r="B841" s="4"/>
      <c r="C841" s="4"/>
      <c r="D841" s="4"/>
      <c r="E841" s="5"/>
    </row>
    <row r="842" spans="1:5">
      <c r="A842" s="3"/>
      <c r="B842" s="4"/>
      <c r="C842" s="4"/>
      <c r="D842" s="4"/>
      <c r="E842" s="5"/>
    </row>
    <row r="843" spans="1:5">
      <c r="A843" s="3"/>
      <c r="B843" s="4"/>
      <c r="C843" s="4"/>
      <c r="D843" s="4"/>
      <c r="E843" s="5"/>
    </row>
    <row r="844" spans="1:5">
      <c r="A844" s="3"/>
      <c r="B844" s="4"/>
      <c r="C844" s="4"/>
      <c r="D844" s="4"/>
      <c r="E844" s="5"/>
    </row>
    <row r="845" spans="1:5">
      <c r="A845" s="3"/>
      <c r="B845" s="4"/>
      <c r="C845" s="4"/>
      <c r="D845" s="4"/>
      <c r="E845" s="5"/>
    </row>
    <row r="846" spans="1:5">
      <c r="A846" s="3"/>
      <c r="B846" s="4"/>
      <c r="C846" s="4"/>
      <c r="D846" s="4"/>
      <c r="E846" s="5"/>
    </row>
    <row r="847" spans="1:5">
      <c r="A847" s="3"/>
      <c r="B847" s="4"/>
      <c r="C847" s="4"/>
      <c r="D847" s="4"/>
      <c r="E847" s="5"/>
    </row>
    <row r="848" spans="1:5">
      <c r="A848" s="3"/>
      <c r="B848" s="4"/>
      <c r="C848" s="4"/>
      <c r="D848" s="4"/>
      <c r="E848" s="5"/>
    </row>
    <row r="849" spans="1:5">
      <c r="A849" s="3"/>
      <c r="B849" s="4"/>
      <c r="C849" s="4"/>
      <c r="D849" s="4"/>
      <c r="E849" s="5"/>
    </row>
    <row r="850" spans="1:5">
      <c r="A850" s="3"/>
      <c r="B850" s="4"/>
      <c r="C850" s="4"/>
      <c r="D850" s="4"/>
      <c r="E850" s="5"/>
    </row>
    <row r="851" spans="1:5">
      <c r="A851" s="3"/>
      <c r="B851" s="4"/>
      <c r="C851" s="4"/>
      <c r="D851" s="4"/>
      <c r="E851" s="5"/>
    </row>
    <row r="852" spans="1:5">
      <c r="A852" s="3"/>
      <c r="B852" s="4"/>
      <c r="C852" s="4"/>
      <c r="D852" s="4"/>
      <c r="E852" s="5"/>
    </row>
    <row r="853" spans="1:5">
      <c r="A853" s="3"/>
      <c r="B853" s="4"/>
      <c r="C853" s="4"/>
      <c r="D853" s="4"/>
      <c r="E853" s="5"/>
    </row>
    <row r="854" spans="1:5">
      <c r="A854" s="3"/>
      <c r="B854" s="4"/>
      <c r="C854" s="4"/>
      <c r="D854" s="4"/>
      <c r="E854" s="5"/>
    </row>
    <row r="855" spans="1:5">
      <c r="A855" s="3"/>
      <c r="B855" s="4"/>
      <c r="C855" s="4"/>
      <c r="D855" s="4"/>
      <c r="E855" s="5"/>
    </row>
    <row r="856" spans="1:5">
      <c r="A856" s="3"/>
      <c r="B856" s="4"/>
      <c r="C856" s="4"/>
      <c r="D856" s="4"/>
      <c r="E856" s="5"/>
    </row>
    <row r="857" spans="1:5">
      <c r="A857" s="3"/>
      <c r="B857" s="4"/>
      <c r="C857" s="4"/>
      <c r="D857" s="4"/>
      <c r="E857" s="5"/>
    </row>
    <row r="858" spans="1:5">
      <c r="A858" s="3"/>
      <c r="B858" s="4"/>
      <c r="C858" s="4"/>
      <c r="D858" s="4"/>
      <c r="E858" s="5"/>
    </row>
    <row r="859" spans="1:5">
      <c r="A859" s="3"/>
      <c r="B859" s="4"/>
      <c r="C859" s="4"/>
      <c r="D859" s="4"/>
      <c r="E859" s="5"/>
    </row>
    <row r="860" spans="1:5">
      <c r="A860" s="3"/>
      <c r="B860" s="4"/>
      <c r="C860" s="4"/>
      <c r="D860" s="4"/>
      <c r="E860" s="5"/>
    </row>
    <row r="861" spans="1:5">
      <c r="A861" s="3"/>
      <c r="B861" s="4"/>
      <c r="C861" s="4"/>
      <c r="D861" s="4"/>
      <c r="E861" s="5"/>
    </row>
    <row r="862" spans="1:5">
      <c r="A862" s="3"/>
      <c r="B862" s="4"/>
      <c r="C862" s="4"/>
      <c r="D862" s="4"/>
      <c r="E862" s="5"/>
    </row>
    <row r="863" spans="1:5">
      <c r="A863" s="3"/>
      <c r="B863" s="4"/>
      <c r="C863" s="4"/>
      <c r="D863" s="4"/>
      <c r="E863" s="5"/>
    </row>
    <row r="864" spans="1:5">
      <c r="A864" s="3"/>
      <c r="B864" s="4"/>
      <c r="C864" s="4"/>
      <c r="D864" s="4"/>
      <c r="E864" s="5"/>
    </row>
    <row r="865" spans="1:5">
      <c r="A865" s="3"/>
      <c r="B865" s="4"/>
      <c r="C865" s="4"/>
      <c r="D865" s="4"/>
      <c r="E865" s="5"/>
    </row>
    <row r="866" spans="1:5">
      <c r="A866" s="3"/>
      <c r="B866" s="4"/>
      <c r="C866" s="4"/>
      <c r="D866" s="4"/>
      <c r="E866" s="5"/>
    </row>
    <row r="867" spans="1:5">
      <c r="A867" s="3"/>
      <c r="B867" s="4"/>
      <c r="C867" s="4"/>
      <c r="D867" s="4"/>
      <c r="E867" s="5"/>
    </row>
    <row r="868" spans="1:5">
      <c r="A868" s="3"/>
      <c r="B868" s="4"/>
      <c r="C868" s="4"/>
      <c r="D868" s="4"/>
      <c r="E868" s="5"/>
    </row>
    <row r="869" spans="1:5">
      <c r="A869" s="3"/>
      <c r="B869" s="4"/>
      <c r="C869" s="4"/>
      <c r="D869" s="4"/>
      <c r="E869" s="5"/>
    </row>
    <row r="870" spans="1:5">
      <c r="A870" s="3"/>
      <c r="B870" s="4"/>
      <c r="C870" s="4"/>
      <c r="D870" s="4"/>
      <c r="E870" s="5"/>
    </row>
    <row r="871" spans="1:5">
      <c r="A871" s="3"/>
      <c r="B871" s="4"/>
      <c r="C871" s="4"/>
      <c r="D871" s="4"/>
      <c r="E871" s="5"/>
    </row>
    <row r="872" spans="1:5">
      <c r="A872" s="3"/>
      <c r="B872" s="4"/>
      <c r="C872" s="4"/>
      <c r="D872" s="4"/>
      <c r="E872" s="5"/>
    </row>
    <row r="873" spans="1:5">
      <c r="A873" s="3"/>
      <c r="B873" s="4"/>
      <c r="C873" s="4"/>
      <c r="D873" s="4"/>
      <c r="E873" s="5"/>
    </row>
    <row r="874" spans="1:5">
      <c r="A874" s="3"/>
      <c r="B874" s="4"/>
      <c r="C874" s="4"/>
      <c r="D874" s="4"/>
      <c r="E874" s="5"/>
    </row>
    <row r="875" spans="1:5">
      <c r="A875" s="3"/>
      <c r="B875" s="4"/>
      <c r="C875" s="4"/>
      <c r="D875" s="4"/>
      <c r="E875" s="5"/>
    </row>
    <row r="876" spans="1:5">
      <c r="A876" s="3"/>
      <c r="B876" s="4"/>
      <c r="C876" s="4"/>
      <c r="D876" s="4"/>
      <c r="E876" s="5"/>
    </row>
    <row r="877" spans="1:5">
      <c r="A877" s="3"/>
      <c r="B877" s="4"/>
      <c r="C877" s="4"/>
      <c r="D877" s="4"/>
      <c r="E877" s="5"/>
    </row>
    <row r="878" spans="1:5">
      <c r="A878" s="3"/>
      <c r="B878" s="4"/>
      <c r="C878" s="4"/>
      <c r="D878" s="4"/>
      <c r="E878" s="5"/>
    </row>
    <row r="879" spans="1:5">
      <c r="A879" s="3"/>
      <c r="B879" s="4"/>
      <c r="C879" s="4"/>
      <c r="D879" s="4"/>
      <c r="E879" s="5"/>
    </row>
    <row r="880" spans="1:5">
      <c r="A880" s="3"/>
      <c r="B880" s="4"/>
      <c r="C880" s="4"/>
      <c r="D880" s="4"/>
      <c r="E880" s="5"/>
    </row>
    <row r="881" spans="1:5">
      <c r="A881" s="3"/>
      <c r="B881" s="4"/>
      <c r="C881" s="4"/>
      <c r="D881" s="4"/>
      <c r="E881" s="5"/>
    </row>
    <row r="882" spans="1:5">
      <c r="A882" s="3"/>
      <c r="B882" s="4"/>
      <c r="C882" s="4"/>
      <c r="D882" s="4"/>
      <c r="E882" s="5"/>
    </row>
    <row r="883" spans="1:5">
      <c r="A883" s="3"/>
      <c r="B883" s="4"/>
      <c r="C883" s="4"/>
      <c r="D883" s="4"/>
      <c r="E883" s="5"/>
    </row>
    <row r="884" spans="1:5">
      <c r="A884" s="3"/>
      <c r="B884" s="4"/>
      <c r="C884" s="4"/>
      <c r="D884" s="4"/>
      <c r="E884" s="5"/>
    </row>
    <row r="885" spans="1:5">
      <c r="A885" s="3"/>
      <c r="B885" s="4"/>
      <c r="C885" s="4"/>
      <c r="D885" s="4"/>
      <c r="E885" s="5"/>
    </row>
    <row r="886" spans="1:5">
      <c r="A886" s="3"/>
      <c r="B886" s="4"/>
      <c r="C886" s="4"/>
      <c r="D886" s="4"/>
      <c r="E886" s="5"/>
    </row>
    <row r="887" spans="1:5">
      <c r="A887" s="3"/>
      <c r="B887" s="4"/>
      <c r="C887" s="4"/>
      <c r="D887" s="4"/>
      <c r="E887" s="5"/>
    </row>
    <row r="888" spans="1:5">
      <c r="A888" s="3"/>
      <c r="B888" s="4"/>
      <c r="C888" s="4"/>
      <c r="D888" s="4"/>
      <c r="E888" s="5"/>
    </row>
    <row r="889" spans="1:5">
      <c r="A889" s="3"/>
      <c r="B889" s="4"/>
      <c r="C889" s="4"/>
      <c r="D889" s="4"/>
      <c r="E889" s="5"/>
    </row>
    <row r="890" spans="1:5">
      <c r="A890" s="3"/>
      <c r="B890" s="4"/>
      <c r="C890" s="4"/>
      <c r="D890" s="4"/>
      <c r="E890" s="5"/>
    </row>
    <row r="891" spans="1:5">
      <c r="A891" s="3"/>
      <c r="B891" s="4"/>
      <c r="C891" s="4"/>
      <c r="D891" s="4"/>
      <c r="E891" s="5"/>
    </row>
    <row r="892" spans="1:5">
      <c r="A892" s="3"/>
      <c r="B892" s="4"/>
      <c r="C892" s="4"/>
      <c r="D892" s="4"/>
      <c r="E892" s="5"/>
    </row>
    <row r="893" spans="1:5">
      <c r="A893" s="3"/>
      <c r="B893" s="4"/>
      <c r="C893" s="4"/>
      <c r="D893" s="4"/>
      <c r="E893" s="5"/>
    </row>
    <row r="894" spans="1:5">
      <c r="A894" s="3"/>
      <c r="B894" s="4"/>
      <c r="C894" s="4"/>
      <c r="D894" s="4"/>
      <c r="E894" s="5"/>
    </row>
    <row r="895" spans="1:5">
      <c r="A895" s="3"/>
      <c r="B895" s="4"/>
      <c r="C895" s="4"/>
      <c r="D895" s="4"/>
      <c r="E895" s="5"/>
    </row>
    <row r="896" spans="1:5">
      <c r="A896" s="3"/>
      <c r="B896" s="4"/>
      <c r="C896" s="4"/>
      <c r="D896" s="4"/>
      <c r="E896" s="5"/>
    </row>
    <row r="897" spans="1:5">
      <c r="A897" s="3"/>
      <c r="B897" s="4"/>
      <c r="C897" s="4"/>
      <c r="D897" s="4"/>
      <c r="E897" s="5"/>
    </row>
    <row r="898" spans="1:5">
      <c r="A898" s="3"/>
      <c r="B898" s="4"/>
      <c r="C898" s="4"/>
      <c r="D898" s="4"/>
      <c r="E898" s="5"/>
    </row>
    <row r="899" spans="1:5">
      <c r="A899" s="3"/>
      <c r="B899" s="4"/>
      <c r="C899" s="4"/>
      <c r="D899" s="4"/>
      <c r="E899" s="5"/>
    </row>
    <row r="900" spans="1:5">
      <c r="A900" s="3"/>
      <c r="B900" s="4"/>
      <c r="C900" s="4"/>
      <c r="D900" s="4"/>
      <c r="E900" s="5"/>
    </row>
    <row r="901" spans="1:5">
      <c r="A901" s="3"/>
      <c r="B901" s="4"/>
      <c r="C901" s="4"/>
      <c r="D901" s="4"/>
      <c r="E901" s="5"/>
    </row>
    <row r="902" spans="1:5">
      <c r="A902" s="3"/>
      <c r="B902" s="4"/>
      <c r="C902" s="4"/>
      <c r="D902" s="4"/>
      <c r="E902" s="5"/>
    </row>
    <row r="903" spans="1:5">
      <c r="A903" s="3"/>
      <c r="B903" s="4"/>
      <c r="C903" s="4"/>
      <c r="D903" s="4"/>
      <c r="E903" s="5"/>
    </row>
    <row r="904" spans="1:5">
      <c r="A904" s="3"/>
      <c r="B904" s="4"/>
      <c r="C904" s="4"/>
      <c r="D904" s="4"/>
      <c r="E904" s="5"/>
    </row>
    <row r="905" spans="1:5">
      <c r="A905" s="3"/>
      <c r="B905" s="4"/>
      <c r="C905" s="4"/>
      <c r="D905" s="4"/>
      <c r="E905" s="5"/>
    </row>
    <row r="906" spans="1:5">
      <c r="A906" s="3"/>
      <c r="B906" s="4"/>
      <c r="C906" s="4"/>
      <c r="D906" s="4"/>
      <c r="E906" s="5"/>
    </row>
    <row r="907" spans="1:5">
      <c r="A907" s="3"/>
      <c r="B907" s="4"/>
      <c r="C907" s="4"/>
      <c r="D907" s="4"/>
      <c r="E907" s="5"/>
    </row>
    <row r="908" spans="1:5">
      <c r="A908" s="3"/>
      <c r="B908" s="4"/>
      <c r="C908" s="4"/>
      <c r="D908" s="4"/>
      <c r="E908" s="5"/>
    </row>
    <row r="909" spans="1:5">
      <c r="A909" s="3"/>
      <c r="B909" s="4"/>
      <c r="C909" s="4"/>
      <c r="D909" s="4"/>
      <c r="E909" s="5"/>
    </row>
    <row r="910" spans="1:5">
      <c r="A910" s="3"/>
      <c r="B910" s="4"/>
      <c r="C910" s="4"/>
      <c r="D910" s="4"/>
      <c r="E910" s="5"/>
    </row>
    <row r="911" spans="1:5">
      <c r="A911" s="3"/>
      <c r="B911" s="4"/>
      <c r="C911" s="4"/>
      <c r="D911" s="4"/>
      <c r="E911" s="5"/>
    </row>
    <row r="912" spans="1:5">
      <c r="A912" s="3"/>
      <c r="B912" s="4"/>
      <c r="C912" s="4"/>
      <c r="D912" s="4"/>
      <c r="E912" s="5"/>
    </row>
    <row r="913" spans="1:5">
      <c r="A913" s="3"/>
      <c r="B913" s="4"/>
      <c r="C913" s="4"/>
      <c r="D913" s="4"/>
      <c r="E913" s="5"/>
    </row>
    <row r="914" spans="1:5">
      <c r="A914" s="3"/>
      <c r="B914" s="4"/>
      <c r="C914" s="4"/>
      <c r="D914" s="4"/>
      <c r="E914" s="5"/>
    </row>
    <row r="915" spans="1:5">
      <c r="A915" s="3"/>
      <c r="B915" s="4"/>
      <c r="C915" s="4"/>
      <c r="D915" s="4"/>
      <c r="E915" s="5"/>
    </row>
    <row r="916" spans="1:5">
      <c r="A916" s="3"/>
      <c r="B916" s="4"/>
      <c r="C916" s="4"/>
      <c r="D916" s="4"/>
      <c r="E916" s="5"/>
    </row>
    <row r="917" spans="1:5">
      <c r="A917" s="3"/>
      <c r="B917" s="4"/>
      <c r="C917" s="4"/>
      <c r="D917" s="4"/>
      <c r="E917" s="5"/>
    </row>
    <row r="918" spans="1:5">
      <c r="A918" s="3"/>
      <c r="B918" s="4"/>
      <c r="C918" s="4"/>
      <c r="D918" s="4"/>
      <c r="E918" s="5"/>
    </row>
    <row r="919" spans="1:5">
      <c r="A919" s="3"/>
      <c r="B919" s="4"/>
      <c r="C919" s="4"/>
      <c r="D919" s="4"/>
      <c r="E919" s="5"/>
    </row>
    <row r="920" spans="1:5">
      <c r="A920" s="3"/>
      <c r="B920" s="4"/>
      <c r="C920" s="4"/>
      <c r="D920" s="4"/>
      <c r="E920" s="5"/>
    </row>
    <row r="921" spans="1:5">
      <c r="A921" s="3"/>
      <c r="B921" s="4"/>
      <c r="C921" s="4"/>
      <c r="D921" s="4"/>
      <c r="E921" s="5"/>
    </row>
    <row r="922" spans="1:5">
      <c r="A922" s="3"/>
      <c r="B922" s="4"/>
      <c r="C922" s="4"/>
      <c r="D922" s="4"/>
      <c r="E922" s="5"/>
    </row>
    <row r="923" spans="1:5">
      <c r="A923" s="3"/>
      <c r="B923" s="4"/>
      <c r="C923" s="4"/>
      <c r="D923" s="4"/>
      <c r="E923" s="5"/>
    </row>
    <row r="924" spans="1:5">
      <c r="A924" s="3"/>
      <c r="B924" s="4"/>
      <c r="C924" s="4"/>
      <c r="D924" s="4"/>
      <c r="E924" s="5"/>
    </row>
    <row r="925" spans="1:5">
      <c r="A925" s="3"/>
      <c r="B925" s="4"/>
      <c r="C925" s="4"/>
      <c r="D925" s="4"/>
      <c r="E925" s="5"/>
    </row>
    <row r="926" spans="1:5">
      <c r="A926" s="3"/>
      <c r="B926" s="4"/>
      <c r="C926" s="4"/>
      <c r="D926" s="4"/>
      <c r="E926" s="5"/>
    </row>
    <row r="927" spans="1:5">
      <c r="A927" s="3"/>
      <c r="B927" s="4"/>
      <c r="C927" s="4"/>
      <c r="D927" s="4"/>
      <c r="E927" s="5"/>
    </row>
    <row r="928" spans="1:5">
      <c r="A928" s="3"/>
      <c r="B928" s="4"/>
      <c r="C928" s="4"/>
      <c r="D928" s="4"/>
      <c r="E928" s="5"/>
    </row>
    <row r="929" spans="1:5">
      <c r="A929" s="3"/>
      <c r="B929" s="4"/>
      <c r="C929" s="4"/>
      <c r="D929" s="4"/>
      <c r="E929" s="5"/>
    </row>
    <row r="930" spans="1:5">
      <c r="A930" s="3"/>
      <c r="B930" s="4"/>
      <c r="C930" s="4"/>
      <c r="D930" s="4"/>
      <c r="E930" s="5"/>
    </row>
    <row r="931" spans="1:5">
      <c r="A931" s="3"/>
      <c r="B931" s="4"/>
      <c r="C931" s="4"/>
      <c r="D931" s="4"/>
      <c r="E931" s="5"/>
    </row>
    <row r="932" spans="1:5">
      <c r="A932" s="3"/>
      <c r="B932" s="4"/>
      <c r="C932" s="4"/>
      <c r="D932" s="4"/>
      <c r="E932" s="5"/>
    </row>
    <row r="933" spans="1:5">
      <c r="A933" s="3"/>
      <c r="B933" s="4"/>
      <c r="C933" s="4"/>
      <c r="D933" s="4"/>
      <c r="E933" s="5"/>
    </row>
    <row r="934" spans="1:5">
      <c r="A934" s="3"/>
      <c r="B934" s="4"/>
      <c r="C934" s="4"/>
      <c r="D934" s="4"/>
      <c r="E934" s="5"/>
    </row>
    <row r="935" spans="1:5">
      <c r="A935" s="3"/>
      <c r="B935" s="4"/>
      <c r="C935" s="4"/>
      <c r="D935" s="4"/>
      <c r="E935" s="5"/>
    </row>
    <row r="936" spans="1:5">
      <c r="A936" s="3"/>
      <c r="B936" s="4"/>
      <c r="C936" s="4"/>
      <c r="D936" s="4"/>
      <c r="E936" s="5"/>
    </row>
    <row r="937" spans="1:5">
      <c r="A937" s="3"/>
      <c r="B937" s="4"/>
      <c r="C937" s="4"/>
      <c r="D937" s="4"/>
      <c r="E937" s="5"/>
    </row>
    <row r="938" spans="1:5">
      <c r="A938" s="3"/>
      <c r="B938" s="4"/>
      <c r="C938" s="4"/>
      <c r="D938" s="4"/>
      <c r="E938" s="5"/>
    </row>
    <row r="939" spans="1:5">
      <c r="A939" s="3"/>
      <c r="B939" s="4"/>
      <c r="C939" s="4"/>
      <c r="D939" s="4"/>
      <c r="E939" s="5"/>
    </row>
    <row r="940" spans="1:5">
      <c r="A940" s="3"/>
      <c r="B940" s="4"/>
      <c r="C940" s="4"/>
      <c r="D940" s="4"/>
      <c r="E940" s="5"/>
    </row>
    <row r="941" spans="1:5">
      <c r="A941" s="3"/>
      <c r="B941" s="4"/>
      <c r="C941" s="4"/>
      <c r="D941" s="4"/>
      <c r="E941" s="5"/>
    </row>
    <row r="942" spans="1:5">
      <c r="A942" s="3"/>
      <c r="B942" s="4"/>
      <c r="C942" s="4"/>
      <c r="D942" s="4"/>
      <c r="E942" s="5"/>
    </row>
    <row r="943" spans="1:5">
      <c r="A943" s="3"/>
      <c r="B943" s="4"/>
      <c r="C943" s="4"/>
      <c r="D943" s="4"/>
      <c r="E943" s="5"/>
    </row>
    <row r="944" spans="1:5">
      <c r="A944" s="3"/>
      <c r="B944" s="4"/>
      <c r="C944" s="4"/>
      <c r="D944" s="4"/>
      <c r="E944" s="5"/>
    </row>
    <row r="945" spans="1:5">
      <c r="A945" s="3"/>
      <c r="B945" s="4"/>
      <c r="C945" s="4"/>
      <c r="D945" s="4"/>
      <c r="E945" s="5"/>
    </row>
    <row r="946" spans="1:5">
      <c r="A946" s="3"/>
      <c r="B946" s="4"/>
      <c r="C946" s="4"/>
      <c r="D946" s="4"/>
      <c r="E946" s="5"/>
    </row>
    <row r="947" spans="1:5">
      <c r="A947" s="3"/>
      <c r="B947" s="4"/>
      <c r="C947" s="4"/>
      <c r="D947" s="4"/>
      <c r="E947" s="5"/>
    </row>
    <row r="948" spans="1:5">
      <c r="A948" s="3"/>
      <c r="B948" s="4"/>
      <c r="C948" s="4"/>
      <c r="D948" s="4"/>
      <c r="E948" s="5"/>
    </row>
    <row r="949" spans="1:5">
      <c r="A949" s="3"/>
      <c r="B949" s="4"/>
      <c r="C949" s="4"/>
      <c r="D949" s="4"/>
      <c r="E949" s="5"/>
    </row>
    <row r="950" spans="1:5">
      <c r="A950" s="3"/>
      <c r="B950" s="4"/>
      <c r="C950" s="4"/>
      <c r="D950" s="4"/>
      <c r="E950" s="5"/>
    </row>
    <row r="951" spans="1:5">
      <c r="A951" s="3"/>
      <c r="B951" s="4"/>
      <c r="C951" s="4"/>
      <c r="D951" s="4"/>
      <c r="E951" s="5"/>
    </row>
    <row r="952" spans="1:5">
      <c r="A952" s="3"/>
      <c r="B952" s="4"/>
      <c r="C952" s="4"/>
      <c r="D952" s="4"/>
      <c r="E952" s="5"/>
    </row>
    <row r="953" spans="1:5">
      <c r="A953" s="3"/>
      <c r="B953" s="4"/>
      <c r="C953" s="4"/>
      <c r="D953" s="4"/>
      <c r="E953" s="5"/>
    </row>
    <row r="954" spans="1:5">
      <c r="A954" s="3"/>
      <c r="B954" s="4"/>
      <c r="C954" s="4"/>
      <c r="D954" s="4"/>
      <c r="E954" s="5"/>
    </row>
    <row r="955" spans="1:5">
      <c r="A955" s="3"/>
      <c r="B955" s="4"/>
      <c r="C955" s="4"/>
      <c r="D955" s="4"/>
      <c r="E955" s="5"/>
    </row>
    <row r="956" spans="1:5">
      <c r="A956" s="3"/>
      <c r="B956" s="4"/>
      <c r="C956" s="4"/>
      <c r="D956" s="4"/>
      <c r="E956" s="5"/>
    </row>
    <row r="957" spans="1:5">
      <c r="A957" s="3"/>
      <c r="B957" s="4"/>
      <c r="C957" s="4"/>
      <c r="D957" s="4"/>
      <c r="E957" s="5"/>
    </row>
    <row r="958" spans="1:5">
      <c r="A958" s="3"/>
      <c r="B958" s="4"/>
      <c r="C958" s="4"/>
      <c r="D958" s="4"/>
      <c r="E958" s="5"/>
    </row>
    <row r="959" spans="1:5">
      <c r="A959" s="3"/>
      <c r="B959" s="4"/>
      <c r="C959" s="4"/>
      <c r="D959" s="4"/>
      <c r="E959" s="5"/>
    </row>
    <row r="960" spans="1:5">
      <c r="A960" s="3"/>
      <c r="B960" s="4"/>
      <c r="C960" s="4"/>
      <c r="D960" s="4"/>
      <c r="E960" s="5"/>
    </row>
    <row r="961" spans="1:5">
      <c r="A961" s="3"/>
      <c r="B961" s="4"/>
      <c r="C961" s="4"/>
      <c r="D961" s="4"/>
      <c r="E961" s="5"/>
    </row>
    <row r="962" spans="1:5">
      <c r="A962" s="3"/>
      <c r="B962" s="4"/>
      <c r="C962" s="4"/>
      <c r="D962" s="4"/>
      <c r="E962" s="5"/>
    </row>
    <row r="963" spans="1:5">
      <c r="A963" s="3"/>
      <c r="B963" s="4"/>
      <c r="C963" s="4"/>
      <c r="D963" s="4"/>
      <c r="E963" s="5"/>
    </row>
    <row r="964" spans="1:5">
      <c r="A964" s="3"/>
      <c r="B964" s="4"/>
      <c r="C964" s="4"/>
      <c r="D964" s="4"/>
      <c r="E964" s="5"/>
    </row>
    <row r="965" spans="1:5">
      <c r="A965" s="3"/>
      <c r="B965" s="4"/>
      <c r="C965" s="4"/>
      <c r="D965" s="4"/>
      <c r="E965" s="5"/>
    </row>
    <row r="966" spans="1:5">
      <c r="A966" s="3"/>
      <c r="B966" s="4"/>
      <c r="C966" s="4"/>
      <c r="D966" s="4"/>
      <c r="E966" s="5"/>
    </row>
    <row r="967" spans="1:5">
      <c r="A967" s="3"/>
      <c r="B967" s="4"/>
      <c r="C967" s="4"/>
      <c r="D967" s="4"/>
      <c r="E967" s="5"/>
    </row>
    <row r="968" spans="1:5">
      <c r="A968" s="3"/>
      <c r="B968" s="4"/>
      <c r="C968" s="4"/>
      <c r="D968" s="4"/>
      <c r="E968" s="5"/>
    </row>
    <row r="969" spans="1:5">
      <c r="A969" s="3"/>
      <c r="B969" s="4"/>
      <c r="C969" s="4"/>
      <c r="D969" s="4"/>
      <c r="E969" s="5"/>
    </row>
    <row r="970" spans="1:5">
      <c r="A970" s="3"/>
      <c r="B970" s="4"/>
      <c r="C970" s="4"/>
      <c r="D970" s="4"/>
      <c r="E970" s="5"/>
    </row>
    <row r="971" spans="1:5">
      <c r="A971" s="3"/>
      <c r="B971" s="4"/>
      <c r="C971" s="4"/>
      <c r="D971" s="4"/>
      <c r="E971" s="5"/>
    </row>
    <row r="972" spans="1:5">
      <c r="A972" s="3"/>
      <c r="B972" s="4"/>
      <c r="C972" s="4"/>
      <c r="D972" s="4"/>
      <c r="E972" s="5"/>
    </row>
    <row r="973" spans="1:5">
      <c r="A973" s="3"/>
      <c r="B973" s="4"/>
      <c r="C973" s="4"/>
      <c r="D973" s="4"/>
      <c r="E973" s="5"/>
    </row>
    <row r="974" spans="1:5">
      <c r="A974" s="3"/>
      <c r="B974" s="4"/>
      <c r="C974" s="4"/>
      <c r="D974" s="4"/>
      <c r="E974" s="5"/>
    </row>
    <row r="975" spans="1:5">
      <c r="A975" s="3"/>
      <c r="B975" s="4"/>
      <c r="C975" s="4"/>
      <c r="D975" s="4"/>
      <c r="E975" s="5"/>
    </row>
    <row r="976" spans="1:5">
      <c r="A976" s="3"/>
      <c r="B976" s="4"/>
      <c r="C976" s="4"/>
      <c r="D976" s="4"/>
      <c r="E976" s="5"/>
    </row>
    <row r="977" spans="1:5">
      <c r="A977" s="3"/>
      <c r="B977" s="4"/>
      <c r="C977" s="4"/>
      <c r="D977" s="4"/>
      <c r="E977" s="5"/>
    </row>
    <row r="978" spans="1:5">
      <c r="A978" s="3"/>
      <c r="B978" s="4"/>
      <c r="C978" s="4"/>
      <c r="D978" s="4"/>
      <c r="E978" s="5"/>
    </row>
    <row r="979" spans="1:5">
      <c r="A979" s="3"/>
      <c r="B979" s="4"/>
      <c r="C979" s="4"/>
      <c r="D979" s="4"/>
      <c r="E979" s="5"/>
    </row>
    <row r="980" spans="1:5">
      <c r="A980" s="3"/>
      <c r="B980" s="4"/>
      <c r="C980" s="4"/>
      <c r="D980" s="4"/>
      <c r="E980" s="5"/>
    </row>
    <row r="981" spans="1:5">
      <c r="A981" s="3"/>
      <c r="B981" s="4"/>
      <c r="C981" s="4"/>
      <c r="D981" s="4"/>
      <c r="E981" s="5"/>
    </row>
    <row r="982" spans="1:5">
      <c r="A982" s="3"/>
      <c r="B982" s="4"/>
      <c r="C982" s="4"/>
      <c r="D982" s="4"/>
      <c r="E982" s="5"/>
    </row>
    <row r="983" spans="1:5">
      <c r="A983" s="3"/>
      <c r="B983" s="4"/>
      <c r="C983" s="4"/>
      <c r="D983" s="4"/>
      <c r="E983" s="5"/>
    </row>
    <row r="984" spans="1:5">
      <c r="A984" s="3"/>
      <c r="B984" s="4"/>
      <c r="C984" s="4"/>
      <c r="D984" s="4"/>
      <c r="E984" s="5"/>
    </row>
    <row r="985" spans="1:5">
      <c r="A985" s="3"/>
      <c r="B985" s="4"/>
      <c r="C985" s="4"/>
      <c r="D985" s="4"/>
      <c r="E985" s="5"/>
    </row>
    <row r="986" spans="1:5">
      <c r="A986" s="3"/>
      <c r="B986" s="4"/>
      <c r="C986" s="4"/>
      <c r="D986" s="4"/>
      <c r="E986" s="5"/>
    </row>
    <row r="987" spans="1:5">
      <c r="A987" s="3"/>
      <c r="B987" s="4"/>
      <c r="C987" s="4"/>
      <c r="D987" s="4"/>
      <c r="E987" s="5"/>
    </row>
    <row r="988" spans="1:5">
      <c r="A988" s="3"/>
      <c r="B988" s="4"/>
      <c r="C988" s="4"/>
      <c r="D988" s="4"/>
      <c r="E988" s="5"/>
    </row>
    <row r="989" spans="1:5">
      <c r="A989" s="3"/>
      <c r="B989" s="4"/>
      <c r="C989" s="4"/>
      <c r="D989" s="4"/>
      <c r="E989" s="5"/>
    </row>
    <row r="990" spans="1:5">
      <c r="A990" s="3"/>
      <c r="B990" s="4"/>
      <c r="C990" s="4"/>
      <c r="D990" s="4"/>
      <c r="E990" s="5"/>
    </row>
    <row r="991" spans="1:5">
      <c r="A991" s="3"/>
      <c r="B991" s="4"/>
      <c r="C991" s="4"/>
      <c r="D991" s="4"/>
      <c r="E991" s="5"/>
    </row>
    <row r="992" spans="1:5">
      <c r="A992" s="3"/>
      <c r="B992" s="4"/>
      <c r="C992" s="4"/>
      <c r="D992" s="4"/>
      <c r="E992" s="5"/>
    </row>
    <row r="993" spans="1:5">
      <c r="A993" s="3"/>
      <c r="B993" s="4"/>
      <c r="C993" s="4"/>
      <c r="D993" s="4"/>
      <c r="E993" s="5"/>
    </row>
    <row r="994" spans="1:5">
      <c r="A994" s="3"/>
      <c r="B994" s="4"/>
      <c r="C994" s="4"/>
      <c r="D994" s="4"/>
      <c r="E994" s="5"/>
    </row>
    <row r="995" spans="1:5">
      <c r="A995" s="3"/>
      <c r="B995" s="4"/>
      <c r="C995" s="4"/>
      <c r="D995" s="4"/>
      <c r="E995" s="5"/>
    </row>
    <row r="996" spans="1:5">
      <c r="A996" s="3"/>
      <c r="B996" s="4"/>
      <c r="C996" s="4"/>
      <c r="D996" s="4"/>
      <c r="E996" s="5"/>
    </row>
    <row r="997" spans="1:5">
      <c r="A997" s="3"/>
      <c r="B997" s="4"/>
      <c r="C997" s="4"/>
      <c r="D997" s="4"/>
      <c r="E997" s="5"/>
    </row>
    <row r="998" spans="1:5">
      <c r="A998" s="3"/>
      <c r="B998" s="4"/>
      <c r="C998" s="4"/>
      <c r="D998" s="4"/>
      <c r="E998" s="5"/>
    </row>
    <row r="999" spans="1:5">
      <c r="A999" s="3"/>
      <c r="B999" s="4"/>
      <c r="C999" s="4"/>
      <c r="D999" s="4"/>
      <c r="E999" s="5"/>
    </row>
    <row r="1000" spans="1:5">
      <c r="A1000" s="6"/>
      <c r="B1000" s="7"/>
      <c r="C1000" s="7"/>
      <c r="D1000" s="7"/>
      <c r="E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57B79-E521-4D93-8657-BBCD11543DCA}">
  <dimension ref="A1:J1009"/>
  <sheetViews>
    <sheetView topLeftCell="A6" workbookViewId="0">
      <selection activeCell="L17" sqref="L17"/>
    </sheetView>
  </sheetViews>
  <sheetFormatPr defaultRowHeight="15"/>
  <cols>
    <col min="1" max="1" width="15.42578125" style="2" customWidth="1"/>
    <col min="2" max="2" width="25.7109375" style="2" customWidth="1"/>
    <col min="3" max="8" width="9.140625" style="2"/>
    <col min="9" max="9" width="30.85546875" style="2" customWidth="1"/>
  </cols>
  <sheetData>
    <row r="1" spans="1:10">
      <c r="A1" s="11" t="s">
        <v>11</v>
      </c>
      <c r="B1" s="12" t="s">
        <v>12</v>
      </c>
      <c r="C1" s="13"/>
      <c r="D1" s="13"/>
      <c r="E1" s="13"/>
      <c r="F1" s="13"/>
      <c r="G1" s="13"/>
      <c r="H1" s="13"/>
      <c r="I1" s="14"/>
      <c r="J1" s="1"/>
    </row>
    <row r="2" spans="1:10">
      <c r="A2" s="15" t="s">
        <v>8</v>
      </c>
      <c r="B2" s="8">
        <v>100</v>
      </c>
      <c r="C2" s="4"/>
      <c r="D2" s="4"/>
      <c r="E2" s="4"/>
      <c r="F2" s="4"/>
      <c r="G2" s="4"/>
      <c r="H2" s="4"/>
      <c r="I2" s="16"/>
      <c r="J2" s="1"/>
    </row>
    <row r="3" spans="1:10">
      <c r="A3" s="15" t="s">
        <v>6</v>
      </c>
      <c r="B3" s="8">
        <v>13</v>
      </c>
      <c r="C3" s="4"/>
      <c r="D3" s="4"/>
      <c r="E3" s="4"/>
      <c r="F3" s="4"/>
      <c r="G3" s="4"/>
      <c r="H3" s="4"/>
      <c r="I3" s="16"/>
      <c r="J3" s="1"/>
    </row>
    <row r="4" spans="1:10">
      <c r="A4" s="15" t="s">
        <v>7</v>
      </c>
      <c r="B4" s="8">
        <v>12</v>
      </c>
      <c r="C4" s="4"/>
      <c r="D4" s="4"/>
      <c r="E4" s="4"/>
      <c r="F4" s="4"/>
      <c r="G4" s="4"/>
      <c r="H4" s="4"/>
      <c r="I4" s="16"/>
      <c r="J4" s="1"/>
    </row>
    <row r="5" spans="1:10">
      <c r="A5" s="17"/>
      <c r="B5" s="7"/>
      <c r="C5" s="4"/>
      <c r="D5" s="4"/>
      <c r="E5" s="4"/>
      <c r="F5" s="4"/>
      <c r="G5" s="4"/>
      <c r="H5" s="4"/>
      <c r="I5" s="16"/>
      <c r="J5" s="1"/>
    </row>
    <row r="6" spans="1:10">
      <c r="A6" s="18" t="s">
        <v>13</v>
      </c>
      <c r="B6" s="19" t="s">
        <v>14</v>
      </c>
      <c r="C6" s="4"/>
      <c r="D6" s="4"/>
      <c r="E6" s="4"/>
      <c r="F6" s="4"/>
      <c r="G6" s="4"/>
      <c r="H6" s="4"/>
      <c r="I6" s="16"/>
      <c r="J6" s="1"/>
    </row>
    <row r="7" spans="1:10">
      <c r="A7" s="20" t="s">
        <v>15</v>
      </c>
      <c r="B7" s="21">
        <v>3499</v>
      </c>
      <c r="C7" s="4"/>
      <c r="D7" s="4"/>
      <c r="E7" s="4"/>
      <c r="F7" s="4"/>
      <c r="G7" s="4"/>
      <c r="H7" s="4"/>
      <c r="I7" s="16"/>
      <c r="J7" s="1"/>
    </row>
    <row r="8" spans="1:10">
      <c r="A8" s="20" t="s">
        <v>16</v>
      </c>
      <c r="B8" s="21">
        <v>3999</v>
      </c>
      <c r="C8" s="4"/>
      <c r="D8" s="4"/>
      <c r="E8" s="4"/>
      <c r="F8" s="4"/>
      <c r="G8" s="4"/>
      <c r="H8" s="4"/>
      <c r="I8" s="16"/>
      <c r="J8" s="1"/>
    </row>
    <row r="9" spans="1:10">
      <c r="A9" s="20" t="s">
        <v>17</v>
      </c>
      <c r="B9" s="21">
        <v>2499</v>
      </c>
      <c r="C9" s="4"/>
      <c r="D9" s="4"/>
      <c r="E9" s="4"/>
      <c r="F9" s="4"/>
      <c r="G9" s="4"/>
      <c r="H9" s="4"/>
      <c r="I9" s="16"/>
      <c r="J9" s="1"/>
    </row>
    <row r="10" spans="1:10">
      <c r="A10" s="20" t="s">
        <v>18</v>
      </c>
      <c r="B10" s="21">
        <v>1499</v>
      </c>
      <c r="C10" s="4"/>
      <c r="D10" s="4"/>
      <c r="E10" s="4"/>
      <c r="F10" s="4"/>
      <c r="G10" s="4"/>
      <c r="H10" s="4"/>
      <c r="I10" s="16"/>
      <c r="J10" s="1"/>
    </row>
    <row r="11" spans="1:10">
      <c r="A11" s="22"/>
      <c r="B11" s="4"/>
      <c r="C11" s="4"/>
      <c r="D11" s="4"/>
      <c r="E11" s="4"/>
      <c r="F11" s="4"/>
      <c r="G11" s="4"/>
      <c r="H11" s="4"/>
      <c r="I11" s="16"/>
      <c r="J11" s="1"/>
    </row>
    <row r="12" spans="1:10">
      <c r="A12" s="22"/>
      <c r="B12" s="4"/>
      <c r="C12" s="4"/>
      <c r="D12" s="4"/>
      <c r="E12" s="4"/>
      <c r="F12" s="4"/>
      <c r="G12" s="4"/>
      <c r="H12" s="4"/>
      <c r="I12" s="16"/>
      <c r="J12" s="1"/>
    </row>
    <row r="13" spans="1:10" ht="48" customHeight="1">
      <c r="A13" s="23" t="s">
        <v>19</v>
      </c>
      <c r="B13" s="103" t="s">
        <v>20</v>
      </c>
      <c r="C13" s="104"/>
      <c r="D13" s="104"/>
      <c r="E13" s="104"/>
      <c r="F13" s="104"/>
      <c r="G13" s="104"/>
      <c r="H13" s="104"/>
      <c r="I13" s="105"/>
      <c r="J13" s="1"/>
    </row>
    <row r="14" spans="1:10">
      <c r="A14" s="22"/>
      <c r="B14" s="4"/>
      <c r="C14" s="4"/>
      <c r="D14" s="4"/>
      <c r="E14" s="4"/>
      <c r="F14" s="4"/>
      <c r="G14" s="4"/>
      <c r="H14" s="4"/>
      <c r="I14" s="16"/>
      <c r="J14" s="1"/>
    </row>
    <row r="15" spans="1:10" ht="48.75" customHeight="1">
      <c r="A15" s="23" t="s">
        <v>21</v>
      </c>
      <c r="B15" s="103" t="s">
        <v>22</v>
      </c>
      <c r="C15" s="104"/>
      <c r="D15" s="104"/>
      <c r="E15" s="104"/>
      <c r="F15" s="104"/>
      <c r="G15" s="104"/>
      <c r="H15" s="104"/>
      <c r="I15" s="105"/>
      <c r="J15" s="1"/>
    </row>
    <row r="16" spans="1:10">
      <c r="A16" s="22"/>
      <c r="B16" s="4"/>
      <c r="C16" s="4"/>
      <c r="D16" s="4"/>
      <c r="E16" s="4"/>
      <c r="F16" s="4"/>
      <c r="G16" s="4"/>
      <c r="H16" s="4"/>
      <c r="I16" s="16"/>
      <c r="J16" s="1"/>
    </row>
    <row r="17" spans="1:10" ht="73.5" customHeight="1">
      <c r="A17" s="23" t="s">
        <v>23</v>
      </c>
      <c r="B17" s="103" t="s">
        <v>24</v>
      </c>
      <c r="C17" s="104"/>
      <c r="D17" s="104"/>
      <c r="E17" s="104"/>
      <c r="F17" s="104"/>
      <c r="G17" s="104"/>
      <c r="H17" s="104"/>
      <c r="I17" s="105"/>
      <c r="J17" s="1"/>
    </row>
    <row r="18" spans="1:10">
      <c r="A18" s="22"/>
      <c r="B18" s="4"/>
      <c r="C18" s="4"/>
      <c r="D18" s="4"/>
      <c r="E18" s="4"/>
      <c r="F18" s="4"/>
      <c r="G18" s="4"/>
      <c r="H18" s="4"/>
      <c r="I18" s="16"/>
      <c r="J18" s="1"/>
    </row>
    <row r="19" spans="1:10">
      <c r="A19" s="22"/>
      <c r="B19" s="4"/>
      <c r="C19" s="4"/>
      <c r="D19" s="4"/>
      <c r="E19" s="4"/>
      <c r="F19" s="4"/>
      <c r="G19" s="4"/>
      <c r="H19" s="4"/>
      <c r="I19" s="16"/>
      <c r="J19" s="1"/>
    </row>
    <row r="20" spans="1:10">
      <c r="A20" s="22"/>
      <c r="B20" s="4"/>
      <c r="C20" s="4"/>
      <c r="D20" s="4"/>
      <c r="E20" s="4"/>
      <c r="F20" s="4"/>
      <c r="G20" s="4"/>
      <c r="H20" s="4"/>
      <c r="I20" s="16"/>
      <c r="J20" s="1"/>
    </row>
    <row r="21" spans="1:10">
      <c r="A21" s="22"/>
      <c r="B21" s="4"/>
      <c r="C21" s="4"/>
      <c r="D21" s="4"/>
      <c r="E21" s="4"/>
      <c r="F21" s="4"/>
      <c r="G21" s="4"/>
      <c r="H21" s="4"/>
      <c r="I21" s="16"/>
      <c r="J21" s="1"/>
    </row>
    <row r="22" spans="1:10">
      <c r="A22" s="22"/>
      <c r="B22" s="4"/>
      <c r="C22" s="4"/>
      <c r="D22" s="4"/>
      <c r="E22" s="4"/>
      <c r="F22" s="4"/>
      <c r="G22" s="4"/>
      <c r="H22" s="4"/>
      <c r="I22" s="16"/>
      <c r="J22" s="1"/>
    </row>
    <row r="23" spans="1:10">
      <c r="A23" s="22"/>
      <c r="B23" s="4"/>
      <c r="C23" s="4"/>
      <c r="D23" s="4"/>
      <c r="E23" s="4"/>
      <c r="F23" s="4"/>
      <c r="G23" s="4"/>
      <c r="H23" s="4"/>
      <c r="I23" s="16"/>
      <c r="J23" s="1"/>
    </row>
    <row r="24" spans="1:10">
      <c r="A24" s="22"/>
      <c r="B24" s="4"/>
      <c r="C24" s="4"/>
      <c r="D24" s="4"/>
      <c r="E24" s="4"/>
      <c r="F24" s="4"/>
      <c r="G24" s="4"/>
      <c r="H24" s="4"/>
      <c r="I24" s="16"/>
      <c r="J24" s="1"/>
    </row>
    <row r="25" spans="1:10">
      <c r="A25" s="22"/>
      <c r="B25" s="4"/>
      <c r="C25" s="4"/>
      <c r="D25" s="4"/>
      <c r="E25" s="4"/>
      <c r="F25" s="4"/>
      <c r="G25" s="4"/>
      <c r="H25" s="4"/>
      <c r="I25" s="16"/>
      <c r="J25" s="1"/>
    </row>
    <row r="26" spans="1:10">
      <c r="A26" s="22"/>
      <c r="B26" s="4"/>
      <c r="C26" s="4"/>
      <c r="D26" s="4"/>
      <c r="E26" s="4"/>
      <c r="F26" s="4"/>
      <c r="G26" s="4"/>
      <c r="H26" s="4"/>
      <c r="I26" s="16"/>
      <c r="J26" s="1"/>
    </row>
    <row r="27" spans="1:10">
      <c r="A27" s="22"/>
      <c r="B27" s="4"/>
      <c r="C27" s="4"/>
      <c r="D27" s="4"/>
      <c r="E27" s="4"/>
      <c r="F27" s="4"/>
      <c r="G27" s="4"/>
      <c r="H27" s="4"/>
      <c r="I27" s="16"/>
      <c r="J27" s="1"/>
    </row>
    <row r="28" spans="1:10">
      <c r="A28" s="22"/>
      <c r="B28" s="4"/>
      <c r="C28" s="4"/>
      <c r="D28" s="4"/>
      <c r="E28" s="4"/>
      <c r="F28" s="4"/>
      <c r="G28" s="4"/>
      <c r="H28" s="4"/>
      <c r="I28" s="16"/>
      <c r="J28" s="1"/>
    </row>
    <row r="29" spans="1:10">
      <c r="A29" s="22"/>
      <c r="B29" s="4"/>
      <c r="C29" s="4"/>
      <c r="D29" s="4"/>
      <c r="E29" s="4"/>
      <c r="F29" s="4"/>
      <c r="G29" s="4"/>
      <c r="H29" s="4"/>
      <c r="I29" s="16"/>
      <c r="J29" s="1"/>
    </row>
    <row r="30" spans="1:10">
      <c r="A30" s="22"/>
      <c r="B30" s="4"/>
      <c r="C30" s="4"/>
      <c r="D30" s="4"/>
      <c r="E30" s="4"/>
      <c r="F30" s="4"/>
      <c r="G30" s="4"/>
      <c r="H30" s="4"/>
      <c r="I30" s="16"/>
      <c r="J30" s="1"/>
    </row>
    <row r="31" spans="1:10">
      <c r="A31" s="22"/>
      <c r="B31" s="4"/>
      <c r="C31" s="4"/>
      <c r="D31" s="4"/>
      <c r="E31" s="4"/>
      <c r="F31" s="4"/>
      <c r="G31" s="4"/>
      <c r="H31" s="4"/>
      <c r="I31" s="16"/>
      <c r="J31" s="1"/>
    </row>
    <row r="32" spans="1:10">
      <c r="A32" s="22"/>
      <c r="B32" s="4"/>
      <c r="C32" s="4"/>
      <c r="D32" s="4"/>
      <c r="E32" s="4"/>
      <c r="F32" s="4"/>
      <c r="G32" s="4"/>
      <c r="H32" s="4"/>
      <c r="I32" s="16"/>
      <c r="J32" s="1"/>
    </row>
    <row r="33" spans="1:10">
      <c r="A33" s="22"/>
      <c r="B33" s="4"/>
      <c r="C33" s="4"/>
      <c r="D33" s="4"/>
      <c r="E33" s="4"/>
      <c r="F33" s="4"/>
      <c r="G33" s="4"/>
      <c r="H33" s="4"/>
      <c r="I33" s="16"/>
      <c r="J33" s="1"/>
    </row>
    <row r="34" spans="1:10">
      <c r="A34" s="22"/>
      <c r="B34" s="4"/>
      <c r="C34" s="4"/>
      <c r="D34" s="4"/>
      <c r="E34" s="4"/>
      <c r="F34" s="4"/>
      <c r="G34" s="4"/>
      <c r="H34" s="4"/>
      <c r="I34" s="16"/>
      <c r="J34" s="1"/>
    </row>
    <row r="35" spans="1:10">
      <c r="A35" s="22"/>
      <c r="B35" s="4"/>
      <c r="C35" s="4"/>
      <c r="D35" s="4"/>
      <c r="E35" s="4"/>
      <c r="F35" s="4"/>
      <c r="G35" s="4"/>
      <c r="H35" s="4"/>
      <c r="I35" s="16"/>
      <c r="J35" s="1"/>
    </row>
    <row r="36" spans="1:10">
      <c r="A36" s="22"/>
      <c r="B36" s="4"/>
      <c r="C36" s="4"/>
      <c r="D36" s="4"/>
      <c r="E36" s="4"/>
      <c r="F36" s="4"/>
      <c r="G36" s="4"/>
      <c r="H36" s="4"/>
      <c r="I36" s="16"/>
      <c r="J36" s="1"/>
    </row>
    <row r="37" spans="1:10">
      <c r="A37" s="22"/>
      <c r="B37" s="4"/>
      <c r="C37" s="4"/>
      <c r="D37" s="4"/>
      <c r="E37" s="4"/>
      <c r="F37" s="4"/>
      <c r="G37" s="4"/>
      <c r="H37" s="4"/>
      <c r="I37" s="16"/>
      <c r="J37" s="1"/>
    </row>
    <row r="38" spans="1:10">
      <c r="A38" s="22"/>
      <c r="B38" s="4"/>
      <c r="C38" s="4"/>
      <c r="D38" s="4"/>
      <c r="E38" s="4"/>
      <c r="F38" s="4"/>
      <c r="G38" s="4"/>
      <c r="H38" s="4"/>
      <c r="I38" s="16"/>
      <c r="J38" s="1"/>
    </row>
    <row r="39" spans="1:10">
      <c r="A39" s="22"/>
      <c r="B39" s="4"/>
      <c r="C39" s="4"/>
      <c r="D39" s="4"/>
      <c r="E39" s="4"/>
      <c r="F39" s="4"/>
      <c r="G39" s="4"/>
      <c r="H39" s="4"/>
      <c r="I39" s="16"/>
      <c r="J39" s="1"/>
    </row>
    <row r="40" spans="1:10">
      <c r="A40" s="22"/>
      <c r="B40" s="4"/>
      <c r="C40" s="4"/>
      <c r="D40" s="4"/>
      <c r="E40" s="4"/>
      <c r="F40" s="4"/>
      <c r="G40" s="4"/>
      <c r="H40" s="4"/>
      <c r="I40" s="16"/>
      <c r="J40" s="1"/>
    </row>
    <row r="41" spans="1:10">
      <c r="A41" s="22"/>
      <c r="B41" s="4"/>
      <c r="C41" s="4"/>
      <c r="D41" s="4"/>
      <c r="E41" s="4"/>
      <c r="F41" s="4"/>
      <c r="G41" s="4"/>
      <c r="H41" s="4"/>
      <c r="I41" s="16"/>
      <c r="J41" s="1"/>
    </row>
    <row r="42" spans="1:10">
      <c r="A42" s="22"/>
      <c r="B42" s="4"/>
      <c r="C42" s="4"/>
      <c r="D42" s="4"/>
      <c r="E42" s="4"/>
      <c r="F42" s="4"/>
      <c r="G42" s="4"/>
      <c r="H42" s="4"/>
      <c r="I42" s="16"/>
      <c r="J42" s="1"/>
    </row>
    <row r="43" spans="1:10">
      <c r="A43" s="22"/>
      <c r="B43" s="4"/>
      <c r="C43" s="4"/>
      <c r="D43" s="4"/>
      <c r="E43" s="4"/>
      <c r="F43" s="4"/>
      <c r="G43" s="4"/>
      <c r="H43" s="4"/>
      <c r="I43" s="16"/>
      <c r="J43" s="1"/>
    </row>
    <row r="44" spans="1:10">
      <c r="A44" s="22"/>
      <c r="B44" s="4"/>
      <c r="C44" s="4"/>
      <c r="D44" s="4"/>
      <c r="E44" s="4"/>
      <c r="F44" s="4"/>
      <c r="G44" s="4"/>
      <c r="H44" s="4"/>
      <c r="I44" s="16"/>
      <c r="J44" s="1"/>
    </row>
    <row r="45" spans="1:10">
      <c r="A45" s="22"/>
      <c r="B45" s="4"/>
      <c r="C45" s="4"/>
      <c r="D45" s="4"/>
      <c r="E45" s="4"/>
      <c r="F45" s="4"/>
      <c r="G45" s="4"/>
      <c r="H45" s="4"/>
      <c r="I45" s="16"/>
      <c r="J45" s="1"/>
    </row>
    <row r="46" spans="1:10">
      <c r="A46" s="22"/>
      <c r="B46" s="4"/>
      <c r="C46" s="4"/>
      <c r="D46" s="4"/>
      <c r="E46" s="4"/>
      <c r="F46" s="4"/>
      <c r="G46" s="4"/>
      <c r="H46" s="4"/>
      <c r="I46" s="16"/>
      <c r="J46" s="1"/>
    </row>
    <row r="47" spans="1:10">
      <c r="A47" s="22"/>
      <c r="B47" s="4"/>
      <c r="C47" s="4"/>
      <c r="D47" s="4"/>
      <c r="E47" s="4"/>
      <c r="F47" s="4"/>
      <c r="G47" s="4"/>
      <c r="H47" s="4"/>
      <c r="I47" s="16"/>
      <c r="J47" s="1"/>
    </row>
    <row r="48" spans="1:10">
      <c r="A48" s="22"/>
      <c r="B48" s="4"/>
      <c r="C48" s="4"/>
      <c r="D48" s="4"/>
      <c r="E48" s="4"/>
      <c r="F48" s="4"/>
      <c r="G48" s="4"/>
      <c r="H48" s="4"/>
      <c r="I48" s="16"/>
      <c r="J48" s="1"/>
    </row>
    <row r="49" spans="1:10">
      <c r="A49" s="22"/>
      <c r="B49" s="4"/>
      <c r="C49" s="4"/>
      <c r="D49" s="4"/>
      <c r="E49" s="4"/>
      <c r="F49" s="4"/>
      <c r="G49" s="4"/>
      <c r="H49" s="4"/>
      <c r="I49" s="16"/>
      <c r="J49" s="1"/>
    </row>
    <row r="50" spans="1:10">
      <c r="A50" s="22"/>
      <c r="B50" s="4"/>
      <c r="C50" s="4"/>
      <c r="D50" s="4"/>
      <c r="E50" s="4"/>
      <c r="F50" s="4"/>
      <c r="G50" s="4"/>
      <c r="H50" s="4"/>
      <c r="I50" s="16"/>
      <c r="J50" s="1"/>
    </row>
    <row r="51" spans="1:10">
      <c r="A51" s="22"/>
      <c r="B51" s="4"/>
      <c r="C51" s="4"/>
      <c r="D51" s="4"/>
      <c r="E51" s="4"/>
      <c r="F51" s="4"/>
      <c r="G51" s="4"/>
      <c r="H51" s="4"/>
      <c r="I51" s="16"/>
      <c r="J51" s="1"/>
    </row>
    <row r="52" spans="1:10">
      <c r="A52" s="22"/>
      <c r="B52" s="4"/>
      <c r="C52" s="4"/>
      <c r="D52" s="4"/>
      <c r="E52" s="4"/>
      <c r="F52" s="4"/>
      <c r="G52" s="4"/>
      <c r="H52" s="4"/>
      <c r="I52" s="16"/>
      <c r="J52" s="1"/>
    </row>
    <row r="53" spans="1:10">
      <c r="A53" s="22"/>
      <c r="B53" s="4"/>
      <c r="C53" s="4"/>
      <c r="D53" s="4"/>
      <c r="E53" s="4"/>
      <c r="F53" s="4"/>
      <c r="G53" s="4"/>
      <c r="H53" s="4"/>
      <c r="I53" s="16"/>
      <c r="J53" s="1"/>
    </row>
    <row r="54" spans="1:10">
      <c r="A54" s="22"/>
      <c r="B54" s="4"/>
      <c r="C54" s="4"/>
      <c r="D54" s="4"/>
      <c r="E54" s="4"/>
      <c r="F54" s="4"/>
      <c r="G54" s="4"/>
      <c r="H54" s="4"/>
      <c r="I54" s="16"/>
      <c r="J54" s="1"/>
    </row>
    <row r="55" spans="1:10">
      <c r="A55" s="22"/>
      <c r="B55" s="4"/>
      <c r="C55" s="4"/>
      <c r="D55" s="4"/>
      <c r="E55" s="4"/>
      <c r="F55" s="4"/>
      <c r="G55" s="4"/>
      <c r="H55" s="4"/>
      <c r="I55" s="16"/>
      <c r="J55" s="1"/>
    </row>
    <row r="56" spans="1:10">
      <c r="A56" s="22"/>
      <c r="B56" s="4"/>
      <c r="C56" s="4"/>
      <c r="D56" s="4"/>
      <c r="E56" s="4"/>
      <c r="F56" s="4"/>
      <c r="G56" s="4"/>
      <c r="H56" s="4"/>
      <c r="I56" s="16"/>
      <c r="J56" s="1"/>
    </row>
    <row r="57" spans="1:10">
      <c r="A57" s="22"/>
      <c r="B57" s="4"/>
      <c r="C57" s="4"/>
      <c r="D57" s="4"/>
      <c r="E57" s="4"/>
      <c r="F57" s="4"/>
      <c r="G57" s="4"/>
      <c r="H57" s="4"/>
      <c r="I57" s="16"/>
      <c r="J57" s="1"/>
    </row>
    <row r="58" spans="1:10">
      <c r="A58" s="22"/>
      <c r="B58" s="4"/>
      <c r="C58" s="4"/>
      <c r="D58" s="4"/>
      <c r="E58" s="4"/>
      <c r="F58" s="4"/>
      <c r="G58" s="4"/>
      <c r="H58" s="4"/>
      <c r="I58" s="16"/>
      <c r="J58" s="1"/>
    </row>
    <row r="59" spans="1:10">
      <c r="A59" s="22"/>
      <c r="B59" s="4"/>
      <c r="C59" s="4"/>
      <c r="D59" s="4"/>
      <c r="E59" s="4"/>
      <c r="F59" s="4"/>
      <c r="G59" s="4"/>
      <c r="H59" s="4"/>
      <c r="I59" s="16"/>
      <c r="J59" s="1"/>
    </row>
    <row r="60" spans="1:10">
      <c r="A60" s="22"/>
      <c r="B60" s="4"/>
      <c r="C60" s="4"/>
      <c r="D60" s="4"/>
      <c r="E60" s="4"/>
      <c r="F60" s="4"/>
      <c r="G60" s="4"/>
      <c r="H60" s="4"/>
      <c r="I60" s="16"/>
      <c r="J60" s="1"/>
    </row>
    <row r="61" spans="1:10">
      <c r="A61" s="22"/>
      <c r="B61" s="4"/>
      <c r="C61" s="4"/>
      <c r="D61" s="4"/>
      <c r="E61" s="4"/>
      <c r="F61" s="4"/>
      <c r="G61" s="4"/>
      <c r="H61" s="4"/>
      <c r="I61" s="16"/>
      <c r="J61" s="1"/>
    </row>
    <row r="62" spans="1:10">
      <c r="A62" s="22"/>
      <c r="B62" s="4"/>
      <c r="C62" s="4"/>
      <c r="D62" s="4"/>
      <c r="E62" s="4"/>
      <c r="F62" s="4"/>
      <c r="G62" s="4"/>
      <c r="H62" s="4"/>
      <c r="I62" s="16"/>
      <c r="J62" s="1"/>
    </row>
    <row r="63" spans="1:10">
      <c r="A63" s="22"/>
      <c r="B63" s="4"/>
      <c r="C63" s="4"/>
      <c r="D63" s="4"/>
      <c r="E63" s="4"/>
      <c r="F63" s="4"/>
      <c r="G63" s="4"/>
      <c r="H63" s="4"/>
      <c r="I63" s="16"/>
      <c r="J63" s="1"/>
    </row>
    <row r="64" spans="1:10">
      <c r="A64" s="22"/>
      <c r="B64" s="4"/>
      <c r="C64" s="4"/>
      <c r="D64" s="4"/>
      <c r="E64" s="4"/>
      <c r="F64" s="4"/>
      <c r="G64" s="4"/>
      <c r="H64" s="4"/>
      <c r="I64" s="16"/>
      <c r="J64" s="1"/>
    </row>
    <row r="65" spans="1:10">
      <c r="A65" s="22"/>
      <c r="B65" s="4"/>
      <c r="C65" s="4"/>
      <c r="D65" s="4"/>
      <c r="E65" s="4"/>
      <c r="F65" s="4"/>
      <c r="G65" s="4"/>
      <c r="H65" s="4"/>
      <c r="I65" s="16"/>
      <c r="J65" s="1"/>
    </row>
    <row r="66" spans="1:10">
      <c r="A66" s="22"/>
      <c r="B66" s="4"/>
      <c r="C66" s="4"/>
      <c r="D66" s="4"/>
      <c r="E66" s="4"/>
      <c r="F66" s="4"/>
      <c r="G66" s="4"/>
      <c r="H66" s="4"/>
      <c r="I66" s="16"/>
      <c r="J66" s="1"/>
    </row>
    <row r="67" spans="1:10">
      <c r="A67" s="22"/>
      <c r="B67" s="4"/>
      <c r="C67" s="4"/>
      <c r="D67" s="4"/>
      <c r="E67" s="4"/>
      <c r="F67" s="4"/>
      <c r="G67" s="4"/>
      <c r="H67" s="4"/>
      <c r="I67" s="16"/>
      <c r="J67" s="1"/>
    </row>
    <row r="68" spans="1:10">
      <c r="A68" s="22"/>
      <c r="B68" s="4"/>
      <c r="C68" s="4"/>
      <c r="D68" s="4"/>
      <c r="E68" s="4"/>
      <c r="F68" s="4"/>
      <c r="G68" s="4"/>
      <c r="H68" s="4"/>
      <c r="I68" s="16"/>
      <c r="J68" s="1"/>
    </row>
    <row r="69" spans="1:10">
      <c r="A69" s="22"/>
      <c r="B69" s="4"/>
      <c r="C69" s="4"/>
      <c r="D69" s="4"/>
      <c r="E69" s="4"/>
      <c r="F69" s="4"/>
      <c r="G69" s="4"/>
      <c r="H69" s="4"/>
      <c r="I69" s="16"/>
      <c r="J69" s="1"/>
    </row>
    <row r="70" spans="1:10">
      <c r="A70" s="22"/>
      <c r="B70" s="4"/>
      <c r="C70" s="4"/>
      <c r="D70" s="4"/>
      <c r="E70" s="4"/>
      <c r="F70" s="4"/>
      <c r="G70" s="4"/>
      <c r="H70" s="4"/>
      <c r="I70" s="16"/>
      <c r="J70" s="1"/>
    </row>
    <row r="71" spans="1:10">
      <c r="A71" s="22"/>
      <c r="B71" s="4"/>
      <c r="C71" s="4"/>
      <c r="D71" s="4"/>
      <c r="E71" s="4"/>
      <c r="F71" s="4"/>
      <c r="G71" s="4"/>
      <c r="H71" s="4"/>
      <c r="I71" s="16"/>
      <c r="J71" s="1"/>
    </row>
    <row r="72" spans="1:10">
      <c r="A72" s="22"/>
      <c r="B72" s="4"/>
      <c r="C72" s="4"/>
      <c r="D72" s="4"/>
      <c r="E72" s="4"/>
      <c r="F72" s="4"/>
      <c r="G72" s="4"/>
      <c r="H72" s="4"/>
      <c r="I72" s="16"/>
      <c r="J72" s="1"/>
    </row>
    <row r="73" spans="1:10">
      <c r="A73" s="22"/>
      <c r="B73" s="4"/>
      <c r="C73" s="4"/>
      <c r="D73" s="4"/>
      <c r="E73" s="4"/>
      <c r="F73" s="4"/>
      <c r="G73" s="4"/>
      <c r="H73" s="4"/>
      <c r="I73" s="16"/>
      <c r="J73" s="1"/>
    </row>
    <row r="74" spans="1:10">
      <c r="A74" s="22"/>
      <c r="B74" s="4"/>
      <c r="C74" s="4"/>
      <c r="D74" s="4"/>
      <c r="E74" s="4"/>
      <c r="F74" s="4"/>
      <c r="G74" s="4"/>
      <c r="H74" s="4"/>
      <c r="I74" s="16"/>
      <c r="J74" s="1"/>
    </row>
    <row r="75" spans="1:10">
      <c r="A75" s="22"/>
      <c r="B75" s="4"/>
      <c r="C75" s="4"/>
      <c r="D75" s="4"/>
      <c r="E75" s="4"/>
      <c r="F75" s="4"/>
      <c r="G75" s="4"/>
      <c r="H75" s="4"/>
      <c r="I75" s="16"/>
      <c r="J75" s="1"/>
    </row>
    <row r="76" spans="1:10">
      <c r="A76" s="22"/>
      <c r="B76" s="4"/>
      <c r="C76" s="4"/>
      <c r="D76" s="4"/>
      <c r="E76" s="4"/>
      <c r="F76" s="4"/>
      <c r="G76" s="4"/>
      <c r="H76" s="4"/>
      <c r="I76" s="16"/>
      <c r="J76" s="1"/>
    </row>
    <row r="77" spans="1:10">
      <c r="A77" s="22"/>
      <c r="B77" s="4"/>
      <c r="C77" s="4"/>
      <c r="D77" s="4"/>
      <c r="E77" s="4"/>
      <c r="F77" s="4"/>
      <c r="G77" s="4"/>
      <c r="H77" s="4"/>
      <c r="I77" s="16"/>
      <c r="J77" s="1"/>
    </row>
    <row r="78" spans="1:10">
      <c r="A78" s="22"/>
      <c r="B78" s="4"/>
      <c r="C78" s="4"/>
      <c r="D78" s="4"/>
      <c r="E78" s="4"/>
      <c r="F78" s="4"/>
      <c r="G78" s="4"/>
      <c r="H78" s="4"/>
      <c r="I78" s="16"/>
      <c r="J78" s="1"/>
    </row>
    <row r="79" spans="1:10">
      <c r="A79" s="22"/>
      <c r="B79" s="4"/>
      <c r="C79" s="4"/>
      <c r="D79" s="4"/>
      <c r="E79" s="4"/>
      <c r="F79" s="4"/>
      <c r="G79" s="4"/>
      <c r="H79" s="4"/>
      <c r="I79" s="16"/>
      <c r="J79" s="1"/>
    </row>
    <row r="80" spans="1:10">
      <c r="A80" s="22"/>
      <c r="B80" s="4"/>
      <c r="C80" s="4"/>
      <c r="D80" s="4"/>
      <c r="E80" s="4"/>
      <c r="F80" s="4"/>
      <c r="G80" s="4"/>
      <c r="H80" s="4"/>
      <c r="I80" s="16"/>
      <c r="J80" s="1"/>
    </row>
    <row r="81" spans="1:10">
      <c r="A81" s="22"/>
      <c r="B81" s="4"/>
      <c r="C81" s="4"/>
      <c r="D81" s="4"/>
      <c r="E81" s="4"/>
      <c r="F81" s="4"/>
      <c r="G81" s="4"/>
      <c r="H81" s="4"/>
      <c r="I81" s="16"/>
      <c r="J81" s="1"/>
    </row>
    <row r="82" spans="1:10">
      <c r="A82" s="22"/>
      <c r="B82" s="4"/>
      <c r="C82" s="4"/>
      <c r="D82" s="4"/>
      <c r="E82" s="4"/>
      <c r="F82" s="4"/>
      <c r="G82" s="4"/>
      <c r="H82" s="4"/>
      <c r="I82" s="16"/>
      <c r="J82" s="1"/>
    </row>
    <row r="83" spans="1:10">
      <c r="A83" s="22"/>
      <c r="B83" s="4"/>
      <c r="C83" s="4"/>
      <c r="D83" s="4"/>
      <c r="E83" s="4"/>
      <c r="F83" s="4"/>
      <c r="G83" s="4"/>
      <c r="H83" s="4"/>
      <c r="I83" s="16"/>
      <c r="J83" s="1"/>
    </row>
    <row r="84" spans="1:10">
      <c r="A84" s="22"/>
      <c r="B84" s="4"/>
      <c r="C84" s="4"/>
      <c r="D84" s="4"/>
      <c r="E84" s="4"/>
      <c r="F84" s="4"/>
      <c r="G84" s="4"/>
      <c r="H84" s="4"/>
      <c r="I84" s="16"/>
      <c r="J84" s="1"/>
    </row>
    <row r="85" spans="1:10">
      <c r="A85" s="22"/>
      <c r="B85" s="4"/>
      <c r="C85" s="4"/>
      <c r="D85" s="4"/>
      <c r="E85" s="4"/>
      <c r="F85" s="4"/>
      <c r="G85" s="4"/>
      <c r="H85" s="4"/>
      <c r="I85" s="16"/>
      <c r="J85" s="1"/>
    </row>
    <row r="86" spans="1:10">
      <c r="A86" s="22"/>
      <c r="B86" s="4"/>
      <c r="C86" s="4"/>
      <c r="D86" s="4"/>
      <c r="E86" s="4"/>
      <c r="F86" s="4"/>
      <c r="G86" s="4"/>
      <c r="H86" s="4"/>
      <c r="I86" s="16"/>
      <c r="J86" s="1"/>
    </row>
    <row r="87" spans="1:10">
      <c r="A87" s="22"/>
      <c r="B87" s="4"/>
      <c r="C87" s="4"/>
      <c r="D87" s="4"/>
      <c r="E87" s="4"/>
      <c r="F87" s="4"/>
      <c r="G87" s="4"/>
      <c r="H87" s="4"/>
      <c r="I87" s="16"/>
      <c r="J87" s="1"/>
    </row>
    <row r="88" spans="1:10">
      <c r="A88" s="22"/>
      <c r="B88" s="4"/>
      <c r="C88" s="4"/>
      <c r="D88" s="4"/>
      <c r="E88" s="4"/>
      <c r="F88" s="4"/>
      <c r="G88" s="4"/>
      <c r="H88" s="4"/>
      <c r="I88" s="16"/>
      <c r="J88" s="1"/>
    </row>
    <row r="89" spans="1:10">
      <c r="A89" s="22"/>
      <c r="B89" s="4"/>
      <c r="C89" s="4"/>
      <c r="D89" s="4"/>
      <c r="E89" s="4"/>
      <c r="F89" s="4"/>
      <c r="G89" s="4"/>
      <c r="H89" s="4"/>
      <c r="I89" s="16"/>
      <c r="J89" s="1"/>
    </row>
    <row r="90" spans="1:10">
      <c r="A90" s="22"/>
      <c r="B90" s="4"/>
      <c r="C90" s="4"/>
      <c r="D90" s="4"/>
      <c r="E90" s="4"/>
      <c r="F90" s="4"/>
      <c r="G90" s="4"/>
      <c r="H90" s="4"/>
      <c r="I90" s="16"/>
      <c r="J90" s="1"/>
    </row>
    <row r="91" spans="1:10">
      <c r="A91" s="22"/>
      <c r="B91" s="4"/>
      <c r="C91" s="4"/>
      <c r="D91" s="4"/>
      <c r="E91" s="4"/>
      <c r="F91" s="4"/>
      <c r="G91" s="4"/>
      <c r="H91" s="4"/>
      <c r="I91" s="16"/>
      <c r="J91" s="1"/>
    </row>
    <row r="92" spans="1:10">
      <c r="A92" s="22"/>
      <c r="B92" s="4"/>
      <c r="C92" s="4"/>
      <c r="D92" s="4"/>
      <c r="E92" s="4"/>
      <c r="F92" s="4"/>
      <c r="G92" s="4"/>
      <c r="H92" s="4"/>
      <c r="I92" s="16"/>
      <c r="J92" s="1"/>
    </row>
    <row r="93" spans="1:10">
      <c r="A93" s="22"/>
      <c r="B93" s="4"/>
      <c r="C93" s="4"/>
      <c r="D93" s="4"/>
      <c r="E93" s="4"/>
      <c r="F93" s="4"/>
      <c r="G93" s="4"/>
      <c r="H93" s="4"/>
      <c r="I93" s="16"/>
      <c r="J93" s="1"/>
    </row>
    <row r="94" spans="1:10">
      <c r="A94" s="22"/>
      <c r="B94" s="4"/>
      <c r="C94" s="4"/>
      <c r="D94" s="4"/>
      <c r="E94" s="4"/>
      <c r="F94" s="4"/>
      <c r="G94" s="4"/>
      <c r="H94" s="4"/>
      <c r="I94" s="16"/>
      <c r="J94" s="1"/>
    </row>
    <row r="95" spans="1:10">
      <c r="A95" s="22"/>
      <c r="B95" s="4"/>
      <c r="C95" s="4"/>
      <c r="D95" s="4"/>
      <c r="E95" s="4"/>
      <c r="F95" s="4"/>
      <c r="G95" s="4"/>
      <c r="H95" s="4"/>
      <c r="I95" s="16"/>
      <c r="J95" s="1"/>
    </row>
    <row r="96" spans="1:10">
      <c r="A96" s="22"/>
      <c r="B96" s="4"/>
      <c r="C96" s="4"/>
      <c r="D96" s="4"/>
      <c r="E96" s="4"/>
      <c r="F96" s="4"/>
      <c r="G96" s="4"/>
      <c r="H96" s="4"/>
      <c r="I96" s="16"/>
      <c r="J96" s="1"/>
    </row>
    <row r="97" spans="1:10">
      <c r="A97" s="22"/>
      <c r="B97" s="4"/>
      <c r="C97" s="4"/>
      <c r="D97" s="4"/>
      <c r="E97" s="4"/>
      <c r="F97" s="4"/>
      <c r="G97" s="4"/>
      <c r="H97" s="4"/>
      <c r="I97" s="16"/>
      <c r="J97" s="1"/>
    </row>
    <row r="98" spans="1:10">
      <c r="A98" s="22"/>
      <c r="B98" s="4"/>
      <c r="C98" s="4"/>
      <c r="D98" s="4"/>
      <c r="E98" s="4"/>
      <c r="F98" s="4"/>
      <c r="G98" s="4"/>
      <c r="H98" s="4"/>
      <c r="I98" s="16"/>
      <c r="J98" s="1"/>
    </row>
    <row r="99" spans="1:10">
      <c r="A99" s="22"/>
      <c r="B99" s="4"/>
      <c r="C99" s="4"/>
      <c r="D99" s="4"/>
      <c r="E99" s="4"/>
      <c r="F99" s="4"/>
      <c r="G99" s="4"/>
      <c r="H99" s="4"/>
      <c r="I99" s="16"/>
      <c r="J99" s="1"/>
    </row>
    <row r="100" spans="1:10">
      <c r="A100" s="22"/>
      <c r="B100" s="4"/>
      <c r="C100" s="4"/>
      <c r="D100" s="4"/>
      <c r="E100" s="4"/>
      <c r="F100" s="4"/>
      <c r="G100" s="4"/>
      <c r="H100" s="4"/>
      <c r="I100" s="16"/>
      <c r="J100" s="1"/>
    </row>
    <row r="101" spans="1:10">
      <c r="A101" s="22"/>
      <c r="B101" s="4"/>
      <c r="C101" s="4"/>
      <c r="D101" s="4"/>
      <c r="E101" s="4"/>
      <c r="F101" s="4"/>
      <c r="G101" s="4"/>
      <c r="H101" s="4"/>
      <c r="I101" s="16"/>
      <c r="J101" s="1"/>
    </row>
    <row r="102" spans="1:10">
      <c r="A102" s="22"/>
      <c r="B102" s="4"/>
      <c r="C102" s="4"/>
      <c r="D102" s="4"/>
      <c r="E102" s="4"/>
      <c r="F102" s="4"/>
      <c r="G102" s="4"/>
      <c r="H102" s="4"/>
      <c r="I102" s="16"/>
      <c r="J102" s="1"/>
    </row>
    <row r="103" spans="1:10">
      <c r="A103" s="22"/>
      <c r="B103" s="4"/>
      <c r="C103" s="4"/>
      <c r="D103" s="4"/>
      <c r="E103" s="4"/>
      <c r="F103" s="4"/>
      <c r="G103" s="4"/>
      <c r="H103" s="4"/>
      <c r="I103" s="16"/>
      <c r="J103" s="1"/>
    </row>
    <row r="104" spans="1:10">
      <c r="A104" s="22"/>
      <c r="B104" s="4"/>
      <c r="C104" s="4"/>
      <c r="D104" s="4"/>
      <c r="E104" s="4"/>
      <c r="F104" s="4"/>
      <c r="G104" s="4"/>
      <c r="H104" s="4"/>
      <c r="I104" s="16"/>
      <c r="J104" s="1"/>
    </row>
    <row r="105" spans="1:10">
      <c r="A105" s="22"/>
      <c r="B105" s="4"/>
      <c r="C105" s="4"/>
      <c r="D105" s="4"/>
      <c r="E105" s="4"/>
      <c r="F105" s="4"/>
      <c r="G105" s="4"/>
      <c r="H105" s="4"/>
      <c r="I105" s="16"/>
      <c r="J105" s="1"/>
    </row>
    <row r="106" spans="1:10">
      <c r="A106" s="22"/>
      <c r="B106" s="4"/>
      <c r="C106" s="4"/>
      <c r="D106" s="4"/>
      <c r="E106" s="4"/>
      <c r="F106" s="4"/>
      <c r="G106" s="4"/>
      <c r="H106" s="4"/>
      <c r="I106" s="16"/>
      <c r="J106" s="1"/>
    </row>
    <row r="107" spans="1:10">
      <c r="A107" s="22"/>
      <c r="B107" s="4"/>
      <c r="C107" s="4"/>
      <c r="D107" s="4"/>
      <c r="E107" s="4"/>
      <c r="F107" s="4"/>
      <c r="G107" s="4"/>
      <c r="H107" s="4"/>
      <c r="I107" s="16"/>
      <c r="J107" s="1"/>
    </row>
    <row r="108" spans="1:10">
      <c r="A108" s="22"/>
      <c r="B108" s="4"/>
      <c r="C108" s="4"/>
      <c r="D108" s="4"/>
      <c r="E108" s="4"/>
      <c r="F108" s="4"/>
      <c r="G108" s="4"/>
      <c r="H108" s="4"/>
      <c r="I108" s="16"/>
      <c r="J108" s="1"/>
    </row>
    <row r="109" spans="1:10">
      <c r="A109" s="22"/>
      <c r="B109" s="4"/>
      <c r="C109" s="4"/>
      <c r="D109" s="4"/>
      <c r="E109" s="4"/>
      <c r="F109" s="4"/>
      <c r="G109" s="4"/>
      <c r="H109" s="4"/>
      <c r="I109" s="16"/>
      <c r="J109" s="1"/>
    </row>
    <row r="110" spans="1:10">
      <c r="A110" s="22"/>
      <c r="B110" s="4"/>
      <c r="C110" s="4"/>
      <c r="D110" s="4"/>
      <c r="E110" s="4"/>
      <c r="F110" s="4"/>
      <c r="G110" s="4"/>
      <c r="H110" s="4"/>
      <c r="I110" s="16"/>
      <c r="J110" s="1"/>
    </row>
    <row r="111" spans="1:10">
      <c r="A111" s="22"/>
      <c r="B111" s="4"/>
      <c r="C111" s="4"/>
      <c r="D111" s="4"/>
      <c r="E111" s="4"/>
      <c r="F111" s="4"/>
      <c r="G111" s="4"/>
      <c r="H111" s="4"/>
      <c r="I111" s="16"/>
      <c r="J111" s="1"/>
    </row>
    <row r="112" spans="1:10">
      <c r="A112" s="22"/>
      <c r="B112" s="4"/>
      <c r="C112" s="4"/>
      <c r="D112" s="4"/>
      <c r="E112" s="4"/>
      <c r="F112" s="4"/>
      <c r="G112" s="4"/>
      <c r="H112" s="4"/>
      <c r="I112" s="16"/>
      <c r="J112" s="1"/>
    </row>
    <row r="113" spans="1:10">
      <c r="A113" s="22"/>
      <c r="B113" s="4"/>
      <c r="C113" s="4"/>
      <c r="D113" s="4"/>
      <c r="E113" s="4"/>
      <c r="F113" s="4"/>
      <c r="G113" s="4"/>
      <c r="H113" s="4"/>
      <c r="I113" s="16"/>
      <c r="J113" s="1"/>
    </row>
    <row r="114" spans="1:10">
      <c r="A114" s="22"/>
      <c r="B114" s="4"/>
      <c r="C114" s="4"/>
      <c r="D114" s="4"/>
      <c r="E114" s="4"/>
      <c r="F114" s="4"/>
      <c r="G114" s="4"/>
      <c r="H114" s="4"/>
      <c r="I114" s="16"/>
      <c r="J114" s="1"/>
    </row>
    <row r="115" spans="1:10">
      <c r="A115" s="22"/>
      <c r="B115" s="4"/>
      <c r="C115" s="4"/>
      <c r="D115" s="4"/>
      <c r="E115" s="4"/>
      <c r="F115" s="4"/>
      <c r="G115" s="4"/>
      <c r="H115" s="4"/>
      <c r="I115" s="16"/>
      <c r="J115" s="1"/>
    </row>
    <row r="116" spans="1:10">
      <c r="A116" s="22"/>
      <c r="B116" s="4"/>
      <c r="C116" s="4"/>
      <c r="D116" s="4"/>
      <c r="E116" s="4"/>
      <c r="F116" s="4"/>
      <c r="G116" s="4"/>
      <c r="H116" s="4"/>
      <c r="I116" s="16"/>
      <c r="J116" s="1"/>
    </row>
    <row r="117" spans="1:10">
      <c r="A117" s="22"/>
      <c r="B117" s="4"/>
      <c r="C117" s="4"/>
      <c r="D117" s="4"/>
      <c r="E117" s="4"/>
      <c r="F117" s="4"/>
      <c r="G117" s="4"/>
      <c r="H117" s="4"/>
      <c r="I117" s="16"/>
      <c r="J117" s="1"/>
    </row>
    <row r="118" spans="1:10">
      <c r="A118" s="22"/>
      <c r="B118" s="4"/>
      <c r="C118" s="4"/>
      <c r="D118" s="4"/>
      <c r="E118" s="4"/>
      <c r="F118" s="4"/>
      <c r="G118" s="4"/>
      <c r="H118" s="4"/>
      <c r="I118" s="16"/>
      <c r="J118" s="1"/>
    </row>
    <row r="119" spans="1:10">
      <c r="A119" s="22"/>
      <c r="B119" s="4"/>
      <c r="C119" s="4"/>
      <c r="D119" s="4"/>
      <c r="E119" s="4"/>
      <c r="F119" s="4"/>
      <c r="G119" s="4"/>
      <c r="H119" s="4"/>
      <c r="I119" s="16"/>
      <c r="J119" s="1"/>
    </row>
    <row r="120" spans="1:10">
      <c r="A120" s="22"/>
      <c r="B120" s="4"/>
      <c r="C120" s="4"/>
      <c r="D120" s="4"/>
      <c r="E120" s="4"/>
      <c r="F120" s="4"/>
      <c r="G120" s="4"/>
      <c r="H120" s="4"/>
      <c r="I120" s="16"/>
      <c r="J120" s="1"/>
    </row>
    <row r="121" spans="1:10">
      <c r="A121" s="22"/>
      <c r="B121" s="4"/>
      <c r="C121" s="4"/>
      <c r="D121" s="4"/>
      <c r="E121" s="4"/>
      <c r="F121" s="4"/>
      <c r="G121" s="4"/>
      <c r="H121" s="4"/>
      <c r="I121" s="16"/>
      <c r="J121" s="1"/>
    </row>
    <row r="122" spans="1:10">
      <c r="A122" s="22"/>
      <c r="B122" s="4"/>
      <c r="C122" s="4"/>
      <c r="D122" s="4"/>
      <c r="E122" s="4"/>
      <c r="F122" s="4"/>
      <c r="G122" s="4"/>
      <c r="H122" s="4"/>
      <c r="I122" s="16"/>
      <c r="J122" s="1"/>
    </row>
    <row r="123" spans="1:10">
      <c r="A123" s="22"/>
      <c r="B123" s="4"/>
      <c r="C123" s="4"/>
      <c r="D123" s="4"/>
      <c r="E123" s="4"/>
      <c r="F123" s="4"/>
      <c r="G123" s="4"/>
      <c r="H123" s="4"/>
      <c r="I123" s="16"/>
      <c r="J123" s="1"/>
    </row>
    <row r="124" spans="1:10">
      <c r="A124" s="22"/>
      <c r="B124" s="4"/>
      <c r="C124" s="4"/>
      <c r="D124" s="4"/>
      <c r="E124" s="4"/>
      <c r="F124" s="4"/>
      <c r="G124" s="4"/>
      <c r="H124" s="4"/>
      <c r="I124" s="16"/>
      <c r="J124" s="1"/>
    </row>
    <row r="125" spans="1:10">
      <c r="A125" s="22"/>
      <c r="B125" s="4"/>
      <c r="C125" s="4"/>
      <c r="D125" s="4"/>
      <c r="E125" s="4"/>
      <c r="F125" s="4"/>
      <c r="G125" s="4"/>
      <c r="H125" s="4"/>
      <c r="I125" s="16"/>
      <c r="J125" s="1"/>
    </row>
    <row r="126" spans="1:10">
      <c r="A126" s="22"/>
      <c r="B126" s="4"/>
      <c r="C126" s="4"/>
      <c r="D126" s="4"/>
      <c r="E126" s="4"/>
      <c r="F126" s="4"/>
      <c r="G126" s="4"/>
      <c r="H126" s="4"/>
      <c r="I126" s="16"/>
      <c r="J126" s="1"/>
    </row>
    <row r="127" spans="1:10">
      <c r="A127" s="22"/>
      <c r="B127" s="4"/>
      <c r="C127" s="4"/>
      <c r="D127" s="4"/>
      <c r="E127" s="4"/>
      <c r="F127" s="4"/>
      <c r="G127" s="4"/>
      <c r="H127" s="4"/>
      <c r="I127" s="16"/>
      <c r="J127" s="1"/>
    </row>
    <row r="128" spans="1:10">
      <c r="A128" s="22"/>
      <c r="B128" s="4"/>
      <c r="C128" s="4"/>
      <c r="D128" s="4"/>
      <c r="E128" s="4"/>
      <c r="F128" s="4"/>
      <c r="G128" s="4"/>
      <c r="H128" s="4"/>
      <c r="I128" s="16"/>
      <c r="J128" s="1"/>
    </row>
    <row r="129" spans="1:10">
      <c r="A129" s="22"/>
      <c r="B129" s="4"/>
      <c r="C129" s="4"/>
      <c r="D129" s="4"/>
      <c r="E129" s="4"/>
      <c r="F129" s="4"/>
      <c r="G129" s="4"/>
      <c r="H129" s="4"/>
      <c r="I129" s="16"/>
      <c r="J129" s="1"/>
    </row>
    <row r="130" spans="1:10">
      <c r="A130" s="22"/>
      <c r="B130" s="4"/>
      <c r="C130" s="4"/>
      <c r="D130" s="4"/>
      <c r="E130" s="4"/>
      <c r="F130" s="4"/>
      <c r="G130" s="4"/>
      <c r="H130" s="4"/>
      <c r="I130" s="16"/>
      <c r="J130" s="1"/>
    </row>
    <row r="131" spans="1:10">
      <c r="A131" s="22"/>
      <c r="B131" s="4"/>
      <c r="C131" s="4"/>
      <c r="D131" s="4"/>
      <c r="E131" s="4"/>
      <c r="F131" s="4"/>
      <c r="G131" s="4"/>
      <c r="H131" s="4"/>
      <c r="I131" s="16"/>
      <c r="J131" s="1"/>
    </row>
    <row r="132" spans="1:10">
      <c r="A132" s="22"/>
      <c r="B132" s="4"/>
      <c r="C132" s="4"/>
      <c r="D132" s="4"/>
      <c r="E132" s="4"/>
      <c r="F132" s="4"/>
      <c r="G132" s="4"/>
      <c r="H132" s="4"/>
      <c r="I132" s="16"/>
      <c r="J132" s="1"/>
    </row>
    <row r="133" spans="1:10">
      <c r="A133" s="22"/>
      <c r="B133" s="4"/>
      <c r="C133" s="4"/>
      <c r="D133" s="4"/>
      <c r="E133" s="4"/>
      <c r="F133" s="4"/>
      <c r="G133" s="4"/>
      <c r="H133" s="4"/>
      <c r="I133" s="16"/>
      <c r="J133" s="1"/>
    </row>
    <row r="134" spans="1:10">
      <c r="A134" s="22"/>
      <c r="B134" s="4"/>
      <c r="C134" s="4"/>
      <c r="D134" s="4"/>
      <c r="E134" s="4"/>
      <c r="F134" s="4"/>
      <c r="G134" s="4"/>
      <c r="H134" s="4"/>
      <c r="I134" s="16"/>
      <c r="J134" s="1"/>
    </row>
    <row r="135" spans="1:10">
      <c r="A135" s="22"/>
      <c r="B135" s="4"/>
      <c r="C135" s="4"/>
      <c r="D135" s="4"/>
      <c r="E135" s="4"/>
      <c r="F135" s="4"/>
      <c r="G135" s="4"/>
      <c r="H135" s="4"/>
      <c r="I135" s="16"/>
      <c r="J135" s="1"/>
    </row>
    <row r="136" spans="1:10">
      <c r="A136" s="22"/>
      <c r="B136" s="4"/>
      <c r="C136" s="4"/>
      <c r="D136" s="4"/>
      <c r="E136" s="4"/>
      <c r="F136" s="4"/>
      <c r="G136" s="4"/>
      <c r="H136" s="4"/>
      <c r="I136" s="16"/>
      <c r="J136" s="1"/>
    </row>
    <row r="137" spans="1:10">
      <c r="A137" s="22"/>
      <c r="B137" s="4"/>
      <c r="C137" s="4"/>
      <c r="D137" s="4"/>
      <c r="E137" s="4"/>
      <c r="F137" s="4"/>
      <c r="G137" s="4"/>
      <c r="H137" s="4"/>
      <c r="I137" s="16"/>
      <c r="J137" s="1"/>
    </row>
    <row r="138" spans="1:10">
      <c r="A138" s="22"/>
      <c r="B138" s="4"/>
      <c r="C138" s="4"/>
      <c r="D138" s="4"/>
      <c r="E138" s="4"/>
      <c r="F138" s="4"/>
      <c r="G138" s="4"/>
      <c r="H138" s="4"/>
      <c r="I138" s="16"/>
      <c r="J138" s="1"/>
    </row>
    <row r="139" spans="1:10">
      <c r="A139" s="22"/>
      <c r="B139" s="4"/>
      <c r="C139" s="4"/>
      <c r="D139" s="4"/>
      <c r="E139" s="4"/>
      <c r="F139" s="4"/>
      <c r="G139" s="4"/>
      <c r="H139" s="4"/>
      <c r="I139" s="16"/>
      <c r="J139" s="1"/>
    </row>
    <row r="140" spans="1:10">
      <c r="A140" s="22"/>
      <c r="B140" s="4"/>
      <c r="C140" s="4"/>
      <c r="D140" s="4"/>
      <c r="E140" s="4"/>
      <c r="F140" s="4"/>
      <c r="G140" s="4"/>
      <c r="H140" s="4"/>
      <c r="I140" s="16"/>
      <c r="J140" s="1"/>
    </row>
    <row r="141" spans="1:10">
      <c r="A141" s="22"/>
      <c r="B141" s="4"/>
      <c r="C141" s="4"/>
      <c r="D141" s="4"/>
      <c r="E141" s="4"/>
      <c r="F141" s="4"/>
      <c r="G141" s="4"/>
      <c r="H141" s="4"/>
      <c r="I141" s="16"/>
      <c r="J141" s="1"/>
    </row>
    <row r="142" spans="1:10">
      <c r="A142" s="22"/>
      <c r="B142" s="4"/>
      <c r="C142" s="4"/>
      <c r="D142" s="4"/>
      <c r="E142" s="4"/>
      <c r="F142" s="4"/>
      <c r="G142" s="4"/>
      <c r="H142" s="4"/>
      <c r="I142" s="16"/>
      <c r="J142" s="1"/>
    </row>
    <row r="143" spans="1:10">
      <c r="A143" s="22"/>
      <c r="B143" s="4"/>
      <c r="C143" s="4"/>
      <c r="D143" s="4"/>
      <c r="E143" s="4"/>
      <c r="F143" s="4"/>
      <c r="G143" s="4"/>
      <c r="H143" s="4"/>
      <c r="I143" s="16"/>
      <c r="J143" s="1"/>
    </row>
    <row r="144" spans="1:10">
      <c r="A144" s="22"/>
      <c r="B144" s="4"/>
      <c r="C144" s="4"/>
      <c r="D144" s="4"/>
      <c r="E144" s="4"/>
      <c r="F144" s="4"/>
      <c r="G144" s="4"/>
      <c r="H144" s="4"/>
      <c r="I144" s="16"/>
      <c r="J144" s="1"/>
    </row>
    <row r="145" spans="1:10">
      <c r="A145" s="22"/>
      <c r="B145" s="4"/>
      <c r="C145" s="4"/>
      <c r="D145" s="4"/>
      <c r="E145" s="4"/>
      <c r="F145" s="4"/>
      <c r="G145" s="4"/>
      <c r="H145" s="4"/>
      <c r="I145" s="16"/>
      <c r="J145" s="1"/>
    </row>
    <row r="146" spans="1:10">
      <c r="A146" s="22"/>
      <c r="B146" s="4"/>
      <c r="C146" s="4"/>
      <c r="D146" s="4"/>
      <c r="E146" s="4"/>
      <c r="F146" s="4"/>
      <c r="G146" s="4"/>
      <c r="H146" s="4"/>
      <c r="I146" s="16"/>
      <c r="J146" s="1"/>
    </row>
    <row r="147" spans="1:10">
      <c r="A147" s="22"/>
      <c r="B147" s="4"/>
      <c r="C147" s="4"/>
      <c r="D147" s="4"/>
      <c r="E147" s="4"/>
      <c r="F147" s="4"/>
      <c r="G147" s="4"/>
      <c r="H147" s="4"/>
      <c r="I147" s="16"/>
      <c r="J147" s="1"/>
    </row>
    <row r="148" spans="1:10">
      <c r="A148" s="22"/>
      <c r="B148" s="4"/>
      <c r="C148" s="4"/>
      <c r="D148" s="4"/>
      <c r="E148" s="4"/>
      <c r="F148" s="4"/>
      <c r="G148" s="4"/>
      <c r="H148" s="4"/>
      <c r="I148" s="16"/>
      <c r="J148" s="1"/>
    </row>
    <row r="149" spans="1:10">
      <c r="A149" s="22"/>
      <c r="B149" s="4"/>
      <c r="C149" s="4"/>
      <c r="D149" s="4"/>
      <c r="E149" s="4"/>
      <c r="F149" s="4"/>
      <c r="G149" s="4"/>
      <c r="H149" s="4"/>
      <c r="I149" s="16"/>
      <c r="J149" s="1"/>
    </row>
    <row r="150" spans="1:10">
      <c r="A150" s="22"/>
      <c r="B150" s="4"/>
      <c r="C150" s="4"/>
      <c r="D150" s="4"/>
      <c r="E150" s="4"/>
      <c r="F150" s="4"/>
      <c r="G150" s="4"/>
      <c r="H150" s="4"/>
      <c r="I150" s="16"/>
      <c r="J150" s="1"/>
    </row>
    <row r="151" spans="1:10">
      <c r="A151" s="22"/>
      <c r="B151" s="4"/>
      <c r="C151" s="4"/>
      <c r="D151" s="4"/>
      <c r="E151" s="4"/>
      <c r="F151" s="4"/>
      <c r="G151" s="4"/>
      <c r="H151" s="4"/>
      <c r="I151" s="16"/>
      <c r="J151" s="1"/>
    </row>
    <row r="152" spans="1:10">
      <c r="A152" s="22"/>
      <c r="B152" s="4"/>
      <c r="C152" s="4"/>
      <c r="D152" s="4"/>
      <c r="E152" s="4"/>
      <c r="F152" s="4"/>
      <c r="G152" s="4"/>
      <c r="H152" s="4"/>
      <c r="I152" s="16"/>
      <c r="J152" s="1"/>
    </row>
    <row r="153" spans="1:10">
      <c r="A153" s="22"/>
      <c r="B153" s="4"/>
      <c r="C153" s="4"/>
      <c r="D153" s="4"/>
      <c r="E153" s="4"/>
      <c r="F153" s="4"/>
      <c r="G153" s="4"/>
      <c r="H153" s="4"/>
      <c r="I153" s="16"/>
      <c r="J153" s="1"/>
    </row>
    <row r="154" spans="1:10">
      <c r="A154" s="22"/>
      <c r="B154" s="4"/>
      <c r="C154" s="4"/>
      <c r="D154" s="4"/>
      <c r="E154" s="4"/>
      <c r="F154" s="4"/>
      <c r="G154" s="4"/>
      <c r="H154" s="4"/>
      <c r="I154" s="16"/>
      <c r="J154" s="1"/>
    </row>
    <row r="155" spans="1:10">
      <c r="A155" s="22"/>
      <c r="B155" s="4"/>
      <c r="C155" s="4"/>
      <c r="D155" s="4"/>
      <c r="E155" s="4"/>
      <c r="F155" s="4"/>
      <c r="G155" s="4"/>
      <c r="H155" s="4"/>
      <c r="I155" s="16"/>
      <c r="J155" s="1"/>
    </row>
    <row r="156" spans="1:10">
      <c r="A156" s="22"/>
      <c r="B156" s="4"/>
      <c r="C156" s="4"/>
      <c r="D156" s="4"/>
      <c r="E156" s="4"/>
      <c r="F156" s="4"/>
      <c r="G156" s="4"/>
      <c r="H156" s="4"/>
      <c r="I156" s="16"/>
      <c r="J156" s="1"/>
    </row>
    <row r="157" spans="1:10">
      <c r="A157" s="22"/>
      <c r="B157" s="4"/>
      <c r="C157" s="4"/>
      <c r="D157" s="4"/>
      <c r="E157" s="4"/>
      <c r="F157" s="4"/>
      <c r="G157" s="4"/>
      <c r="H157" s="4"/>
      <c r="I157" s="16"/>
      <c r="J157" s="1"/>
    </row>
    <row r="158" spans="1:10">
      <c r="A158" s="22"/>
      <c r="B158" s="4"/>
      <c r="C158" s="4"/>
      <c r="D158" s="4"/>
      <c r="E158" s="4"/>
      <c r="F158" s="4"/>
      <c r="G158" s="4"/>
      <c r="H158" s="4"/>
      <c r="I158" s="16"/>
      <c r="J158" s="1"/>
    </row>
    <row r="159" spans="1:10">
      <c r="A159" s="22"/>
      <c r="B159" s="4"/>
      <c r="C159" s="4"/>
      <c r="D159" s="4"/>
      <c r="E159" s="4"/>
      <c r="F159" s="4"/>
      <c r="G159" s="4"/>
      <c r="H159" s="4"/>
      <c r="I159" s="16"/>
      <c r="J159" s="1"/>
    </row>
    <row r="160" spans="1:10">
      <c r="A160" s="22"/>
      <c r="B160" s="4"/>
      <c r="C160" s="4"/>
      <c r="D160" s="4"/>
      <c r="E160" s="4"/>
      <c r="F160" s="4"/>
      <c r="G160" s="4"/>
      <c r="H160" s="4"/>
      <c r="I160" s="16"/>
      <c r="J160" s="1"/>
    </row>
    <row r="161" spans="1:10">
      <c r="A161" s="22"/>
      <c r="B161" s="4"/>
      <c r="C161" s="4"/>
      <c r="D161" s="4"/>
      <c r="E161" s="4"/>
      <c r="F161" s="4"/>
      <c r="G161" s="4"/>
      <c r="H161" s="4"/>
      <c r="I161" s="16"/>
      <c r="J161" s="1"/>
    </row>
    <row r="162" spans="1:10">
      <c r="A162" s="22"/>
      <c r="B162" s="4"/>
      <c r="C162" s="4"/>
      <c r="D162" s="4"/>
      <c r="E162" s="4"/>
      <c r="F162" s="4"/>
      <c r="G162" s="4"/>
      <c r="H162" s="4"/>
      <c r="I162" s="16"/>
      <c r="J162" s="1"/>
    </row>
    <row r="163" spans="1:10">
      <c r="A163" s="22"/>
      <c r="B163" s="4"/>
      <c r="C163" s="4"/>
      <c r="D163" s="4"/>
      <c r="E163" s="4"/>
      <c r="F163" s="4"/>
      <c r="G163" s="4"/>
      <c r="H163" s="4"/>
      <c r="I163" s="16"/>
      <c r="J163" s="1"/>
    </row>
    <row r="164" spans="1:10">
      <c r="A164" s="22"/>
      <c r="B164" s="4"/>
      <c r="C164" s="4"/>
      <c r="D164" s="4"/>
      <c r="E164" s="4"/>
      <c r="F164" s="4"/>
      <c r="G164" s="4"/>
      <c r="H164" s="4"/>
      <c r="I164" s="16"/>
      <c r="J164" s="1"/>
    </row>
    <row r="165" spans="1:10">
      <c r="A165" s="22"/>
      <c r="B165" s="4"/>
      <c r="C165" s="4"/>
      <c r="D165" s="4"/>
      <c r="E165" s="4"/>
      <c r="F165" s="4"/>
      <c r="G165" s="4"/>
      <c r="H165" s="4"/>
      <c r="I165" s="16"/>
      <c r="J165" s="1"/>
    </row>
    <row r="166" spans="1:10">
      <c r="A166" s="22"/>
      <c r="B166" s="4"/>
      <c r="C166" s="4"/>
      <c r="D166" s="4"/>
      <c r="E166" s="4"/>
      <c r="F166" s="4"/>
      <c r="G166" s="4"/>
      <c r="H166" s="4"/>
      <c r="I166" s="16"/>
      <c r="J166" s="1"/>
    </row>
    <row r="167" spans="1:10">
      <c r="A167" s="22"/>
      <c r="B167" s="4"/>
      <c r="C167" s="4"/>
      <c r="D167" s="4"/>
      <c r="E167" s="4"/>
      <c r="F167" s="4"/>
      <c r="G167" s="4"/>
      <c r="H167" s="4"/>
      <c r="I167" s="16"/>
      <c r="J167" s="1"/>
    </row>
    <row r="168" spans="1:10">
      <c r="A168" s="22"/>
      <c r="B168" s="4"/>
      <c r="C168" s="4"/>
      <c r="D168" s="4"/>
      <c r="E168" s="4"/>
      <c r="F168" s="4"/>
      <c r="G168" s="4"/>
      <c r="H168" s="4"/>
      <c r="I168" s="16"/>
      <c r="J168" s="1"/>
    </row>
    <row r="169" spans="1:10">
      <c r="A169" s="22"/>
      <c r="B169" s="4"/>
      <c r="C169" s="4"/>
      <c r="D169" s="4"/>
      <c r="E169" s="4"/>
      <c r="F169" s="4"/>
      <c r="G169" s="4"/>
      <c r="H169" s="4"/>
      <c r="I169" s="16"/>
      <c r="J169" s="1"/>
    </row>
    <row r="170" spans="1:10">
      <c r="A170" s="22"/>
      <c r="B170" s="4"/>
      <c r="C170" s="4"/>
      <c r="D170" s="4"/>
      <c r="E170" s="4"/>
      <c r="F170" s="4"/>
      <c r="G170" s="4"/>
      <c r="H170" s="4"/>
      <c r="I170" s="16"/>
      <c r="J170" s="1"/>
    </row>
    <row r="171" spans="1:10">
      <c r="A171" s="22"/>
      <c r="B171" s="4"/>
      <c r="C171" s="4"/>
      <c r="D171" s="4"/>
      <c r="E171" s="4"/>
      <c r="F171" s="4"/>
      <c r="G171" s="4"/>
      <c r="H171" s="4"/>
      <c r="I171" s="16"/>
      <c r="J171" s="1"/>
    </row>
    <row r="172" spans="1:10">
      <c r="A172" s="22"/>
      <c r="B172" s="4"/>
      <c r="C172" s="4"/>
      <c r="D172" s="4"/>
      <c r="E172" s="4"/>
      <c r="F172" s="4"/>
      <c r="G172" s="4"/>
      <c r="H172" s="4"/>
      <c r="I172" s="16"/>
      <c r="J172" s="1"/>
    </row>
    <row r="173" spans="1:10">
      <c r="A173" s="22"/>
      <c r="B173" s="4"/>
      <c r="C173" s="4"/>
      <c r="D173" s="4"/>
      <c r="E173" s="4"/>
      <c r="F173" s="4"/>
      <c r="G173" s="4"/>
      <c r="H173" s="4"/>
      <c r="I173" s="16"/>
      <c r="J173" s="1"/>
    </row>
    <row r="174" spans="1:10">
      <c r="A174" s="22"/>
      <c r="B174" s="4"/>
      <c r="C174" s="4"/>
      <c r="D174" s="4"/>
      <c r="E174" s="4"/>
      <c r="F174" s="4"/>
      <c r="G174" s="4"/>
      <c r="H174" s="4"/>
      <c r="I174" s="16"/>
      <c r="J174" s="1"/>
    </row>
    <row r="175" spans="1:10">
      <c r="A175" s="22"/>
      <c r="B175" s="4"/>
      <c r="C175" s="4"/>
      <c r="D175" s="4"/>
      <c r="E175" s="4"/>
      <c r="F175" s="4"/>
      <c r="G175" s="4"/>
      <c r="H175" s="4"/>
      <c r="I175" s="16"/>
      <c r="J175" s="1"/>
    </row>
    <row r="176" spans="1:10">
      <c r="A176" s="22"/>
      <c r="B176" s="4"/>
      <c r="C176" s="4"/>
      <c r="D176" s="4"/>
      <c r="E176" s="4"/>
      <c r="F176" s="4"/>
      <c r="G176" s="4"/>
      <c r="H176" s="4"/>
      <c r="I176" s="16"/>
      <c r="J176" s="1"/>
    </row>
    <row r="177" spans="1:10">
      <c r="A177" s="22"/>
      <c r="B177" s="4"/>
      <c r="C177" s="4"/>
      <c r="D177" s="4"/>
      <c r="E177" s="4"/>
      <c r="F177" s="4"/>
      <c r="G177" s="4"/>
      <c r="H177" s="4"/>
      <c r="I177" s="16"/>
      <c r="J177" s="1"/>
    </row>
    <row r="178" spans="1:10">
      <c r="A178" s="22"/>
      <c r="B178" s="4"/>
      <c r="C178" s="4"/>
      <c r="D178" s="4"/>
      <c r="E178" s="4"/>
      <c r="F178" s="4"/>
      <c r="G178" s="4"/>
      <c r="H178" s="4"/>
      <c r="I178" s="16"/>
      <c r="J178" s="1"/>
    </row>
    <row r="179" spans="1:10">
      <c r="A179" s="22"/>
      <c r="B179" s="4"/>
      <c r="C179" s="4"/>
      <c r="D179" s="4"/>
      <c r="E179" s="4"/>
      <c r="F179" s="4"/>
      <c r="G179" s="4"/>
      <c r="H179" s="4"/>
      <c r="I179" s="16"/>
      <c r="J179" s="1"/>
    </row>
    <row r="180" spans="1:10">
      <c r="A180" s="22"/>
      <c r="B180" s="4"/>
      <c r="C180" s="4"/>
      <c r="D180" s="4"/>
      <c r="E180" s="4"/>
      <c r="F180" s="4"/>
      <c r="G180" s="4"/>
      <c r="H180" s="4"/>
      <c r="I180" s="16"/>
      <c r="J180" s="1"/>
    </row>
    <row r="181" spans="1:10">
      <c r="A181" s="22"/>
      <c r="B181" s="4"/>
      <c r="C181" s="4"/>
      <c r="D181" s="4"/>
      <c r="E181" s="4"/>
      <c r="F181" s="4"/>
      <c r="G181" s="4"/>
      <c r="H181" s="4"/>
      <c r="I181" s="16"/>
      <c r="J181" s="1"/>
    </row>
    <row r="182" spans="1:10">
      <c r="A182" s="22"/>
      <c r="B182" s="4"/>
      <c r="C182" s="4"/>
      <c r="D182" s="4"/>
      <c r="E182" s="4"/>
      <c r="F182" s="4"/>
      <c r="G182" s="4"/>
      <c r="H182" s="4"/>
      <c r="I182" s="16"/>
      <c r="J182" s="1"/>
    </row>
    <row r="183" spans="1:10">
      <c r="A183" s="22"/>
      <c r="B183" s="4"/>
      <c r="C183" s="4"/>
      <c r="D183" s="4"/>
      <c r="E183" s="4"/>
      <c r="F183" s="4"/>
      <c r="G183" s="4"/>
      <c r="H183" s="4"/>
      <c r="I183" s="16"/>
      <c r="J183" s="1"/>
    </row>
    <row r="184" spans="1:10">
      <c r="A184" s="22"/>
      <c r="B184" s="4"/>
      <c r="C184" s="4"/>
      <c r="D184" s="4"/>
      <c r="E184" s="4"/>
      <c r="F184" s="4"/>
      <c r="G184" s="4"/>
      <c r="H184" s="4"/>
      <c r="I184" s="16"/>
      <c r="J184" s="1"/>
    </row>
    <row r="185" spans="1:10">
      <c r="A185" s="22"/>
      <c r="B185" s="4"/>
      <c r="C185" s="4"/>
      <c r="D185" s="4"/>
      <c r="E185" s="4"/>
      <c r="F185" s="4"/>
      <c r="G185" s="4"/>
      <c r="H185" s="4"/>
      <c r="I185" s="16"/>
      <c r="J185" s="1"/>
    </row>
    <row r="186" spans="1:10">
      <c r="A186" s="22"/>
      <c r="B186" s="4"/>
      <c r="C186" s="4"/>
      <c r="D186" s="4"/>
      <c r="E186" s="4"/>
      <c r="F186" s="4"/>
      <c r="G186" s="4"/>
      <c r="H186" s="4"/>
      <c r="I186" s="16"/>
      <c r="J186" s="1"/>
    </row>
    <row r="187" spans="1:10">
      <c r="A187" s="22"/>
      <c r="B187" s="4"/>
      <c r="C187" s="4"/>
      <c r="D187" s="4"/>
      <c r="E187" s="4"/>
      <c r="F187" s="4"/>
      <c r="G187" s="4"/>
      <c r="H187" s="4"/>
      <c r="I187" s="16"/>
      <c r="J187" s="1"/>
    </row>
    <row r="188" spans="1:10">
      <c r="A188" s="22"/>
      <c r="B188" s="4"/>
      <c r="C188" s="4"/>
      <c r="D188" s="4"/>
      <c r="E188" s="4"/>
      <c r="F188" s="4"/>
      <c r="G188" s="4"/>
      <c r="H188" s="4"/>
      <c r="I188" s="16"/>
      <c r="J188" s="1"/>
    </row>
    <row r="189" spans="1:10">
      <c r="A189" s="22"/>
      <c r="B189" s="4"/>
      <c r="C189" s="4"/>
      <c r="D189" s="4"/>
      <c r="E189" s="4"/>
      <c r="F189" s="4"/>
      <c r="G189" s="4"/>
      <c r="H189" s="4"/>
      <c r="I189" s="16"/>
      <c r="J189" s="1"/>
    </row>
    <row r="190" spans="1:10">
      <c r="A190" s="22"/>
      <c r="B190" s="4"/>
      <c r="C190" s="4"/>
      <c r="D190" s="4"/>
      <c r="E190" s="4"/>
      <c r="F190" s="4"/>
      <c r="G190" s="4"/>
      <c r="H190" s="4"/>
      <c r="I190" s="16"/>
      <c r="J190" s="1"/>
    </row>
    <row r="191" spans="1:10">
      <c r="A191" s="22"/>
      <c r="B191" s="4"/>
      <c r="C191" s="4"/>
      <c r="D191" s="4"/>
      <c r="E191" s="4"/>
      <c r="F191" s="4"/>
      <c r="G191" s="4"/>
      <c r="H191" s="4"/>
      <c r="I191" s="16"/>
      <c r="J191" s="1"/>
    </row>
    <row r="192" spans="1:10">
      <c r="A192" s="22"/>
      <c r="B192" s="4"/>
      <c r="C192" s="4"/>
      <c r="D192" s="4"/>
      <c r="E192" s="4"/>
      <c r="F192" s="4"/>
      <c r="G192" s="4"/>
      <c r="H192" s="4"/>
      <c r="I192" s="16"/>
      <c r="J192" s="1"/>
    </row>
    <row r="193" spans="1:10">
      <c r="A193" s="22"/>
      <c r="B193" s="4"/>
      <c r="C193" s="4"/>
      <c r="D193" s="4"/>
      <c r="E193" s="4"/>
      <c r="F193" s="4"/>
      <c r="G193" s="4"/>
      <c r="H193" s="4"/>
      <c r="I193" s="16"/>
      <c r="J193" s="1"/>
    </row>
    <row r="194" spans="1:10">
      <c r="A194" s="22"/>
      <c r="B194" s="4"/>
      <c r="C194" s="4"/>
      <c r="D194" s="4"/>
      <c r="E194" s="4"/>
      <c r="F194" s="4"/>
      <c r="G194" s="4"/>
      <c r="H194" s="4"/>
      <c r="I194" s="16"/>
      <c r="J194" s="1"/>
    </row>
    <row r="195" spans="1:10">
      <c r="A195" s="22"/>
      <c r="B195" s="4"/>
      <c r="C195" s="4"/>
      <c r="D195" s="4"/>
      <c r="E195" s="4"/>
      <c r="F195" s="4"/>
      <c r="G195" s="4"/>
      <c r="H195" s="4"/>
      <c r="I195" s="16"/>
      <c r="J195" s="1"/>
    </row>
    <row r="196" spans="1:10">
      <c r="A196" s="22"/>
      <c r="B196" s="4"/>
      <c r="C196" s="4"/>
      <c r="D196" s="4"/>
      <c r="E196" s="4"/>
      <c r="F196" s="4"/>
      <c r="G196" s="4"/>
      <c r="H196" s="4"/>
      <c r="I196" s="16"/>
      <c r="J196" s="1"/>
    </row>
    <row r="197" spans="1:10">
      <c r="A197" s="22"/>
      <c r="B197" s="4"/>
      <c r="C197" s="4"/>
      <c r="D197" s="4"/>
      <c r="E197" s="4"/>
      <c r="F197" s="4"/>
      <c r="G197" s="4"/>
      <c r="H197" s="4"/>
      <c r="I197" s="16"/>
      <c r="J197" s="1"/>
    </row>
    <row r="198" spans="1:10">
      <c r="A198" s="22"/>
      <c r="B198" s="4"/>
      <c r="C198" s="4"/>
      <c r="D198" s="4"/>
      <c r="E198" s="4"/>
      <c r="F198" s="4"/>
      <c r="G198" s="4"/>
      <c r="H198" s="4"/>
      <c r="I198" s="16"/>
      <c r="J198" s="1"/>
    </row>
    <row r="199" spans="1:10">
      <c r="A199" s="22"/>
      <c r="B199" s="4"/>
      <c r="C199" s="4"/>
      <c r="D199" s="4"/>
      <c r="E199" s="4"/>
      <c r="F199" s="4"/>
      <c r="G199" s="4"/>
      <c r="H199" s="4"/>
      <c r="I199" s="16"/>
      <c r="J199" s="1"/>
    </row>
    <row r="200" spans="1:10">
      <c r="A200" s="22"/>
      <c r="B200" s="4"/>
      <c r="C200" s="4"/>
      <c r="D200" s="4"/>
      <c r="E200" s="4"/>
      <c r="F200" s="4"/>
      <c r="G200" s="4"/>
      <c r="H200" s="4"/>
      <c r="I200" s="16"/>
      <c r="J200" s="1"/>
    </row>
    <row r="201" spans="1:10">
      <c r="A201" s="22"/>
      <c r="B201" s="4"/>
      <c r="C201" s="4"/>
      <c r="D201" s="4"/>
      <c r="E201" s="4"/>
      <c r="F201" s="4"/>
      <c r="G201" s="4"/>
      <c r="H201" s="4"/>
      <c r="I201" s="16"/>
      <c r="J201" s="1"/>
    </row>
    <row r="202" spans="1:10">
      <c r="A202" s="22"/>
      <c r="B202" s="4"/>
      <c r="C202" s="4"/>
      <c r="D202" s="4"/>
      <c r="E202" s="4"/>
      <c r="F202" s="4"/>
      <c r="G202" s="4"/>
      <c r="H202" s="4"/>
      <c r="I202" s="16"/>
      <c r="J202" s="1"/>
    </row>
    <row r="203" spans="1:10">
      <c r="A203" s="22"/>
      <c r="B203" s="4"/>
      <c r="C203" s="4"/>
      <c r="D203" s="4"/>
      <c r="E203" s="4"/>
      <c r="F203" s="4"/>
      <c r="G203" s="4"/>
      <c r="H203" s="4"/>
      <c r="I203" s="16"/>
      <c r="J203" s="1"/>
    </row>
    <row r="204" spans="1:10">
      <c r="A204" s="22"/>
      <c r="B204" s="4"/>
      <c r="C204" s="4"/>
      <c r="D204" s="4"/>
      <c r="E204" s="4"/>
      <c r="F204" s="4"/>
      <c r="G204" s="4"/>
      <c r="H204" s="4"/>
      <c r="I204" s="16"/>
      <c r="J204" s="1"/>
    </row>
    <row r="205" spans="1:10">
      <c r="A205" s="22"/>
      <c r="B205" s="4"/>
      <c r="C205" s="4"/>
      <c r="D205" s="4"/>
      <c r="E205" s="4"/>
      <c r="F205" s="4"/>
      <c r="G205" s="4"/>
      <c r="H205" s="4"/>
      <c r="I205" s="16"/>
      <c r="J205" s="1"/>
    </row>
    <row r="206" spans="1:10">
      <c r="A206" s="22"/>
      <c r="B206" s="4"/>
      <c r="C206" s="4"/>
      <c r="D206" s="4"/>
      <c r="E206" s="4"/>
      <c r="F206" s="4"/>
      <c r="G206" s="4"/>
      <c r="H206" s="4"/>
      <c r="I206" s="16"/>
      <c r="J206" s="1"/>
    </row>
    <row r="207" spans="1:10">
      <c r="A207" s="22"/>
      <c r="B207" s="4"/>
      <c r="C207" s="4"/>
      <c r="D207" s="4"/>
      <c r="E207" s="4"/>
      <c r="F207" s="4"/>
      <c r="G207" s="4"/>
      <c r="H207" s="4"/>
      <c r="I207" s="16"/>
      <c r="J207" s="1"/>
    </row>
    <row r="208" spans="1:10">
      <c r="A208" s="22"/>
      <c r="B208" s="4"/>
      <c r="C208" s="4"/>
      <c r="D208" s="4"/>
      <c r="E208" s="4"/>
      <c r="F208" s="4"/>
      <c r="G208" s="4"/>
      <c r="H208" s="4"/>
      <c r="I208" s="16"/>
      <c r="J208" s="1"/>
    </row>
    <row r="209" spans="1:10">
      <c r="A209" s="22"/>
      <c r="B209" s="4"/>
      <c r="C209" s="4"/>
      <c r="D209" s="4"/>
      <c r="E209" s="4"/>
      <c r="F209" s="4"/>
      <c r="G209" s="4"/>
      <c r="H209" s="4"/>
      <c r="I209" s="16"/>
      <c r="J209" s="1"/>
    </row>
    <row r="210" spans="1:10">
      <c r="A210" s="22"/>
      <c r="B210" s="4"/>
      <c r="C210" s="4"/>
      <c r="D210" s="4"/>
      <c r="E210" s="4"/>
      <c r="F210" s="4"/>
      <c r="G210" s="4"/>
      <c r="H210" s="4"/>
      <c r="I210" s="16"/>
      <c r="J210" s="1"/>
    </row>
    <row r="211" spans="1:10">
      <c r="A211" s="22"/>
      <c r="B211" s="4"/>
      <c r="C211" s="4"/>
      <c r="D211" s="4"/>
      <c r="E211" s="4"/>
      <c r="F211" s="4"/>
      <c r="G211" s="4"/>
      <c r="H211" s="4"/>
      <c r="I211" s="16"/>
      <c r="J211" s="1"/>
    </row>
    <row r="212" spans="1:10">
      <c r="A212" s="22"/>
      <c r="B212" s="4"/>
      <c r="C212" s="4"/>
      <c r="D212" s="4"/>
      <c r="E212" s="4"/>
      <c r="F212" s="4"/>
      <c r="G212" s="4"/>
      <c r="H212" s="4"/>
      <c r="I212" s="16"/>
      <c r="J212" s="1"/>
    </row>
    <row r="213" spans="1:10">
      <c r="A213" s="22"/>
      <c r="B213" s="4"/>
      <c r="C213" s="4"/>
      <c r="D213" s="4"/>
      <c r="E213" s="4"/>
      <c r="F213" s="4"/>
      <c r="G213" s="4"/>
      <c r="H213" s="4"/>
      <c r="I213" s="16"/>
      <c r="J213" s="1"/>
    </row>
    <row r="214" spans="1:10">
      <c r="A214" s="22"/>
      <c r="B214" s="4"/>
      <c r="C214" s="4"/>
      <c r="D214" s="4"/>
      <c r="E214" s="4"/>
      <c r="F214" s="4"/>
      <c r="G214" s="4"/>
      <c r="H214" s="4"/>
      <c r="I214" s="16"/>
      <c r="J214" s="1"/>
    </row>
    <row r="215" spans="1:10">
      <c r="A215" s="22"/>
      <c r="B215" s="4"/>
      <c r="C215" s="4"/>
      <c r="D215" s="4"/>
      <c r="E215" s="4"/>
      <c r="F215" s="4"/>
      <c r="G215" s="4"/>
      <c r="H215" s="4"/>
      <c r="I215" s="16"/>
      <c r="J215" s="1"/>
    </row>
    <row r="216" spans="1:10">
      <c r="A216" s="22"/>
      <c r="B216" s="4"/>
      <c r="C216" s="4"/>
      <c r="D216" s="4"/>
      <c r="E216" s="4"/>
      <c r="F216" s="4"/>
      <c r="G216" s="4"/>
      <c r="H216" s="4"/>
      <c r="I216" s="16"/>
      <c r="J216" s="1"/>
    </row>
    <row r="217" spans="1:10">
      <c r="A217" s="22"/>
      <c r="B217" s="4"/>
      <c r="C217" s="4"/>
      <c r="D217" s="4"/>
      <c r="E217" s="4"/>
      <c r="F217" s="4"/>
      <c r="G217" s="4"/>
      <c r="H217" s="4"/>
      <c r="I217" s="16"/>
      <c r="J217" s="1"/>
    </row>
    <row r="218" spans="1:10">
      <c r="A218" s="22"/>
      <c r="B218" s="4"/>
      <c r="C218" s="4"/>
      <c r="D218" s="4"/>
      <c r="E218" s="4"/>
      <c r="F218" s="4"/>
      <c r="G218" s="4"/>
      <c r="H218" s="4"/>
      <c r="I218" s="16"/>
      <c r="J218" s="1"/>
    </row>
    <row r="219" spans="1:10">
      <c r="A219" s="22"/>
      <c r="B219" s="4"/>
      <c r="C219" s="4"/>
      <c r="D219" s="4"/>
      <c r="E219" s="4"/>
      <c r="F219" s="4"/>
      <c r="G219" s="4"/>
      <c r="H219" s="4"/>
      <c r="I219" s="16"/>
      <c r="J219" s="1"/>
    </row>
    <row r="220" spans="1:10">
      <c r="A220" s="22"/>
      <c r="B220" s="4"/>
      <c r="C220" s="4"/>
      <c r="D220" s="4"/>
      <c r="E220" s="4"/>
      <c r="F220" s="4"/>
      <c r="G220" s="4"/>
      <c r="H220" s="4"/>
      <c r="I220" s="16"/>
      <c r="J220" s="1"/>
    </row>
    <row r="221" spans="1:10">
      <c r="A221" s="22"/>
      <c r="B221" s="4"/>
      <c r="C221" s="4"/>
      <c r="D221" s="4"/>
      <c r="E221" s="4"/>
      <c r="F221" s="4"/>
      <c r="G221" s="4"/>
      <c r="H221" s="4"/>
      <c r="I221" s="16"/>
      <c r="J221" s="1"/>
    </row>
    <row r="222" spans="1:10">
      <c r="A222" s="22"/>
      <c r="B222" s="4"/>
      <c r="C222" s="4"/>
      <c r="D222" s="4"/>
      <c r="E222" s="4"/>
      <c r="F222" s="4"/>
      <c r="G222" s="4"/>
      <c r="H222" s="4"/>
      <c r="I222" s="16"/>
      <c r="J222" s="1"/>
    </row>
    <row r="223" spans="1:10">
      <c r="A223" s="22"/>
      <c r="B223" s="4"/>
      <c r="C223" s="4"/>
      <c r="D223" s="4"/>
      <c r="E223" s="4"/>
      <c r="F223" s="4"/>
      <c r="G223" s="4"/>
      <c r="H223" s="4"/>
      <c r="I223" s="16"/>
      <c r="J223" s="1"/>
    </row>
    <row r="224" spans="1:10">
      <c r="A224" s="22"/>
      <c r="B224" s="4"/>
      <c r="C224" s="4"/>
      <c r="D224" s="4"/>
      <c r="E224" s="4"/>
      <c r="F224" s="4"/>
      <c r="G224" s="4"/>
      <c r="H224" s="4"/>
      <c r="I224" s="16"/>
      <c r="J224" s="1"/>
    </row>
    <row r="225" spans="1:10">
      <c r="A225" s="22"/>
      <c r="B225" s="4"/>
      <c r="C225" s="4"/>
      <c r="D225" s="4"/>
      <c r="E225" s="4"/>
      <c r="F225" s="4"/>
      <c r="G225" s="4"/>
      <c r="H225" s="4"/>
      <c r="I225" s="16"/>
      <c r="J225" s="1"/>
    </row>
    <row r="226" spans="1:10">
      <c r="A226" s="22"/>
      <c r="B226" s="4"/>
      <c r="C226" s="4"/>
      <c r="D226" s="4"/>
      <c r="E226" s="4"/>
      <c r="F226" s="4"/>
      <c r="G226" s="4"/>
      <c r="H226" s="4"/>
      <c r="I226" s="16"/>
      <c r="J226" s="1"/>
    </row>
    <row r="227" spans="1:10">
      <c r="A227" s="22"/>
      <c r="B227" s="4"/>
      <c r="C227" s="4"/>
      <c r="D227" s="4"/>
      <c r="E227" s="4"/>
      <c r="F227" s="4"/>
      <c r="G227" s="4"/>
      <c r="H227" s="4"/>
      <c r="I227" s="16"/>
      <c r="J227" s="1"/>
    </row>
    <row r="228" spans="1:10">
      <c r="A228" s="22"/>
      <c r="B228" s="4"/>
      <c r="C228" s="4"/>
      <c r="D228" s="4"/>
      <c r="E228" s="4"/>
      <c r="F228" s="4"/>
      <c r="G228" s="4"/>
      <c r="H228" s="4"/>
      <c r="I228" s="16"/>
      <c r="J228" s="1"/>
    </row>
    <row r="229" spans="1:10">
      <c r="A229" s="22"/>
      <c r="B229" s="4"/>
      <c r="C229" s="4"/>
      <c r="D229" s="4"/>
      <c r="E229" s="4"/>
      <c r="F229" s="4"/>
      <c r="G229" s="4"/>
      <c r="H229" s="4"/>
      <c r="I229" s="16"/>
      <c r="J229" s="1"/>
    </row>
    <row r="230" spans="1:10">
      <c r="A230" s="22"/>
      <c r="B230" s="4"/>
      <c r="C230" s="4"/>
      <c r="D230" s="4"/>
      <c r="E230" s="4"/>
      <c r="F230" s="4"/>
      <c r="G230" s="4"/>
      <c r="H230" s="4"/>
      <c r="I230" s="16"/>
      <c r="J230" s="1"/>
    </row>
    <row r="231" spans="1:10">
      <c r="A231" s="22"/>
      <c r="B231" s="4"/>
      <c r="C231" s="4"/>
      <c r="D231" s="4"/>
      <c r="E231" s="4"/>
      <c r="F231" s="4"/>
      <c r="G231" s="4"/>
      <c r="H231" s="4"/>
      <c r="I231" s="16"/>
      <c r="J231" s="1"/>
    </row>
    <row r="232" spans="1:10">
      <c r="A232" s="22"/>
      <c r="B232" s="4"/>
      <c r="C232" s="4"/>
      <c r="D232" s="4"/>
      <c r="E232" s="4"/>
      <c r="F232" s="4"/>
      <c r="G232" s="4"/>
      <c r="H232" s="4"/>
      <c r="I232" s="16"/>
      <c r="J232" s="1"/>
    </row>
    <row r="233" spans="1:10">
      <c r="A233" s="22"/>
      <c r="B233" s="4"/>
      <c r="C233" s="4"/>
      <c r="D233" s="4"/>
      <c r="E233" s="4"/>
      <c r="F233" s="4"/>
      <c r="G233" s="4"/>
      <c r="H233" s="4"/>
      <c r="I233" s="16"/>
      <c r="J233" s="1"/>
    </row>
    <row r="234" spans="1:10">
      <c r="A234" s="22"/>
      <c r="B234" s="4"/>
      <c r="C234" s="4"/>
      <c r="D234" s="4"/>
      <c r="E234" s="4"/>
      <c r="F234" s="4"/>
      <c r="G234" s="4"/>
      <c r="H234" s="4"/>
      <c r="I234" s="16"/>
      <c r="J234" s="1"/>
    </row>
    <row r="235" spans="1:10">
      <c r="A235" s="22"/>
      <c r="B235" s="4"/>
      <c r="C235" s="4"/>
      <c r="D235" s="4"/>
      <c r="E235" s="4"/>
      <c r="F235" s="4"/>
      <c r="G235" s="4"/>
      <c r="H235" s="4"/>
      <c r="I235" s="16"/>
      <c r="J235" s="1"/>
    </row>
    <row r="236" spans="1:10">
      <c r="A236" s="22"/>
      <c r="B236" s="4"/>
      <c r="C236" s="4"/>
      <c r="D236" s="4"/>
      <c r="E236" s="4"/>
      <c r="F236" s="4"/>
      <c r="G236" s="4"/>
      <c r="H236" s="4"/>
      <c r="I236" s="16"/>
      <c r="J236" s="1"/>
    </row>
    <row r="237" spans="1:10">
      <c r="A237" s="22"/>
      <c r="B237" s="4"/>
      <c r="C237" s="4"/>
      <c r="D237" s="4"/>
      <c r="E237" s="4"/>
      <c r="F237" s="4"/>
      <c r="G237" s="4"/>
      <c r="H237" s="4"/>
      <c r="I237" s="16"/>
      <c r="J237" s="1"/>
    </row>
    <row r="238" spans="1:10">
      <c r="A238" s="22"/>
      <c r="B238" s="4"/>
      <c r="C238" s="4"/>
      <c r="D238" s="4"/>
      <c r="E238" s="4"/>
      <c r="F238" s="4"/>
      <c r="G238" s="4"/>
      <c r="H238" s="4"/>
      <c r="I238" s="16"/>
      <c r="J238" s="1"/>
    </row>
    <row r="239" spans="1:10">
      <c r="A239" s="22"/>
      <c r="B239" s="4"/>
      <c r="C239" s="4"/>
      <c r="D239" s="4"/>
      <c r="E239" s="4"/>
      <c r="F239" s="4"/>
      <c r="G239" s="4"/>
      <c r="H239" s="4"/>
      <c r="I239" s="16"/>
      <c r="J239" s="1"/>
    </row>
    <row r="240" spans="1:10">
      <c r="A240" s="22"/>
      <c r="B240" s="4"/>
      <c r="C240" s="4"/>
      <c r="D240" s="4"/>
      <c r="E240" s="4"/>
      <c r="F240" s="4"/>
      <c r="G240" s="4"/>
      <c r="H240" s="4"/>
      <c r="I240" s="16"/>
      <c r="J240" s="1"/>
    </row>
    <row r="241" spans="1:10">
      <c r="A241" s="22"/>
      <c r="B241" s="4"/>
      <c r="C241" s="4"/>
      <c r="D241" s="4"/>
      <c r="E241" s="4"/>
      <c r="F241" s="4"/>
      <c r="G241" s="4"/>
      <c r="H241" s="4"/>
      <c r="I241" s="16"/>
      <c r="J241" s="1"/>
    </row>
    <row r="242" spans="1:10">
      <c r="A242" s="22"/>
      <c r="B242" s="4"/>
      <c r="C242" s="4"/>
      <c r="D242" s="4"/>
      <c r="E242" s="4"/>
      <c r="F242" s="4"/>
      <c r="G242" s="4"/>
      <c r="H242" s="4"/>
      <c r="I242" s="16"/>
      <c r="J242" s="1"/>
    </row>
    <row r="243" spans="1:10">
      <c r="A243" s="22"/>
      <c r="B243" s="4"/>
      <c r="C243" s="4"/>
      <c r="D243" s="4"/>
      <c r="E243" s="4"/>
      <c r="F243" s="4"/>
      <c r="G243" s="4"/>
      <c r="H243" s="4"/>
      <c r="I243" s="16"/>
      <c r="J243" s="1"/>
    </row>
    <row r="244" spans="1:10">
      <c r="A244" s="22"/>
      <c r="B244" s="4"/>
      <c r="C244" s="4"/>
      <c r="D244" s="4"/>
      <c r="E244" s="4"/>
      <c r="F244" s="4"/>
      <c r="G244" s="4"/>
      <c r="H244" s="4"/>
      <c r="I244" s="16"/>
      <c r="J244" s="1"/>
    </row>
    <row r="245" spans="1:10">
      <c r="A245" s="22"/>
      <c r="B245" s="4"/>
      <c r="C245" s="4"/>
      <c r="D245" s="4"/>
      <c r="E245" s="4"/>
      <c r="F245" s="4"/>
      <c r="G245" s="4"/>
      <c r="H245" s="4"/>
      <c r="I245" s="16"/>
      <c r="J245" s="1"/>
    </row>
    <row r="246" spans="1:10">
      <c r="A246" s="22"/>
      <c r="B246" s="4"/>
      <c r="C246" s="4"/>
      <c r="D246" s="4"/>
      <c r="E246" s="4"/>
      <c r="F246" s="4"/>
      <c r="G246" s="4"/>
      <c r="H246" s="4"/>
      <c r="I246" s="16"/>
      <c r="J246" s="1"/>
    </row>
    <row r="247" spans="1:10">
      <c r="A247" s="22"/>
      <c r="B247" s="4"/>
      <c r="C247" s="4"/>
      <c r="D247" s="4"/>
      <c r="E247" s="4"/>
      <c r="F247" s="4"/>
      <c r="G247" s="4"/>
      <c r="H247" s="4"/>
      <c r="I247" s="16"/>
      <c r="J247" s="1"/>
    </row>
    <row r="248" spans="1:10">
      <c r="A248" s="22"/>
      <c r="B248" s="4"/>
      <c r="C248" s="4"/>
      <c r="D248" s="4"/>
      <c r="E248" s="4"/>
      <c r="F248" s="4"/>
      <c r="G248" s="4"/>
      <c r="H248" s="4"/>
      <c r="I248" s="16"/>
      <c r="J248" s="1"/>
    </row>
    <row r="249" spans="1:10">
      <c r="A249" s="22"/>
      <c r="B249" s="4"/>
      <c r="C249" s="4"/>
      <c r="D249" s="4"/>
      <c r="E249" s="4"/>
      <c r="F249" s="4"/>
      <c r="G249" s="4"/>
      <c r="H249" s="4"/>
      <c r="I249" s="16"/>
      <c r="J249" s="1"/>
    </row>
    <row r="250" spans="1:10">
      <c r="A250" s="22"/>
      <c r="B250" s="4"/>
      <c r="C250" s="4"/>
      <c r="D250" s="4"/>
      <c r="E250" s="4"/>
      <c r="F250" s="4"/>
      <c r="G250" s="4"/>
      <c r="H250" s="4"/>
      <c r="I250" s="16"/>
      <c r="J250" s="1"/>
    </row>
    <row r="251" spans="1:10">
      <c r="A251" s="22"/>
      <c r="B251" s="4"/>
      <c r="C251" s="4"/>
      <c r="D251" s="4"/>
      <c r="E251" s="4"/>
      <c r="F251" s="4"/>
      <c r="G251" s="4"/>
      <c r="H251" s="4"/>
      <c r="I251" s="16"/>
      <c r="J251" s="1"/>
    </row>
    <row r="252" spans="1:10">
      <c r="A252" s="22"/>
      <c r="B252" s="4"/>
      <c r="C252" s="4"/>
      <c r="D252" s="4"/>
      <c r="E252" s="4"/>
      <c r="F252" s="4"/>
      <c r="G252" s="4"/>
      <c r="H252" s="4"/>
      <c r="I252" s="16"/>
      <c r="J252" s="1"/>
    </row>
    <row r="253" spans="1:10">
      <c r="A253" s="22"/>
      <c r="B253" s="4"/>
      <c r="C253" s="4"/>
      <c r="D253" s="4"/>
      <c r="E253" s="4"/>
      <c r="F253" s="4"/>
      <c r="G253" s="4"/>
      <c r="H253" s="4"/>
      <c r="I253" s="16"/>
      <c r="J253" s="1"/>
    </row>
    <row r="254" spans="1:10">
      <c r="A254" s="22"/>
      <c r="B254" s="4"/>
      <c r="C254" s="4"/>
      <c r="D254" s="4"/>
      <c r="E254" s="4"/>
      <c r="F254" s="4"/>
      <c r="G254" s="4"/>
      <c r="H254" s="4"/>
      <c r="I254" s="16"/>
      <c r="J254" s="1"/>
    </row>
    <row r="255" spans="1:10">
      <c r="A255" s="22"/>
      <c r="B255" s="4"/>
      <c r="C255" s="4"/>
      <c r="D255" s="4"/>
      <c r="E255" s="4"/>
      <c r="F255" s="4"/>
      <c r="G255" s="4"/>
      <c r="H255" s="4"/>
      <c r="I255" s="16"/>
      <c r="J255" s="1"/>
    </row>
    <row r="256" spans="1:10">
      <c r="A256" s="22"/>
      <c r="B256" s="4"/>
      <c r="C256" s="4"/>
      <c r="D256" s="4"/>
      <c r="E256" s="4"/>
      <c r="F256" s="4"/>
      <c r="G256" s="4"/>
      <c r="H256" s="4"/>
      <c r="I256" s="16"/>
      <c r="J256" s="1"/>
    </row>
    <row r="257" spans="1:10">
      <c r="A257" s="22"/>
      <c r="B257" s="4"/>
      <c r="C257" s="4"/>
      <c r="D257" s="4"/>
      <c r="E257" s="4"/>
      <c r="F257" s="4"/>
      <c r="G257" s="4"/>
      <c r="H257" s="4"/>
      <c r="I257" s="16"/>
      <c r="J257" s="1"/>
    </row>
    <row r="258" spans="1:10">
      <c r="A258" s="22"/>
      <c r="B258" s="4"/>
      <c r="C258" s="4"/>
      <c r="D258" s="4"/>
      <c r="E258" s="4"/>
      <c r="F258" s="4"/>
      <c r="G258" s="4"/>
      <c r="H258" s="4"/>
      <c r="I258" s="16"/>
      <c r="J258" s="1"/>
    </row>
    <row r="259" spans="1:10">
      <c r="A259" s="22"/>
      <c r="B259" s="4"/>
      <c r="C259" s="4"/>
      <c r="D259" s="4"/>
      <c r="E259" s="4"/>
      <c r="F259" s="4"/>
      <c r="G259" s="4"/>
      <c r="H259" s="4"/>
      <c r="I259" s="16"/>
      <c r="J259" s="1"/>
    </row>
    <row r="260" spans="1:10">
      <c r="A260" s="22"/>
      <c r="B260" s="4"/>
      <c r="C260" s="4"/>
      <c r="D260" s="4"/>
      <c r="E260" s="4"/>
      <c r="F260" s="4"/>
      <c r="G260" s="4"/>
      <c r="H260" s="4"/>
      <c r="I260" s="16"/>
      <c r="J260" s="1"/>
    </row>
    <row r="261" spans="1:10">
      <c r="A261" s="22"/>
      <c r="B261" s="4"/>
      <c r="C261" s="4"/>
      <c r="D261" s="4"/>
      <c r="E261" s="4"/>
      <c r="F261" s="4"/>
      <c r="G261" s="4"/>
      <c r="H261" s="4"/>
      <c r="I261" s="16"/>
      <c r="J261" s="1"/>
    </row>
    <row r="262" spans="1:10">
      <c r="A262" s="22"/>
      <c r="B262" s="4"/>
      <c r="C262" s="4"/>
      <c r="D262" s="4"/>
      <c r="E262" s="4"/>
      <c r="F262" s="4"/>
      <c r="G262" s="4"/>
      <c r="H262" s="4"/>
      <c r="I262" s="16"/>
      <c r="J262" s="1"/>
    </row>
    <row r="263" spans="1:10">
      <c r="A263" s="22"/>
      <c r="B263" s="4"/>
      <c r="C263" s="4"/>
      <c r="D263" s="4"/>
      <c r="E263" s="4"/>
      <c r="F263" s="4"/>
      <c r="G263" s="4"/>
      <c r="H263" s="4"/>
      <c r="I263" s="16"/>
      <c r="J263" s="1"/>
    </row>
    <row r="264" spans="1:10">
      <c r="A264" s="22"/>
      <c r="B264" s="4"/>
      <c r="C264" s="4"/>
      <c r="D264" s="4"/>
      <c r="E264" s="4"/>
      <c r="F264" s="4"/>
      <c r="G264" s="4"/>
      <c r="H264" s="4"/>
      <c r="I264" s="16"/>
      <c r="J264" s="1"/>
    </row>
    <row r="265" spans="1:10">
      <c r="A265" s="22"/>
      <c r="B265" s="4"/>
      <c r="C265" s="4"/>
      <c r="D265" s="4"/>
      <c r="E265" s="4"/>
      <c r="F265" s="4"/>
      <c r="G265" s="4"/>
      <c r="H265" s="4"/>
      <c r="I265" s="16"/>
      <c r="J265" s="1"/>
    </row>
    <row r="266" spans="1:10">
      <c r="A266" s="22"/>
      <c r="B266" s="4"/>
      <c r="C266" s="4"/>
      <c r="D266" s="4"/>
      <c r="E266" s="4"/>
      <c r="F266" s="4"/>
      <c r="G266" s="4"/>
      <c r="H266" s="4"/>
      <c r="I266" s="16"/>
      <c r="J266" s="1"/>
    </row>
    <row r="267" spans="1:10">
      <c r="A267" s="22"/>
      <c r="B267" s="4"/>
      <c r="C267" s="4"/>
      <c r="D267" s="4"/>
      <c r="E267" s="4"/>
      <c r="F267" s="4"/>
      <c r="G267" s="4"/>
      <c r="H267" s="4"/>
      <c r="I267" s="16"/>
      <c r="J267" s="1"/>
    </row>
    <row r="268" spans="1:10">
      <c r="A268" s="22"/>
      <c r="B268" s="4"/>
      <c r="C268" s="4"/>
      <c r="D268" s="4"/>
      <c r="E268" s="4"/>
      <c r="F268" s="4"/>
      <c r="G268" s="4"/>
      <c r="H268" s="4"/>
      <c r="I268" s="16"/>
      <c r="J268" s="1"/>
    </row>
    <row r="269" spans="1:10">
      <c r="A269" s="22"/>
      <c r="B269" s="4"/>
      <c r="C269" s="4"/>
      <c r="D269" s="4"/>
      <c r="E269" s="4"/>
      <c r="F269" s="4"/>
      <c r="G269" s="4"/>
      <c r="H269" s="4"/>
      <c r="I269" s="16"/>
      <c r="J269" s="1"/>
    </row>
    <row r="270" spans="1:10">
      <c r="A270" s="22"/>
      <c r="B270" s="4"/>
      <c r="C270" s="4"/>
      <c r="D270" s="4"/>
      <c r="E270" s="4"/>
      <c r="F270" s="4"/>
      <c r="G270" s="4"/>
      <c r="H270" s="4"/>
      <c r="I270" s="16"/>
      <c r="J270" s="1"/>
    </row>
    <row r="271" spans="1:10">
      <c r="A271" s="22"/>
      <c r="B271" s="4"/>
      <c r="C271" s="4"/>
      <c r="D271" s="4"/>
      <c r="E271" s="4"/>
      <c r="F271" s="4"/>
      <c r="G271" s="4"/>
      <c r="H271" s="4"/>
      <c r="I271" s="16"/>
      <c r="J271" s="1"/>
    </row>
    <row r="272" spans="1:10">
      <c r="A272" s="22"/>
      <c r="B272" s="4"/>
      <c r="C272" s="4"/>
      <c r="D272" s="4"/>
      <c r="E272" s="4"/>
      <c r="F272" s="4"/>
      <c r="G272" s="4"/>
      <c r="H272" s="4"/>
      <c r="I272" s="16"/>
      <c r="J272" s="1"/>
    </row>
    <row r="273" spans="1:10">
      <c r="A273" s="22"/>
      <c r="B273" s="4"/>
      <c r="C273" s="4"/>
      <c r="D273" s="4"/>
      <c r="E273" s="4"/>
      <c r="F273" s="4"/>
      <c r="G273" s="4"/>
      <c r="H273" s="4"/>
      <c r="I273" s="16"/>
      <c r="J273" s="1"/>
    </row>
    <row r="274" spans="1:10">
      <c r="A274" s="22"/>
      <c r="B274" s="4"/>
      <c r="C274" s="4"/>
      <c r="D274" s="4"/>
      <c r="E274" s="4"/>
      <c r="F274" s="4"/>
      <c r="G274" s="4"/>
      <c r="H274" s="4"/>
      <c r="I274" s="16"/>
      <c r="J274" s="1"/>
    </row>
    <row r="275" spans="1:10">
      <c r="A275" s="22"/>
      <c r="B275" s="4"/>
      <c r="C275" s="4"/>
      <c r="D275" s="4"/>
      <c r="E275" s="4"/>
      <c r="F275" s="4"/>
      <c r="G275" s="4"/>
      <c r="H275" s="4"/>
      <c r="I275" s="16"/>
      <c r="J275" s="1"/>
    </row>
    <row r="276" spans="1:10">
      <c r="A276" s="22"/>
      <c r="B276" s="4"/>
      <c r="C276" s="4"/>
      <c r="D276" s="4"/>
      <c r="E276" s="4"/>
      <c r="F276" s="4"/>
      <c r="G276" s="4"/>
      <c r="H276" s="4"/>
      <c r="I276" s="16"/>
      <c r="J276" s="1"/>
    </row>
    <row r="277" spans="1:10">
      <c r="A277" s="22"/>
      <c r="B277" s="4"/>
      <c r="C277" s="4"/>
      <c r="D277" s="4"/>
      <c r="E277" s="4"/>
      <c r="F277" s="4"/>
      <c r="G277" s="4"/>
      <c r="H277" s="4"/>
      <c r="I277" s="16"/>
      <c r="J277" s="1"/>
    </row>
    <row r="278" spans="1:10">
      <c r="A278" s="22"/>
      <c r="B278" s="4"/>
      <c r="C278" s="4"/>
      <c r="D278" s="4"/>
      <c r="E278" s="4"/>
      <c r="F278" s="4"/>
      <c r="G278" s="4"/>
      <c r="H278" s="4"/>
      <c r="I278" s="16"/>
      <c r="J278" s="1"/>
    </row>
    <row r="279" spans="1:10">
      <c r="A279" s="22"/>
      <c r="B279" s="4"/>
      <c r="C279" s="4"/>
      <c r="D279" s="4"/>
      <c r="E279" s="4"/>
      <c r="F279" s="4"/>
      <c r="G279" s="4"/>
      <c r="H279" s="4"/>
      <c r="I279" s="16"/>
      <c r="J279" s="1"/>
    </row>
    <row r="280" spans="1:10">
      <c r="A280" s="22"/>
      <c r="B280" s="4"/>
      <c r="C280" s="4"/>
      <c r="D280" s="4"/>
      <c r="E280" s="4"/>
      <c r="F280" s="4"/>
      <c r="G280" s="4"/>
      <c r="H280" s="4"/>
      <c r="I280" s="16"/>
      <c r="J280" s="1"/>
    </row>
    <row r="281" spans="1:10">
      <c r="A281" s="22"/>
      <c r="B281" s="4"/>
      <c r="C281" s="4"/>
      <c r="D281" s="4"/>
      <c r="E281" s="4"/>
      <c r="F281" s="4"/>
      <c r="G281" s="4"/>
      <c r="H281" s="4"/>
      <c r="I281" s="16"/>
      <c r="J281" s="1"/>
    </row>
    <row r="282" spans="1:10">
      <c r="A282" s="22"/>
      <c r="B282" s="4"/>
      <c r="C282" s="4"/>
      <c r="D282" s="4"/>
      <c r="E282" s="4"/>
      <c r="F282" s="4"/>
      <c r="G282" s="4"/>
      <c r="H282" s="4"/>
      <c r="I282" s="16"/>
      <c r="J282" s="1"/>
    </row>
    <row r="283" spans="1:10">
      <c r="A283" s="22"/>
      <c r="B283" s="4"/>
      <c r="C283" s="4"/>
      <c r="D283" s="4"/>
      <c r="E283" s="4"/>
      <c r="F283" s="4"/>
      <c r="G283" s="4"/>
      <c r="H283" s="4"/>
      <c r="I283" s="16"/>
      <c r="J283" s="1"/>
    </row>
    <row r="284" spans="1:10">
      <c r="A284" s="22"/>
      <c r="B284" s="4"/>
      <c r="C284" s="4"/>
      <c r="D284" s="4"/>
      <c r="E284" s="4"/>
      <c r="F284" s="4"/>
      <c r="G284" s="4"/>
      <c r="H284" s="4"/>
      <c r="I284" s="16"/>
      <c r="J284" s="1"/>
    </row>
    <row r="285" spans="1:10">
      <c r="A285" s="22"/>
      <c r="B285" s="4"/>
      <c r="C285" s="4"/>
      <c r="D285" s="4"/>
      <c r="E285" s="4"/>
      <c r="F285" s="4"/>
      <c r="G285" s="4"/>
      <c r="H285" s="4"/>
      <c r="I285" s="16"/>
      <c r="J285" s="1"/>
    </row>
    <row r="286" spans="1:10">
      <c r="A286" s="22"/>
      <c r="B286" s="4"/>
      <c r="C286" s="4"/>
      <c r="D286" s="4"/>
      <c r="E286" s="4"/>
      <c r="F286" s="4"/>
      <c r="G286" s="4"/>
      <c r="H286" s="4"/>
      <c r="I286" s="16"/>
      <c r="J286" s="1"/>
    </row>
    <row r="287" spans="1:10">
      <c r="A287" s="22"/>
      <c r="B287" s="4"/>
      <c r="C287" s="4"/>
      <c r="D287" s="4"/>
      <c r="E287" s="4"/>
      <c r="F287" s="4"/>
      <c r="G287" s="4"/>
      <c r="H287" s="4"/>
      <c r="I287" s="16"/>
      <c r="J287" s="1"/>
    </row>
    <row r="288" spans="1:10">
      <c r="A288" s="22"/>
      <c r="B288" s="4"/>
      <c r="C288" s="4"/>
      <c r="D288" s="4"/>
      <c r="E288" s="4"/>
      <c r="F288" s="4"/>
      <c r="G288" s="4"/>
      <c r="H288" s="4"/>
      <c r="I288" s="16"/>
      <c r="J288" s="1"/>
    </row>
    <row r="289" spans="1:10">
      <c r="A289" s="22"/>
      <c r="B289" s="4"/>
      <c r="C289" s="4"/>
      <c r="D289" s="4"/>
      <c r="E289" s="4"/>
      <c r="F289" s="4"/>
      <c r="G289" s="4"/>
      <c r="H289" s="4"/>
      <c r="I289" s="16"/>
      <c r="J289" s="1"/>
    </row>
    <row r="290" spans="1:10">
      <c r="A290" s="22"/>
      <c r="B290" s="4"/>
      <c r="C290" s="4"/>
      <c r="D290" s="4"/>
      <c r="E290" s="4"/>
      <c r="F290" s="4"/>
      <c r="G290" s="4"/>
      <c r="H290" s="4"/>
      <c r="I290" s="16"/>
      <c r="J290" s="1"/>
    </row>
    <row r="291" spans="1:10">
      <c r="A291" s="22"/>
      <c r="B291" s="4"/>
      <c r="C291" s="4"/>
      <c r="D291" s="4"/>
      <c r="E291" s="4"/>
      <c r="F291" s="4"/>
      <c r="G291" s="4"/>
      <c r="H291" s="4"/>
      <c r="I291" s="16"/>
      <c r="J291" s="1"/>
    </row>
    <row r="292" spans="1:10">
      <c r="A292" s="22"/>
      <c r="B292" s="4"/>
      <c r="C292" s="4"/>
      <c r="D292" s="4"/>
      <c r="E292" s="4"/>
      <c r="F292" s="4"/>
      <c r="G292" s="4"/>
      <c r="H292" s="4"/>
      <c r="I292" s="16"/>
      <c r="J292" s="1"/>
    </row>
    <row r="293" spans="1:10">
      <c r="A293" s="22"/>
      <c r="B293" s="4"/>
      <c r="C293" s="4"/>
      <c r="D293" s="4"/>
      <c r="E293" s="4"/>
      <c r="F293" s="4"/>
      <c r="G293" s="4"/>
      <c r="H293" s="4"/>
      <c r="I293" s="16"/>
      <c r="J293" s="1"/>
    </row>
    <row r="294" spans="1:10">
      <c r="A294" s="22"/>
      <c r="B294" s="4"/>
      <c r="C294" s="4"/>
      <c r="D294" s="4"/>
      <c r="E294" s="4"/>
      <c r="F294" s="4"/>
      <c r="G294" s="4"/>
      <c r="H294" s="4"/>
      <c r="I294" s="16"/>
      <c r="J294" s="1"/>
    </row>
    <row r="295" spans="1:10">
      <c r="A295" s="22"/>
      <c r="B295" s="4"/>
      <c r="C295" s="4"/>
      <c r="D295" s="4"/>
      <c r="E295" s="4"/>
      <c r="F295" s="4"/>
      <c r="G295" s="4"/>
      <c r="H295" s="4"/>
      <c r="I295" s="16"/>
      <c r="J295" s="1"/>
    </row>
    <row r="296" spans="1:10">
      <c r="A296" s="22"/>
      <c r="B296" s="4"/>
      <c r="C296" s="4"/>
      <c r="D296" s="4"/>
      <c r="E296" s="4"/>
      <c r="F296" s="4"/>
      <c r="G296" s="4"/>
      <c r="H296" s="4"/>
      <c r="I296" s="16"/>
      <c r="J296" s="1"/>
    </row>
    <row r="297" spans="1:10">
      <c r="A297" s="22"/>
      <c r="B297" s="4"/>
      <c r="C297" s="4"/>
      <c r="D297" s="4"/>
      <c r="E297" s="4"/>
      <c r="F297" s="4"/>
      <c r="G297" s="4"/>
      <c r="H297" s="4"/>
      <c r="I297" s="16"/>
      <c r="J297" s="1"/>
    </row>
    <row r="298" spans="1:10">
      <c r="A298" s="22"/>
      <c r="B298" s="4"/>
      <c r="C298" s="4"/>
      <c r="D298" s="4"/>
      <c r="E298" s="4"/>
      <c r="F298" s="4"/>
      <c r="G298" s="4"/>
      <c r="H298" s="4"/>
      <c r="I298" s="16"/>
      <c r="J298" s="1"/>
    </row>
    <row r="299" spans="1:10">
      <c r="A299" s="22"/>
      <c r="B299" s="4"/>
      <c r="C299" s="4"/>
      <c r="D299" s="4"/>
      <c r="E299" s="4"/>
      <c r="F299" s="4"/>
      <c r="G299" s="4"/>
      <c r="H299" s="4"/>
      <c r="I299" s="16"/>
      <c r="J299" s="1"/>
    </row>
    <row r="300" spans="1:10">
      <c r="A300" s="22"/>
      <c r="B300" s="4"/>
      <c r="C300" s="4"/>
      <c r="D300" s="4"/>
      <c r="E300" s="4"/>
      <c r="F300" s="4"/>
      <c r="G300" s="4"/>
      <c r="H300" s="4"/>
      <c r="I300" s="16"/>
      <c r="J300" s="1"/>
    </row>
    <row r="301" spans="1:10">
      <c r="A301" s="22"/>
      <c r="B301" s="4"/>
      <c r="C301" s="4"/>
      <c r="D301" s="4"/>
      <c r="E301" s="4"/>
      <c r="F301" s="4"/>
      <c r="G301" s="4"/>
      <c r="H301" s="4"/>
      <c r="I301" s="16"/>
      <c r="J301" s="1"/>
    </row>
    <row r="302" spans="1:10">
      <c r="A302" s="22"/>
      <c r="B302" s="4"/>
      <c r="C302" s="4"/>
      <c r="D302" s="4"/>
      <c r="E302" s="4"/>
      <c r="F302" s="4"/>
      <c r="G302" s="4"/>
      <c r="H302" s="4"/>
      <c r="I302" s="16"/>
      <c r="J302" s="1"/>
    </row>
    <row r="303" spans="1:10">
      <c r="A303" s="22"/>
      <c r="B303" s="4"/>
      <c r="C303" s="4"/>
      <c r="D303" s="4"/>
      <c r="E303" s="4"/>
      <c r="F303" s="4"/>
      <c r="G303" s="4"/>
      <c r="H303" s="4"/>
      <c r="I303" s="16"/>
      <c r="J303" s="1"/>
    </row>
    <row r="304" spans="1:10">
      <c r="A304" s="22"/>
      <c r="B304" s="4"/>
      <c r="C304" s="4"/>
      <c r="D304" s="4"/>
      <c r="E304" s="4"/>
      <c r="F304" s="4"/>
      <c r="G304" s="4"/>
      <c r="H304" s="4"/>
      <c r="I304" s="16"/>
      <c r="J304" s="1"/>
    </row>
    <row r="305" spans="1:10">
      <c r="A305" s="22"/>
      <c r="B305" s="4"/>
      <c r="C305" s="4"/>
      <c r="D305" s="4"/>
      <c r="E305" s="4"/>
      <c r="F305" s="4"/>
      <c r="G305" s="4"/>
      <c r="H305" s="4"/>
      <c r="I305" s="16"/>
      <c r="J305" s="1"/>
    </row>
    <row r="306" spans="1:10">
      <c r="A306" s="22"/>
      <c r="B306" s="4"/>
      <c r="C306" s="4"/>
      <c r="D306" s="4"/>
      <c r="E306" s="4"/>
      <c r="F306" s="4"/>
      <c r="G306" s="4"/>
      <c r="H306" s="4"/>
      <c r="I306" s="16"/>
      <c r="J306" s="1"/>
    </row>
    <row r="307" spans="1:10">
      <c r="A307" s="22"/>
      <c r="B307" s="4"/>
      <c r="C307" s="4"/>
      <c r="D307" s="4"/>
      <c r="E307" s="4"/>
      <c r="F307" s="4"/>
      <c r="G307" s="4"/>
      <c r="H307" s="4"/>
      <c r="I307" s="16"/>
      <c r="J307" s="1"/>
    </row>
    <row r="308" spans="1:10">
      <c r="A308" s="22"/>
      <c r="B308" s="4"/>
      <c r="C308" s="4"/>
      <c r="D308" s="4"/>
      <c r="E308" s="4"/>
      <c r="F308" s="4"/>
      <c r="G308" s="4"/>
      <c r="H308" s="4"/>
      <c r="I308" s="16"/>
      <c r="J308" s="1"/>
    </row>
    <row r="309" spans="1:10">
      <c r="A309" s="22"/>
      <c r="B309" s="4"/>
      <c r="C309" s="4"/>
      <c r="D309" s="4"/>
      <c r="E309" s="4"/>
      <c r="F309" s="4"/>
      <c r="G309" s="4"/>
      <c r="H309" s="4"/>
      <c r="I309" s="16"/>
      <c r="J309" s="1"/>
    </row>
    <row r="310" spans="1:10">
      <c r="A310" s="22"/>
      <c r="B310" s="4"/>
      <c r="C310" s="4"/>
      <c r="D310" s="4"/>
      <c r="E310" s="4"/>
      <c r="F310" s="4"/>
      <c r="G310" s="4"/>
      <c r="H310" s="4"/>
      <c r="I310" s="16"/>
      <c r="J310" s="1"/>
    </row>
    <row r="311" spans="1:10">
      <c r="A311" s="22"/>
      <c r="B311" s="4"/>
      <c r="C311" s="4"/>
      <c r="D311" s="4"/>
      <c r="E311" s="4"/>
      <c r="F311" s="4"/>
      <c r="G311" s="4"/>
      <c r="H311" s="4"/>
      <c r="I311" s="16"/>
      <c r="J311" s="1"/>
    </row>
    <row r="312" spans="1:10">
      <c r="A312" s="22"/>
      <c r="B312" s="4"/>
      <c r="C312" s="4"/>
      <c r="D312" s="4"/>
      <c r="E312" s="4"/>
      <c r="F312" s="4"/>
      <c r="G312" s="4"/>
      <c r="H312" s="4"/>
      <c r="I312" s="16"/>
      <c r="J312" s="1"/>
    </row>
    <row r="313" spans="1:10">
      <c r="A313" s="22"/>
      <c r="B313" s="4"/>
      <c r="C313" s="4"/>
      <c r="D313" s="4"/>
      <c r="E313" s="4"/>
      <c r="F313" s="4"/>
      <c r="G313" s="4"/>
      <c r="H313" s="4"/>
      <c r="I313" s="16"/>
      <c r="J313" s="1"/>
    </row>
    <row r="314" spans="1:10">
      <c r="A314" s="22"/>
      <c r="B314" s="4"/>
      <c r="C314" s="4"/>
      <c r="D314" s="4"/>
      <c r="E314" s="4"/>
      <c r="F314" s="4"/>
      <c r="G314" s="4"/>
      <c r="H314" s="4"/>
      <c r="I314" s="16"/>
      <c r="J314" s="1"/>
    </row>
    <row r="315" spans="1:10">
      <c r="A315" s="22"/>
      <c r="B315" s="4"/>
      <c r="C315" s="4"/>
      <c r="D315" s="4"/>
      <c r="E315" s="4"/>
      <c r="F315" s="4"/>
      <c r="G315" s="4"/>
      <c r="H315" s="4"/>
      <c r="I315" s="16"/>
      <c r="J315" s="1"/>
    </row>
    <row r="316" spans="1:10">
      <c r="A316" s="22"/>
      <c r="B316" s="4"/>
      <c r="C316" s="4"/>
      <c r="D316" s="4"/>
      <c r="E316" s="4"/>
      <c r="F316" s="4"/>
      <c r="G316" s="4"/>
      <c r="H316" s="4"/>
      <c r="I316" s="16"/>
      <c r="J316" s="1"/>
    </row>
    <row r="317" spans="1:10">
      <c r="A317" s="22"/>
      <c r="B317" s="4"/>
      <c r="C317" s="4"/>
      <c r="D317" s="4"/>
      <c r="E317" s="4"/>
      <c r="F317" s="4"/>
      <c r="G317" s="4"/>
      <c r="H317" s="4"/>
      <c r="I317" s="16"/>
      <c r="J317" s="1"/>
    </row>
    <row r="318" spans="1:10">
      <c r="A318" s="22"/>
      <c r="B318" s="4"/>
      <c r="C318" s="4"/>
      <c r="D318" s="4"/>
      <c r="E318" s="4"/>
      <c r="F318" s="4"/>
      <c r="G318" s="4"/>
      <c r="H318" s="4"/>
      <c r="I318" s="16"/>
      <c r="J318" s="1"/>
    </row>
    <row r="319" spans="1:10">
      <c r="A319" s="22"/>
      <c r="B319" s="4"/>
      <c r="C319" s="4"/>
      <c r="D319" s="4"/>
      <c r="E319" s="4"/>
      <c r="F319" s="4"/>
      <c r="G319" s="4"/>
      <c r="H319" s="4"/>
      <c r="I319" s="16"/>
      <c r="J319" s="1"/>
    </row>
    <row r="320" spans="1:10">
      <c r="A320" s="22"/>
      <c r="B320" s="4"/>
      <c r="C320" s="4"/>
      <c r="D320" s="4"/>
      <c r="E320" s="4"/>
      <c r="F320" s="4"/>
      <c r="G320" s="4"/>
      <c r="H320" s="4"/>
      <c r="I320" s="16"/>
      <c r="J320" s="1"/>
    </row>
    <row r="321" spans="1:10">
      <c r="A321" s="22"/>
      <c r="B321" s="4"/>
      <c r="C321" s="4"/>
      <c r="D321" s="4"/>
      <c r="E321" s="4"/>
      <c r="F321" s="4"/>
      <c r="G321" s="4"/>
      <c r="H321" s="4"/>
      <c r="I321" s="16"/>
      <c r="J321" s="1"/>
    </row>
    <row r="322" spans="1:10">
      <c r="A322" s="22"/>
      <c r="B322" s="4"/>
      <c r="C322" s="4"/>
      <c r="D322" s="4"/>
      <c r="E322" s="4"/>
      <c r="F322" s="4"/>
      <c r="G322" s="4"/>
      <c r="H322" s="4"/>
      <c r="I322" s="16"/>
      <c r="J322" s="1"/>
    </row>
    <row r="323" spans="1:10">
      <c r="A323" s="22"/>
      <c r="B323" s="4"/>
      <c r="C323" s="4"/>
      <c r="D323" s="4"/>
      <c r="E323" s="4"/>
      <c r="F323" s="4"/>
      <c r="G323" s="4"/>
      <c r="H323" s="4"/>
      <c r="I323" s="16"/>
      <c r="J323" s="1"/>
    </row>
    <row r="324" spans="1:10">
      <c r="A324" s="22"/>
      <c r="B324" s="4"/>
      <c r="C324" s="4"/>
      <c r="D324" s="4"/>
      <c r="E324" s="4"/>
      <c r="F324" s="4"/>
      <c r="G324" s="4"/>
      <c r="H324" s="4"/>
      <c r="I324" s="16"/>
      <c r="J324" s="1"/>
    </row>
    <row r="325" spans="1:10">
      <c r="A325" s="22"/>
      <c r="B325" s="4"/>
      <c r="C325" s="4"/>
      <c r="D325" s="4"/>
      <c r="E325" s="4"/>
      <c r="F325" s="4"/>
      <c r="G325" s="4"/>
      <c r="H325" s="4"/>
      <c r="I325" s="16"/>
      <c r="J325" s="1"/>
    </row>
    <row r="326" spans="1:10">
      <c r="A326" s="22"/>
      <c r="B326" s="4"/>
      <c r="C326" s="4"/>
      <c r="D326" s="4"/>
      <c r="E326" s="4"/>
      <c r="F326" s="4"/>
      <c r="G326" s="4"/>
      <c r="H326" s="4"/>
      <c r="I326" s="16"/>
      <c r="J326" s="1"/>
    </row>
    <row r="327" spans="1:10">
      <c r="A327" s="22"/>
      <c r="B327" s="4"/>
      <c r="C327" s="4"/>
      <c r="D327" s="4"/>
      <c r="E327" s="4"/>
      <c r="F327" s="4"/>
      <c r="G327" s="4"/>
      <c r="H327" s="4"/>
      <c r="I327" s="16"/>
      <c r="J327" s="1"/>
    </row>
    <row r="328" spans="1:10">
      <c r="A328" s="22"/>
      <c r="B328" s="4"/>
      <c r="C328" s="4"/>
      <c r="D328" s="4"/>
      <c r="E328" s="4"/>
      <c r="F328" s="4"/>
      <c r="G328" s="4"/>
      <c r="H328" s="4"/>
      <c r="I328" s="16"/>
      <c r="J328" s="1"/>
    </row>
    <row r="329" spans="1:10">
      <c r="A329" s="22"/>
      <c r="B329" s="4"/>
      <c r="C329" s="4"/>
      <c r="D329" s="4"/>
      <c r="E329" s="4"/>
      <c r="F329" s="4"/>
      <c r="G329" s="4"/>
      <c r="H329" s="4"/>
      <c r="I329" s="16"/>
      <c r="J329" s="1"/>
    </row>
    <row r="330" spans="1:10">
      <c r="A330" s="22"/>
      <c r="B330" s="4"/>
      <c r="C330" s="4"/>
      <c r="D330" s="4"/>
      <c r="E330" s="4"/>
      <c r="F330" s="4"/>
      <c r="G330" s="4"/>
      <c r="H330" s="4"/>
      <c r="I330" s="16"/>
      <c r="J330" s="1"/>
    </row>
    <row r="331" spans="1:10">
      <c r="A331" s="22"/>
      <c r="B331" s="4"/>
      <c r="C331" s="4"/>
      <c r="D331" s="4"/>
      <c r="E331" s="4"/>
      <c r="F331" s="4"/>
      <c r="G331" s="4"/>
      <c r="H331" s="4"/>
      <c r="I331" s="16"/>
      <c r="J331" s="1"/>
    </row>
    <row r="332" spans="1:10">
      <c r="A332" s="22"/>
      <c r="B332" s="4"/>
      <c r="C332" s="4"/>
      <c r="D332" s="4"/>
      <c r="E332" s="4"/>
      <c r="F332" s="4"/>
      <c r="G332" s="4"/>
      <c r="H332" s="4"/>
      <c r="I332" s="16"/>
      <c r="J332" s="1"/>
    </row>
    <row r="333" spans="1:10">
      <c r="A333" s="22"/>
      <c r="B333" s="4"/>
      <c r="C333" s="4"/>
      <c r="D333" s="4"/>
      <c r="E333" s="4"/>
      <c r="F333" s="4"/>
      <c r="G333" s="4"/>
      <c r="H333" s="4"/>
      <c r="I333" s="16"/>
      <c r="J333" s="1"/>
    </row>
    <row r="334" spans="1:10">
      <c r="A334" s="22"/>
      <c r="B334" s="4"/>
      <c r="C334" s="4"/>
      <c r="D334" s="4"/>
      <c r="E334" s="4"/>
      <c r="F334" s="4"/>
      <c r="G334" s="4"/>
      <c r="H334" s="4"/>
      <c r="I334" s="16"/>
      <c r="J334" s="1"/>
    </row>
    <row r="335" spans="1:10">
      <c r="A335" s="22"/>
      <c r="B335" s="4"/>
      <c r="C335" s="4"/>
      <c r="D335" s="4"/>
      <c r="E335" s="4"/>
      <c r="F335" s="4"/>
      <c r="G335" s="4"/>
      <c r="H335" s="4"/>
      <c r="I335" s="16"/>
      <c r="J335" s="1"/>
    </row>
    <row r="336" spans="1:10">
      <c r="A336" s="22"/>
      <c r="B336" s="4"/>
      <c r="C336" s="4"/>
      <c r="D336" s="4"/>
      <c r="E336" s="4"/>
      <c r="F336" s="4"/>
      <c r="G336" s="4"/>
      <c r="H336" s="4"/>
      <c r="I336" s="16"/>
      <c r="J336" s="1"/>
    </row>
    <row r="337" spans="1:10">
      <c r="A337" s="22"/>
      <c r="B337" s="4"/>
      <c r="C337" s="4"/>
      <c r="D337" s="4"/>
      <c r="E337" s="4"/>
      <c r="F337" s="4"/>
      <c r="G337" s="4"/>
      <c r="H337" s="4"/>
      <c r="I337" s="16"/>
      <c r="J337" s="1"/>
    </row>
    <row r="338" spans="1:10">
      <c r="A338" s="22"/>
      <c r="B338" s="4"/>
      <c r="C338" s="4"/>
      <c r="D338" s="4"/>
      <c r="E338" s="4"/>
      <c r="F338" s="4"/>
      <c r="G338" s="4"/>
      <c r="H338" s="4"/>
      <c r="I338" s="16"/>
      <c r="J338" s="1"/>
    </row>
    <row r="339" spans="1:10">
      <c r="A339" s="22"/>
      <c r="B339" s="4"/>
      <c r="C339" s="4"/>
      <c r="D339" s="4"/>
      <c r="E339" s="4"/>
      <c r="F339" s="4"/>
      <c r="G339" s="4"/>
      <c r="H339" s="4"/>
      <c r="I339" s="16"/>
      <c r="J339" s="1"/>
    </row>
    <row r="340" spans="1:10">
      <c r="A340" s="22"/>
      <c r="B340" s="4"/>
      <c r="C340" s="4"/>
      <c r="D340" s="4"/>
      <c r="E340" s="4"/>
      <c r="F340" s="4"/>
      <c r="G340" s="4"/>
      <c r="H340" s="4"/>
      <c r="I340" s="16"/>
      <c r="J340" s="1"/>
    </row>
    <row r="341" spans="1:10">
      <c r="A341" s="22"/>
      <c r="B341" s="4"/>
      <c r="C341" s="4"/>
      <c r="D341" s="4"/>
      <c r="E341" s="4"/>
      <c r="F341" s="4"/>
      <c r="G341" s="4"/>
      <c r="H341" s="4"/>
      <c r="I341" s="16"/>
      <c r="J341" s="1"/>
    </row>
    <row r="342" spans="1:10">
      <c r="A342" s="22"/>
      <c r="B342" s="4"/>
      <c r="C342" s="4"/>
      <c r="D342" s="4"/>
      <c r="E342" s="4"/>
      <c r="F342" s="4"/>
      <c r="G342" s="4"/>
      <c r="H342" s="4"/>
      <c r="I342" s="16"/>
      <c r="J342" s="1"/>
    </row>
    <row r="343" spans="1:10">
      <c r="A343" s="22"/>
      <c r="B343" s="4"/>
      <c r="C343" s="4"/>
      <c r="D343" s="4"/>
      <c r="E343" s="4"/>
      <c r="F343" s="4"/>
      <c r="G343" s="4"/>
      <c r="H343" s="4"/>
      <c r="I343" s="16"/>
      <c r="J343" s="1"/>
    </row>
    <row r="344" spans="1:10">
      <c r="A344" s="22"/>
      <c r="B344" s="4"/>
      <c r="C344" s="4"/>
      <c r="D344" s="4"/>
      <c r="E344" s="4"/>
      <c r="F344" s="4"/>
      <c r="G344" s="4"/>
      <c r="H344" s="4"/>
      <c r="I344" s="16"/>
      <c r="J344" s="1"/>
    </row>
    <row r="345" spans="1:10">
      <c r="A345" s="22"/>
      <c r="B345" s="4"/>
      <c r="C345" s="4"/>
      <c r="D345" s="4"/>
      <c r="E345" s="4"/>
      <c r="F345" s="4"/>
      <c r="G345" s="4"/>
      <c r="H345" s="4"/>
      <c r="I345" s="16"/>
      <c r="J345" s="1"/>
    </row>
    <row r="346" spans="1:10">
      <c r="A346" s="22"/>
      <c r="B346" s="4"/>
      <c r="C346" s="4"/>
      <c r="D346" s="4"/>
      <c r="E346" s="4"/>
      <c r="F346" s="4"/>
      <c r="G346" s="4"/>
      <c r="H346" s="4"/>
      <c r="I346" s="16"/>
      <c r="J346" s="1"/>
    </row>
    <row r="347" spans="1:10">
      <c r="A347" s="22"/>
      <c r="B347" s="4"/>
      <c r="C347" s="4"/>
      <c r="D347" s="4"/>
      <c r="E347" s="4"/>
      <c r="F347" s="4"/>
      <c r="G347" s="4"/>
      <c r="H347" s="4"/>
      <c r="I347" s="16"/>
      <c r="J347" s="1"/>
    </row>
    <row r="348" spans="1:10">
      <c r="A348" s="22"/>
      <c r="B348" s="4"/>
      <c r="C348" s="4"/>
      <c r="D348" s="4"/>
      <c r="E348" s="4"/>
      <c r="F348" s="4"/>
      <c r="G348" s="4"/>
      <c r="H348" s="4"/>
      <c r="I348" s="16"/>
      <c r="J348" s="1"/>
    </row>
    <row r="349" spans="1:10">
      <c r="A349" s="22"/>
      <c r="B349" s="4"/>
      <c r="C349" s="4"/>
      <c r="D349" s="4"/>
      <c r="E349" s="4"/>
      <c r="F349" s="4"/>
      <c r="G349" s="4"/>
      <c r="H349" s="4"/>
      <c r="I349" s="16"/>
      <c r="J349" s="1"/>
    </row>
    <row r="350" spans="1:10">
      <c r="A350" s="22"/>
      <c r="B350" s="4"/>
      <c r="C350" s="4"/>
      <c r="D350" s="4"/>
      <c r="E350" s="4"/>
      <c r="F350" s="4"/>
      <c r="G350" s="4"/>
      <c r="H350" s="4"/>
      <c r="I350" s="16"/>
      <c r="J350" s="1"/>
    </row>
    <row r="351" spans="1:10">
      <c r="A351" s="22"/>
      <c r="B351" s="4"/>
      <c r="C351" s="4"/>
      <c r="D351" s="4"/>
      <c r="E351" s="4"/>
      <c r="F351" s="4"/>
      <c r="G351" s="4"/>
      <c r="H351" s="4"/>
      <c r="I351" s="16"/>
      <c r="J351" s="1"/>
    </row>
    <row r="352" spans="1:10">
      <c r="A352" s="22"/>
      <c r="B352" s="4"/>
      <c r="C352" s="4"/>
      <c r="D352" s="4"/>
      <c r="E352" s="4"/>
      <c r="F352" s="4"/>
      <c r="G352" s="4"/>
      <c r="H352" s="4"/>
      <c r="I352" s="16"/>
      <c r="J352" s="1"/>
    </row>
    <row r="353" spans="1:10">
      <c r="A353" s="22"/>
      <c r="B353" s="4"/>
      <c r="C353" s="4"/>
      <c r="D353" s="4"/>
      <c r="E353" s="4"/>
      <c r="F353" s="4"/>
      <c r="G353" s="4"/>
      <c r="H353" s="4"/>
      <c r="I353" s="16"/>
      <c r="J353" s="1"/>
    </row>
    <row r="354" spans="1:10">
      <c r="A354" s="22"/>
      <c r="B354" s="4"/>
      <c r="C354" s="4"/>
      <c r="D354" s="4"/>
      <c r="E354" s="4"/>
      <c r="F354" s="4"/>
      <c r="G354" s="4"/>
      <c r="H354" s="4"/>
      <c r="I354" s="16"/>
      <c r="J354" s="1"/>
    </row>
    <row r="355" spans="1:10">
      <c r="A355" s="22"/>
      <c r="B355" s="4"/>
      <c r="C355" s="4"/>
      <c r="D355" s="4"/>
      <c r="E355" s="4"/>
      <c r="F355" s="4"/>
      <c r="G355" s="4"/>
      <c r="H355" s="4"/>
      <c r="I355" s="16"/>
      <c r="J355" s="1"/>
    </row>
    <row r="356" spans="1:10">
      <c r="A356" s="22"/>
      <c r="B356" s="4"/>
      <c r="C356" s="4"/>
      <c r="D356" s="4"/>
      <c r="E356" s="4"/>
      <c r="F356" s="4"/>
      <c r="G356" s="4"/>
      <c r="H356" s="4"/>
      <c r="I356" s="16"/>
      <c r="J356" s="1"/>
    </row>
    <row r="357" spans="1:10">
      <c r="A357" s="22"/>
      <c r="B357" s="4"/>
      <c r="C357" s="4"/>
      <c r="D357" s="4"/>
      <c r="E357" s="4"/>
      <c r="F357" s="4"/>
      <c r="G357" s="4"/>
      <c r="H357" s="4"/>
      <c r="I357" s="16"/>
      <c r="J357" s="1"/>
    </row>
    <row r="358" spans="1:10">
      <c r="A358" s="22"/>
      <c r="B358" s="4"/>
      <c r="C358" s="4"/>
      <c r="D358" s="4"/>
      <c r="E358" s="4"/>
      <c r="F358" s="4"/>
      <c r="G358" s="4"/>
      <c r="H358" s="4"/>
      <c r="I358" s="16"/>
      <c r="J358" s="1"/>
    </row>
    <row r="359" spans="1:10">
      <c r="A359" s="22"/>
      <c r="B359" s="4"/>
      <c r="C359" s="4"/>
      <c r="D359" s="4"/>
      <c r="E359" s="4"/>
      <c r="F359" s="4"/>
      <c r="G359" s="4"/>
      <c r="H359" s="4"/>
      <c r="I359" s="16"/>
      <c r="J359" s="1"/>
    </row>
    <row r="360" spans="1:10">
      <c r="A360" s="22"/>
      <c r="B360" s="4"/>
      <c r="C360" s="4"/>
      <c r="D360" s="4"/>
      <c r="E360" s="4"/>
      <c r="F360" s="4"/>
      <c r="G360" s="4"/>
      <c r="H360" s="4"/>
      <c r="I360" s="16"/>
      <c r="J360" s="1"/>
    </row>
    <row r="361" spans="1:10">
      <c r="A361" s="22"/>
      <c r="B361" s="4"/>
      <c r="C361" s="4"/>
      <c r="D361" s="4"/>
      <c r="E361" s="4"/>
      <c r="F361" s="4"/>
      <c r="G361" s="4"/>
      <c r="H361" s="4"/>
      <c r="I361" s="16"/>
      <c r="J361" s="1"/>
    </row>
    <row r="362" spans="1:10">
      <c r="A362" s="22"/>
      <c r="B362" s="4"/>
      <c r="C362" s="4"/>
      <c r="D362" s="4"/>
      <c r="E362" s="4"/>
      <c r="F362" s="4"/>
      <c r="G362" s="4"/>
      <c r="H362" s="4"/>
      <c r="I362" s="16"/>
      <c r="J362" s="1"/>
    </row>
    <row r="363" spans="1:10">
      <c r="A363" s="22"/>
      <c r="B363" s="4"/>
      <c r="C363" s="4"/>
      <c r="D363" s="4"/>
      <c r="E363" s="4"/>
      <c r="F363" s="4"/>
      <c r="G363" s="4"/>
      <c r="H363" s="4"/>
      <c r="I363" s="16"/>
      <c r="J363" s="1"/>
    </row>
    <row r="364" spans="1:10">
      <c r="A364" s="22"/>
      <c r="B364" s="4"/>
      <c r="C364" s="4"/>
      <c r="D364" s="4"/>
      <c r="E364" s="4"/>
      <c r="F364" s="4"/>
      <c r="G364" s="4"/>
      <c r="H364" s="4"/>
      <c r="I364" s="16"/>
      <c r="J364" s="1"/>
    </row>
    <row r="365" spans="1:10">
      <c r="A365" s="22"/>
      <c r="B365" s="4"/>
      <c r="C365" s="4"/>
      <c r="D365" s="4"/>
      <c r="E365" s="4"/>
      <c r="F365" s="4"/>
      <c r="G365" s="4"/>
      <c r="H365" s="4"/>
      <c r="I365" s="16"/>
      <c r="J365" s="1"/>
    </row>
    <row r="366" spans="1:10">
      <c r="A366" s="22"/>
      <c r="B366" s="4"/>
      <c r="C366" s="4"/>
      <c r="D366" s="4"/>
      <c r="E366" s="4"/>
      <c r="F366" s="4"/>
      <c r="G366" s="4"/>
      <c r="H366" s="4"/>
      <c r="I366" s="16"/>
      <c r="J366" s="1"/>
    </row>
    <row r="367" spans="1:10">
      <c r="A367" s="22"/>
      <c r="B367" s="4"/>
      <c r="C367" s="4"/>
      <c r="D367" s="4"/>
      <c r="E367" s="4"/>
      <c r="F367" s="4"/>
      <c r="G367" s="4"/>
      <c r="H367" s="4"/>
      <c r="I367" s="16"/>
      <c r="J367" s="1"/>
    </row>
    <row r="368" spans="1:10">
      <c r="A368" s="22"/>
      <c r="B368" s="4"/>
      <c r="C368" s="4"/>
      <c r="D368" s="4"/>
      <c r="E368" s="4"/>
      <c r="F368" s="4"/>
      <c r="G368" s="4"/>
      <c r="H368" s="4"/>
      <c r="I368" s="16"/>
      <c r="J368" s="1"/>
    </row>
    <row r="369" spans="1:10">
      <c r="A369" s="22"/>
      <c r="B369" s="4"/>
      <c r="C369" s="4"/>
      <c r="D369" s="4"/>
      <c r="E369" s="4"/>
      <c r="F369" s="4"/>
      <c r="G369" s="4"/>
      <c r="H369" s="4"/>
      <c r="I369" s="16"/>
      <c r="J369" s="1"/>
    </row>
    <row r="370" spans="1:10">
      <c r="A370" s="22"/>
      <c r="B370" s="4"/>
      <c r="C370" s="4"/>
      <c r="D370" s="4"/>
      <c r="E370" s="4"/>
      <c r="F370" s="4"/>
      <c r="G370" s="4"/>
      <c r="H370" s="4"/>
      <c r="I370" s="16"/>
      <c r="J370" s="1"/>
    </row>
    <row r="371" spans="1:10">
      <c r="A371" s="22"/>
      <c r="B371" s="4"/>
      <c r="C371" s="4"/>
      <c r="D371" s="4"/>
      <c r="E371" s="4"/>
      <c r="F371" s="4"/>
      <c r="G371" s="4"/>
      <c r="H371" s="4"/>
      <c r="I371" s="16"/>
      <c r="J371" s="1"/>
    </row>
    <row r="372" spans="1:10">
      <c r="A372" s="22"/>
      <c r="B372" s="4"/>
      <c r="C372" s="4"/>
      <c r="D372" s="4"/>
      <c r="E372" s="4"/>
      <c r="F372" s="4"/>
      <c r="G372" s="4"/>
      <c r="H372" s="4"/>
      <c r="I372" s="16"/>
      <c r="J372" s="1"/>
    </row>
    <row r="373" spans="1:10">
      <c r="A373" s="22"/>
      <c r="B373" s="4"/>
      <c r="C373" s="4"/>
      <c r="D373" s="4"/>
      <c r="E373" s="4"/>
      <c r="F373" s="4"/>
      <c r="G373" s="4"/>
      <c r="H373" s="4"/>
      <c r="I373" s="16"/>
      <c r="J373" s="1"/>
    </row>
    <row r="374" spans="1:10">
      <c r="A374" s="22"/>
      <c r="B374" s="4"/>
      <c r="C374" s="4"/>
      <c r="D374" s="4"/>
      <c r="E374" s="4"/>
      <c r="F374" s="4"/>
      <c r="G374" s="4"/>
      <c r="H374" s="4"/>
      <c r="I374" s="16"/>
      <c r="J374" s="1"/>
    </row>
    <row r="375" spans="1:10">
      <c r="A375" s="22"/>
      <c r="B375" s="4"/>
      <c r="C375" s="4"/>
      <c r="D375" s="4"/>
      <c r="E375" s="4"/>
      <c r="F375" s="4"/>
      <c r="G375" s="4"/>
      <c r="H375" s="4"/>
      <c r="I375" s="16"/>
      <c r="J375" s="1"/>
    </row>
    <row r="376" spans="1:10">
      <c r="A376" s="22"/>
      <c r="B376" s="4"/>
      <c r="C376" s="4"/>
      <c r="D376" s="4"/>
      <c r="E376" s="4"/>
      <c r="F376" s="4"/>
      <c r="G376" s="4"/>
      <c r="H376" s="4"/>
      <c r="I376" s="16"/>
      <c r="J376" s="1"/>
    </row>
    <row r="377" spans="1:10">
      <c r="A377" s="22"/>
      <c r="B377" s="4"/>
      <c r="C377" s="4"/>
      <c r="D377" s="4"/>
      <c r="E377" s="4"/>
      <c r="F377" s="4"/>
      <c r="G377" s="4"/>
      <c r="H377" s="4"/>
      <c r="I377" s="16"/>
      <c r="J377" s="1"/>
    </row>
    <row r="378" spans="1:10">
      <c r="A378" s="22"/>
      <c r="B378" s="4"/>
      <c r="C378" s="4"/>
      <c r="D378" s="4"/>
      <c r="E378" s="4"/>
      <c r="F378" s="4"/>
      <c r="G378" s="4"/>
      <c r="H378" s="4"/>
      <c r="I378" s="16"/>
      <c r="J378" s="1"/>
    </row>
    <row r="379" spans="1:10">
      <c r="A379" s="22"/>
      <c r="B379" s="4"/>
      <c r="C379" s="4"/>
      <c r="D379" s="4"/>
      <c r="E379" s="4"/>
      <c r="F379" s="4"/>
      <c r="G379" s="4"/>
      <c r="H379" s="4"/>
      <c r="I379" s="16"/>
      <c r="J379" s="1"/>
    </row>
    <row r="380" spans="1:10">
      <c r="A380" s="22"/>
      <c r="B380" s="4"/>
      <c r="C380" s="4"/>
      <c r="D380" s="4"/>
      <c r="E380" s="4"/>
      <c r="F380" s="4"/>
      <c r="G380" s="4"/>
      <c r="H380" s="4"/>
      <c r="I380" s="16"/>
      <c r="J380" s="1"/>
    </row>
    <row r="381" spans="1:10">
      <c r="A381" s="22"/>
      <c r="B381" s="4"/>
      <c r="C381" s="4"/>
      <c r="D381" s="4"/>
      <c r="E381" s="4"/>
      <c r="F381" s="4"/>
      <c r="G381" s="4"/>
      <c r="H381" s="4"/>
      <c r="I381" s="16"/>
      <c r="J381" s="1"/>
    </row>
    <row r="382" spans="1:10">
      <c r="A382" s="22"/>
      <c r="B382" s="4"/>
      <c r="C382" s="4"/>
      <c r="D382" s="4"/>
      <c r="E382" s="4"/>
      <c r="F382" s="4"/>
      <c r="G382" s="4"/>
      <c r="H382" s="4"/>
      <c r="I382" s="16"/>
      <c r="J382" s="1"/>
    </row>
    <row r="383" spans="1:10">
      <c r="A383" s="22"/>
      <c r="B383" s="4"/>
      <c r="C383" s="4"/>
      <c r="D383" s="4"/>
      <c r="E383" s="4"/>
      <c r="F383" s="4"/>
      <c r="G383" s="4"/>
      <c r="H383" s="4"/>
      <c r="I383" s="16"/>
      <c r="J383" s="1"/>
    </row>
    <row r="384" spans="1:10">
      <c r="A384" s="22"/>
      <c r="B384" s="4"/>
      <c r="C384" s="4"/>
      <c r="D384" s="4"/>
      <c r="E384" s="4"/>
      <c r="F384" s="4"/>
      <c r="G384" s="4"/>
      <c r="H384" s="4"/>
      <c r="I384" s="16"/>
      <c r="J384" s="1"/>
    </row>
    <row r="385" spans="1:10">
      <c r="A385" s="22"/>
      <c r="B385" s="4"/>
      <c r="C385" s="4"/>
      <c r="D385" s="4"/>
      <c r="E385" s="4"/>
      <c r="F385" s="4"/>
      <c r="G385" s="4"/>
      <c r="H385" s="4"/>
      <c r="I385" s="16"/>
      <c r="J385" s="1"/>
    </row>
    <row r="386" spans="1:10">
      <c r="A386" s="22"/>
      <c r="B386" s="4"/>
      <c r="C386" s="4"/>
      <c r="D386" s="4"/>
      <c r="E386" s="4"/>
      <c r="F386" s="4"/>
      <c r="G386" s="4"/>
      <c r="H386" s="4"/>
      <c r="I386" s="16"/>
      <c r="J386" s="1"/>
    </row>
    <row r="387" spans="1:10">
      <c r="A387" s="22"/>
      <c r="B387" s="4"/>
      <c r="C387" s="4"/>
      <c r="D387" s="4"/>
      <c r="E387" s="4"/>
      <c r="F387" s="4"/>
      <c r="G387" s="4"/>
      <c r="H387" s="4"/>
      <c r="I387" s="16"/>
      <c r="J387" s="1"/>
    </row>
    <row r="388" spans="1:10">
      <c r="A388" s="22"/>
      <c r="B388" s="4"/>
      <c r="C388" s="4"/>
      <c r="D388" s="4"/>
      <c r="E388" s="4"/>
      <c r="F388" s="4"/>
      <c r="G388" s="4"/>
      <c r="H388" s="4"/>
      <c r="I388" s="16"/>
      <c r="J388" s="1"/>
    </row>
    <row r="389" spans="1:10">
      <c r="A389" s="22"/>
      <c r="B389" s="4"/>
      <c r="C389" s="4"/>
      <c r="D389" s="4"/>
      <c r="E389" s="4"/>
      <c r="F389" s="4"/>
      <c r="G389" s="4"/>
      <c r="H389" s="4"/>
      <c r="I389" s="16"/>
      <c r="J389" s="1"/>
    </row>
    <row r="390" spans="1:10">
      <c r="A390" s="22"/>
      <c r="B390" s="4"/>
      <c r="C390" s="4"/>
      <c r="D390" s="4"/>
      <c r="E390" s="4"/>
      <c r="F390" s="4"/>
      <c r="G390" s="4"/>
      <c r="H390" s="4"/>
      <c r="I390" s="16"/>
      <c r="J390" s="1"/>
    </row>
    <row r="391" spans="1:10">
      <c r="A391" s="22"/>
      <c r="B391" s="4"/>
      <c r="C391" s="4"/>
      <c r="D391" s="4"/>
      <c r="E391" s="4"/>
      <c r="F391" s="4"/>
      <c r="G391" s="4"/>
      <c r="H391" s="4"/>
      <c r="I391" s="16"/>
      <c r="J391" s="1"/>
    </row>
    <row r="392" spans="1:10">
      <c r="A392" s="22"/>
      <c r="B392" s="4"/>
      <c r="C392" s="4"/>
      <c r="D392" s="4"/>
      <c r="E392" s="4"/>
      <c r="F392" s="4"/>
      <c r="G392" s="4"/>
      <c r="H392" s="4"/>
      <c r="I392" s="16"/>
      <c r="J392" s="1"/>
    </row>
    <row r="393" spans="1:10">
      <c r="A393" s="22"/>
      <c r="B393" s="4"/>
      <c r="C393" s="4"/>
      <c r="D393" s="4"/>
      <c r="E393" s="4"/>
      <c r="F393" s="4"/>
      <c r="G393" s="4"/>
      <c r="H393" s="4"/>
      <c r="I393" s="16"/>
      <c r="J393" s="1"/>
    </row>
    <row r="394" spans="1:10">
      <c r="A394" s="22"/>
      <c r="B394" s="4"/>
      <c r="C394" s="4"/>
      <c r="D394" s="4"/>
      <c r="E394" s="4"/>
      <c r="F394" s="4"/>
      <c r="G394" s="4"/>
      <c r="H394" s="4"/>
      <c r="I394" s="16"/>
      <c r="J394" s="1"/>
    </row>
    <row r="395" spans="1:10">
      <c r="A395" s="22"/>
      <c r="B395" s="4"/>
      <c r="C395" s="4"/>
      <c r="D395" s="4"/>
      <c r="E395" s="4"/>
      <c r="F395" s="4"/>
      <c r="G395" s="4"/>
      <c r="H395" s="4"/>
      <c r="I395" s="16"/>
      <c r="J395" s="1"/>
    </row>
    <row r="396" spans="1:10">
      <c r="A396" s="22"/>
      <c r="B396" s="4"/>
      <c r="C396" s="4"/>
      <c r="D396" s="4"/>
      <c r="E396" s="4"/>
      <c r="F396" s="4"/>
      <c r="G396" s="4"/>
      <c r="H396" s="4"/>
      <c r="I396" s="16"/>
      <c r="J396" s="1"/>
    </row>
    <row r="397" spans="1:10">
      <c r="A397" s="22"/>
      <c r="B397" s="4"/>
      <c r="C397" s="4"/>
      <c r="D397" s="4"/>
      <c r="E397" s="4"/>
      <c r="F397" s="4"/>
      <c r="G397" s="4"/>
      <c r="H397" s="4"/>
      <c r="I397" s="16"/>
      <c r="J397" s="1"/>
    </row>
    <row r="398" spans="1:10">
      <c r="A398" s="22"/>
      <c r="B398" s="4"/>
      <c r="C398" s="4"/>
      <c r="D398" s="4"/>
      <c r="E398" s="4"/>
      <c r="F398" s="4"/>
      <c r="G398" s="4"/>
      <c r="H398" s="4"/>
      <c r="I398" s="16"/>
      <c r="J398" s="1"/>
    </row>
    <row r="399" spans="1:10">
      <c r="A399" s="22"/>
      <c r="B399" s="4"/>
      <c r="C399" s="4"/>
      <c r="D399" s="4"/>
      <c r="E399" s="4"/>
      <c r="F399" s="4"/>
      <c r="G399" s="4"/>
      <c r="H399" s="4"/>
      <c r="I399" s="16"/>
      <c r="J399" s="1"/>
    </row>
    <row r="400" spans="1:10">
      <c r="A400" s="22"/>
      <c r="B400" s="4"/>
      <c r="C400" s="4"/>
      <c r="D400" s="4"/>
      <c r="E400" s="4"/>
      <c r="F400" s="4"/>
      <c r="G400" s="4"/>
      <c r="H400" s="4"/>
      <c r="I400" s="16"/>
      <c r="J400" s="1"/>
    </row>
    <row r="401" spans="1:10">
      <c r="A401" s="22"/>
      <c r="B401" s="4"/>
      <c r="C401" s="4"/>
      <c r="D401" s="4"/>
      <c r="E401" s="4"/>
      <c r="F401" s="4"/>
      <c r="G401" s="4"/>
      <c r="H401" s="4"/>
      <c r="I401" s="16"/>
      <c r="J401" s="1"/>
    </row>
    <row r="402" spans="1:10">
      <c r="A402" s="22"/>
      <c r="B402" s="4"/>
      <c r="C402" s="4"/>
      <c r="D402" s="4"/>
      <c r="E402" s="4"/>
      <c r="F402" s="4"/>
      <c r="G402" s="4"/>
      <c r="H402" s="4"/>
      <c r="I402" s="16"/>
      <c r="J402" s="1"/>
    </row>
    <row r="403" spans="1:10">
      <c r="A403" s="22"/>
      <c r="B403" s="4"/>
      <c r="C403" s="4"/>
      <c r="D403" s="4"/>
      <c r="E403" s="4"/>
      <c r="F403" s="4"/>
      <c r="G403" s="4"/>
      <c r="H403" s="4"/>
      <c r="I403" s="16"/>
      <c r="J403" s="1"/>
    </row>
    <row r="404" spans="1:10">
      <c r="A404" s="22"/>
      <c r="B404" s="4"/>
      <c r="C404" s="4"/>
      <c r="D404" s="4"/>
      <c r="E404" s="4"/>
      <c r="F404" s="4"/>
      <c r="G404" s="4"/>
      <c r="H404" s="4"/>
      <c r="I404" s="16"/>
      <c r="J404" s="1"/>
    </row>
    <row r="405" spans="1:10">
      <c r="A405" s="22"/>
      <c r="B405" s="4"/>
      <c r="C405" s="4"/>
      <c r="D405" s="4"/>
      <c r="E405" s="4"/>
      <c r="F405" s="4"/>
      <c r="G405" s="4"/>
      <c r="H405" s="4"/>
      <c r="I405" s="16"/>
      <c r="J405" s="1"/>
    </row>
    <row r="406" spans="1:10">
      <c r="A406" s="22"/>
      <c r="B406" s="4"/>
      <c r="C406" s="4"/>
      <c r="D406" s="4"/>
      <c r="E406" s="4"/>
      <c r="F406" s="4"/>
      <c r="G406" s="4"/>
      <c r="H406" s="4"/>
      <c r="I406" s="16"/>
      <c r="J406" s="1"/>
    </row>
    <row r="407" spans="1:10">
      <c r="A407" s="22"/>
      <c r="B407" s="4"/>
      <c r="C407" s="4"/>
      <c r="D407" s="4"/>
      <c r="E407" s="4"/>
      <c r="F407" s="4"/>
      <c r="G407" s="4"/>
      <c r="H407" s="4"/>
      <c r="I407" s="16"/>
      <c r="J407" s="1"/>
    </row>
    <row r="408" spans="1:10">
      <c r="A408" s="22"/>
      <c r="B408" s="4"/>
      <c r="C408" s="4"/>
      <c r="D408" s="4"/>
      <c r="E408" s="4"/>
      <c r="F408" s="4"/>
      <c r="G408" s="4"/>
      <c r="H408" s="4"/>
      <c r="I408" s="16"/>
      <c r="J408" s="1"/>
    </row>
    <row r="409" spans="1:10">
      <c r="A409" s="22"/>
      <c r="B409" s="4"/>
      <c r="C409" s="4"/>
      <c r="D409" s="4"/>
      <c r="E409" s="4"/>
      <c r="F409" s="4"/>
      <c r="G409" s="4"/>
      <c r="H409" s="4"/>
      <c r="I409" s="16"/>
      <c r="J409" s="1"/>
    </row>
    <row r="410" spans="1:10">
      <c r="A410" s="22"/>
      <c r="B410" s="4"/>
      <c r="C410" s="4"/>
      <c r="D410" s="4"/>
      <c r="E410" s="4"/>
      <c r="F410" s="4"/>
      <c r="G410" s="4"/>
      <c r="H410" s="4"/>
      <c r="I410" s="16"/>
      <c r="J410" s="1"/>
    </row>
    <row r="411" spans="1:10">
      <c r="A411" s="22"/>
      <c r="B411" s="4"/>
      <c r="C411" s="4"/>
      <c r="D411" s="4"/>
      <c r="E411" s="4"/>
      <c r="F411" s="4"/>
      <c r="G411" s="4"/>
      <c r="H411" s="4"/>
      <c r="I411" s="16"/>
      <c r="J411" s="1"/>
    </row>
    <row r="412" spans="1:10">
      <c r="A412" s="22"/>
      <c r="B412" s="4"/>
      <c r="C412" s="4"/>
      <c r="D412" s="4"/>
      <c r="E412" s="4"/>
      <c r="F412" s="4"/>
      <c r="G412" s="4"/>
      <c r="H412" s="4"/>
      <c r="I412" s="16"/>
      <c r="J412" s="1"/>
    </row>
    <row r="413" spans="1:10">
      <c r="A413" s="22"/>
      <c r="B413" s="4"/>
      <c r="C413" s="4"/>
      <c r="D413" s="4"/>
      <c r="E413" s="4"/>
      <c r="F413" s="4"/>
      <c r="G413" s="4"/>
      <c r="H413" s="4"/>
      <c r="I413" s="16"/>
      <c r="J413" s="1"/>
    </row>
    <row r="414" spans="1:10">
      <c r="A414" s="22"/>
      <c r="B414" s="4"/>
      <c r="C414" s="4"/>
      <c r="D414" s="4"/>
      <c r="E414" s="4"/>
      <c r="F414" s="4"/>
      <c r="G414" s="4"/>
      <c r="H414" s="4"/>
      <c r="I414" s="16"/>
      <c r="J414" s="1"/>
    </row>
    <row r="415" spans="1:10">
      <c r="A415" s="22"/>
      <c r="B415" s="4"/>
      <c r="C415" s="4"/>
      <c r="D415" s="4"/>
      <c r="E415" s="4"/>
      <c r="F415" s="4"/>
      <c r="G415" s="4"/>
      <c r="H415" s="4"/>
      <c r="I415" s="16"/>
      <c r="J415" s="1"/>
    </row>
    <row r="416" spans="1:10">
      <c r="A416" s="22"/>
      <c r="B416" s="4"/>
      <c r="C416" s="4"/>
      <c r="D416" s="4"/>
      <c r="E416" s="4"/>
      <c r="F416" s="4"/>
      <c r="G416" s="4"/>
      <c r="H416" s="4"/>
      <c r="I416" s="16"/>
      <c r="J416" s="1"/>
    </row>
    <row r="417" spans="1:10">
      <c r="A417" s="22"/>
      <c r="B417" s="4"/>
      <c r="C417" s="4"/>
      <c r="D417" s="4"/>
      <c r="E417" s="4"/>
      <c r="F417" s="4"/>
      <c r="G417" s="4"/>
      <c r="H417" s="4"/>
      <c r="I417" s="16"/>
      <c r="J417" s="1"/>
    </row>
    <row r="418" spans="1:10">
      <c r="A418" s="22"/>
      <c r="B418" s="4"/>
      <c r="C418" s="4"/>
      <c r="D418" s="4"/>
      <c r="E418" s="4"/>
      <c r="F418" s="4"/>
      <c r="G418" s="4"/>
      <c r="H418" s="4"/>
      <c r="I418" s="16"/>
      <c r="J418" s="1"/>
    </row>
    <row r="419" spans="1:10">
      <c r="A419" s="22"/>
      <c r="B419" s="4"/>
      <c r="C419" s="4"/>
      <c r="D419" s="4"/>
      <c r="E419" s="4"/>
      <c r="F419" s="4"/>
      <c r="G419" s="4"/>
      <c r="H419" s="4"/>
      <c r="I419" s="16"/>
      <c r="J419" s="1"/>
    </row>
    <row r="420" spans="1:10">
      <c r="A420" s="22"/>
      <c r="B420" s="4"/>
      <c r="C420" s="4"/>
      <c r="D420" s="4"/>
      <c r="E420" s="4"/>
      <c r="F420" s="4"/>
      <c r="G420" s="4"/>
      <c r="H420" s="4"/>
      <c r="I420" s="16"/>
      <c r="J420" s="1"/>
    </row>
    <row r="421" spans="1:10">
      <c r="A421" s="22"/>
      <c r="B421" s="4"/>
      <c r="C421" s="4"/>
      <c r="D421" s="4"/>
      <c r="E421" s="4"/>
      <c r="F421" s="4"/>
      <c r="G421" s="4"/>
      <c r="H421" s="4"/>
      <c r="I421" s="16"/>
      <c r="J421" s="1"/>
    </row>
    <row r="422" spans="1:10">
      <c r="A422" s="22"/>
      <c r="B422" s="4"/>
      <c r="C422" s="4"/>
      <c r="D422" s="4"/>
      <c r="E422" s="4"/>
      <c r="F422" s="4"/>
      <c r="G422" s="4"/>
      <c r="H422" s="4"/>
      <c r="I422" s="16"/>
      <c r="J422" s="1"/>
    </row>
    <row r="423" spans="1:10">
      <c r="A423" s="22"/>
      <c r="B423" s="4"/>
      <c r="C423" s="4"/>
      <c r="D423" s="4"/>
      <c r="E423" s="4"/>
      <c r="F423" s="4"/>
      <c r="G423" s="4"/>
      <c r="H423" s="4"/>
      <c r="I423" s="16"/>
      <c r="J423" s="1"/>
    </row>
    <row r="424" spans="1:10">
      <c r="A424" s="22"/>
      <c r="B424" s="4"/>
      <c r="C424" s="4"/>
      <c r="D424" s="4"/>
      <c r="E424" s="4"/>
      <c r="F424" s="4"/>
      <c r="G424" s="4"/>
      <c r="H424" s="4"/>
      <c r="I424" s="16"/>
      <c r="J424" s="1"/>
    </row>
    <row r="425" spans="1:10">
      <c r="A425" s="22"/>
      <c r="B425" s="4"/>
      <c r="C425" s="4"/>
      <c r="D425" s="4"/>
      <c r="E425" s="4"/>
      <c r="F425" s="4"/>
      <c r="G425" s="4"/>
      <c r="H425" s="4"/>
      <c r="I425" s="16"/>
      <c r="J425" s="1"/>
    </row>
    <row r="426" spans="1:10">
      <c r="A426" s="22"/>
      <c r="B426" s="4"/>
      <c r="C426" s="4"/>
      <c r="D426" s="4"/>
      <c r="E426" s="4"/>
      <c r="F426" s="4"/>
      <c r="G426" s="4"/>
      <c r="H426" s="4"/>
      <c r="I426" s="16"/>
      <c r="J426" s="1"/>
    </row>
    <row r="427" spans="1:10">
      <c r="A427" s="22"/>
      <c r="B427" s="4"/>
      <c r="C427" s="4"/>
      <c r="D427" s="4"/>
      <c r="E427" s="4"/>
      <c r="F427" s="4"/>
      <c r="G427" s="4"/>
      <c r="H427" s="4"/>
      <c r="I427" s="16"/>
      <c r="J427" s="1"/>
    </row>
    <row r="428" spans="1:10">
      <c r="A428" s="22"/>
      <c r="B428" s="4"/>
      <c r="C428" s="4"/>
      <c r="D428" s="4"/>
      <c r="E428" s="4"/>
      <c r="F428" s="4"/>
      <c r="G428" s="4"/>
      <c r="H428" s="4"/>
      <c r="I428" s="16"/>
      <c r="J428" s="1"/>
    </row>
    <row r="429" spans="1:10">
      <c r="A429" s="22"/>
      <c r="B429" s="4"/>
      <c r="C429" s="4"/>
      <c r="D429" s="4"/>
      <c r="E429" s="4"/>
      <c r="F429" s="4"/>
      <c r="G429" s="4"/>
      <c r="H429" s="4"/>
      <c r="I429" s="16"/>
      <c r="J429" s="1"/>
    </row>
    <row r="430" spans="1:10">
      <c r="A430" s="22"/>
      <c r="B430" s="4"/>
      <c r="C430" s="4"/>
      <c r="D430" s="4"/>
      <c r="E430" s="4"/>
      <c r="F430" s="4"/>
      <c r="G430" s="4"/>
      <c r="H430" s="4"/>
      <c r="I430" s="16"/>
      <c r="J430" s="1"/>
    </row>
    <row r="431" spans="1:10">
      <c r="A431" s="22"/>
      <c r="B431" s="4"/>
      <c r="C431" s="4"/>
      <c r="D431" s="4"/>
      <c r="E431" s="4"/>
      <c r="F431" s="4"/>
      <c r="G431" s="4"/>
      <c r="H431" s="4"/>
      <c r="I431" s="16"/>
      <c r="J431" s="1"/>
    </row>
    <row r="432" spans="1:10">
      <c r="A432" s="22"/>
      <c r="B432" s="4"/>
      <c r="C432" s="4"/>
      <c r="D432" s="4"/>
      <c r="E432" s="4"/>
      <c r="F432" s="4"/>
      <c r="G432" s="4"/>
      <c r="H432" s="4"/>
      <c r="I432" s="16"/>
      <c r="J432" s="1"/>
    </row>
    <row r="433" spans="1:10">
      <c r="A433" s="22"/>
      <c r="B433" s="4"/>
      <c r="C433" s="4"/>
      <c r="D433" s="4"/>
      <c r="E433" s="4"/>
      <c r="F433" s="4"/>
      <c r="G433" s="4"/>
      <c r="H433" s="4"/>
      <c r="I433" s="16"/>
      <c r="J433" s="1"/>
    </row>
    <row r="434" spans="1:10">
      <c r="A434" s="22"/>
      <c r="B434" s="4"/>
      <c r="C434" s="4"/>
      <c r="D434" s="4"/>
      <c r="E434" s="4"/>
      <c r="F434" s="4"/>
      <c r="G434" s="4"/>
      <c r="H434" s="4"/>
      <c r="I434" s="16"/>
      <c r="J434" s="1"/>
    </row>
    <row r="435" spans="1:10">
      <c r="A435" s="22"/>
      <c r="B435" s="4"/>
      <c r="C435" s="4"/>
      <c r="D435" s="4"/>
      <c r="E435" s="4"/>
      <c r="F435" s="4"/>
      <c r="G435" s="4"/>
      <c r="H435" s="4"/>
      <c r="I435" s="16"/>
      <c r="J435" s="1"/>
    </row>
    <row r="436" spans="1:10">
      <c r="A436" s="22"/>
      <c r="B436" s="4"/>
      <c r="C436" s="4"/>
      <c r="D436" s="4"/>
      <c r="E436" s="4"/>
      <c r="F436" s="4"/>
      <c r="G436" s="4"/>
      <c r="H436" s="4"/>
      <c r="I436" s="16"/>
      <c r="J436" s="1"/>
    </row>
    <row r="437" spans="1:10">
      <c r="A437" s="22"/>
      <c r="B437" s="4"/>
      <c r="C437" s="4"/>
      <c r="D437" s="4"/>
      <c r="E437" s="4"/>
      <c r="F437" s="4"/>
      <c r="G437" s="4"/>
      <c r="H437" s="4"/>
      <c r="I437" s="16"/>
      <c r="J437" s="1"/>
    </row>
    <row r="438" spans="1:10">
      <c r="A438" s="22"/>
      <c r="B438" s="4"/>
      <c r="C438" s="4"/>
      <c r="D438" s="4"/>
      <c r="E438" s="4"/>
      <c r="F438" s="4"/>
      <c r="G438" s="4"/>
      <c r="H438" s="4"/>
      <c r="I438" s="16"/>
      <c r="J438" s="1"/>
    </row>
    <row r="439" spans="1:10">
      <c r="A439" s="22"/>
      <c r="B439" s="4"/>
      <c r="C439" s="4"/>
      <c r="D439" s="4"/>
      <c r="E439" s="4"/>
      <c r="F439" s="4"/>
      <c r="G439" s="4"/>
      <c r="H439" s="4"/>
      <c r="I439" s="16"/>
      <c r="J439" s="1"/>
    </row>
    <row r="440" spans="1:10">
      <c r="A440" s="22"/>
      <c r="B440" s="4"/>
      <c r="C440" s="4"/>
      <c r="D440" s="4"/>
      <c r="E440" s="4"/>
      <c r="F440" s="4"/>
      <c r="G440" s="4"/>
      <c r="H440" s="4"/>
      <c r="I440" s="16"/>
      <c r="J440" s="1"/>
    </row>
    <row r="441" spans="1:10">
      <c r="A441" s="22"/>
      <c r="B441" s="4"/>
      <c r="C441" s="4"/>
      <c r="D441" s="4"/>
      <c r="E441" s="4"/>
      <c r="F441" s="4"/>
      <c r="G441" s="4"/>
      <c r="H441" s="4"/>
      <c r="I441" s="16"/>
      <c r="J441" s="1"/>
    </row>
    <row r="442" spans="1:10">
      <c r="A442" s="22"/>
      <c r="B442" s="4"/>
      <c r="C442" s="4"/>
      <c r="D442" s="4"/>
      <c r="E442" s="4"/>
      <c r="F442" s="4"/>
      <c r="G442" s="4"/>
      <c r="H442" s="4"/>
      <c r="I442" s="16"/>
      <c r="J442" s="1"/>
    </row>
    <row r="443" spans="1:10">
      <c r="A443" s="22"/>
      <c r="B443" s="4"/>
      <c r="C443" s="4"/>
      <c r="D443" s="4"/>
      <c r="E443" s="4"/>
      <c r="F443" s="4"/>
      <c r="G443" s="4"/>
      <c r="H443" s="4"/>
      <c r="I443" s="16"/>
      <c r="J443" s="1"/>
    </row>
    <row r="444" spans="1:10">
      <c r="A444" s="22"/>
      <c r="B444" s="4"/>
      <c r="C444" s="4"/>
      <c r="D444" s="4"/>
      <c r="E444" s="4"/>
      <c r="F444" s="4"/>
      <c r="G444" s="4"/>
      <c r="H444" s="4"/>
      <c r="I444" s="16"/>
      <c r="J444" s="1"/>
    </row>
    <row r="445" spans="1:10">
      <c r="A445" s="22"/>
      <c r="B445" s="4"/>
      <c r="C445" s="4"/>
      <c r="D445" s="4"/>
      <c r="E445" s="4"/>
      <c r="F445" s="4"/>
      <c r="G445" s="4"/>
      <c r="H445" s="4"/>
      <c r="I445" s="16"/>
      <c r="J445" s="1"/>
    </row>
    <row r="446" spans="1:10">
      <c r="A446" s="22"/>
      <c r="B446" s="4"/>
      <c r="C446" s="4"/>
      <c r="D446" s="4"/>
      <c r="E446" s="4"/>
      <c r="F446" s="4"/>
      <c r="G446" s="4"/>
      <c r="H446" s="4"/>
      <c r="I446" s="16"/>
      <c r="J446" s="1"/>
    </row>
    <row r="447" spans="1:10">
      <c r="A447" s="22"/>
      <c r="B447" s="4"/>
      <c r="C447" s="4"/>
      <c r="D447" s="4"/>
      <c r="E447" s="4"/>
      <c r="F447" s="4"/>
      <c r="G447" s="4"/>
      <c r="H447" s="4"/>
      <c r="I447" s="16"/>
      <c r="J447" s="1"/>
    </row>
    <row r="448" spans="1:10">
      <c r="A448" s="22"/>
      <c r="B448" s="4"/>
      <c r="C448" s="4"/>
      <c r="D448" s="4"/>
      <c r="E448" s="4"/>
      <c r="F448" s="4"/>
      <c r="G448" s="4"/>
      <c r="H448" s="4"/>
      <c r="I448" s="16"/>
      <c r="J448" s="1"/>
    </row>
    <row r="449" spans="1:10">
      <c r="A449" s="22"/>
      <c r="B449" s="4"/>
      <c r="C449" s="4"/>
      <c r="D449" s="4"/>
      <c r="E449" s="4"/>
      <c r="F449" s="4"/>
      <c r="G449" s="4"/>
      <c r="H449" s="4"/>
      <c r="I449" s="16"/>
      <c r="J449" s="1"/>
    </row>
    <row r="450" spans="1:10">
      <c r="A450" s="22"/>
      <c r="B450" s="4"/>
      <c r="C450" s="4"/>
      <c r="D450" s="4"/>
      <c r="E450" s="4"/>
      <c r="F450" s="4"/>
      <c r="G450" s="4"/>
      <c r="H450" s="4"/>
      <c r="I450" s="16"/>
      <c r="J450" s="1"/>
    </row>
    <row r="451" spans="1:10">
      <c r="A451" s="22"/>
      <c r="B451" s="4"/>
      <c r="C451" s="4"/>
      <c r="D451" s="4"/>
      <c r="E451" s="4"/>
      <c r="F451" s="4"/>
      <c r="G451" s="4"/>
      <c r="H451" s="4"/>
      <c r="I451" s="16"/>
      <c r="J451" s="1"/>
    </row>
    <row r="452" spans="1:10">
      <c r="A452" s="22"/>
      <c r="B452" s="4"/>
      <c r="C452" s="4"/>
      <c r="D452" s="4"/>
      <c r="E452" s="4"/>
      <c r="F452" s="4"/>
      <c r="G452" s="4"/>
      <c r="H452" s="4"/>
      <c r="I452" s="16"/>
      <c r="J452" s="1"/>
    </row>
    <row r="453" spans="1:10">
      <c r="A453" s="22"/>
      <c r="B453" s="4"/>
      <c r="C453" s="4"/>
      <c r="D453" s="4"/>
      <c r="E453" s="4"/>
      <c r="F453" s="4"/>
      <c r="G453" s="4"/>
      <c r="H453" s="4"/>
      <c r="I453" s="16"/>
      <c r="J453" s="1"/>
    </row>
    <row r="454" spans="1:10">
      <c r="A454" s="22"/>
      <c r="B454" s="4"/>
      <c r="C454" s="4"/>
      <c r="D454" s="4"/>
      <c r="E454" s="4"/>
      <c r="F454" s="4"/>
      <c r="G454" s="4"/>
      <c r="H454" s="4"/>
      <c r="I454" s="16"/>
      <c r="J454" s="1"/>
    </row>
    <row r="455" spans="1:10">
      <c r="A455" s="22"/>
      <c r="B455" s="4"/>
      <c r="C455" s="4"/>
      <c r="D455" s="4"/>
      <c r="E455" s="4"/>
      <c r="F455" s="4"/>
      <c r="G455" s="4"/>
      <c r="H455" s="4"/>
      <c r="I455" s="16"/>
      <c r="J455" s="1"/>
    </row>
    <row r="456" spans="1:10">
      <c r="A456" s="22"/>
      <c r="B456" s="4"/>
      <c r="C456" s="4"/>
      <c r="D456" s="4"/>
      <c r="E456" s="4"/>
      <c r="F456" s="4"/>
      <c r="G456" s="4"/>
      <c r="H456" s="4"/>
      <c r="I456" s="16"/>
      <c r="J456" s="1"/>
    </row>
    <row r="457" spans="1:10">
      <c r="A457" s="22"/>
      <c r="B457" s="4"/>
      <c r="C457" s="4"/>
      <c r="D457" s="4"/>
      <c r="E457" s="4"/>
      <c r="F457" s="4"/>
      <c r="G457" s="4"/>
      <c r="H457" s="4"/>
      <c r="I457" s="16"/>
      <c r="J457" s="1"/>
    </row>
    <row r="458" spans="1:10">
      <c r="A458" s="22"/>
      <c r="B458" s="4"/>
      <c r="C458" s="4"/>
      <c r="D458" s="4"/>
      <c r="E458" s="4"/>
      <c r="F458" s="4"/>
      <c r="G458" s="4"/>
      <c r="H458" s="4"/>
      <c r="I458" s="16"/>
      <c r="J458" s="1"/>
    </row>
    <row r="459" spans="1:10">
      <c r="A459" s="22"/>
      <c r="B459" s="4"/>
      <c r="C459" s="4"/>
      <c r="D459" s="4"/>
      <c r="E459" s="4"/>
      <c r="F459" s="4"/>
      <c r="G459" s="4"/>
      <c r="H459" s="4"/>
      <c r="I459" s="16"/>
      <c r="J459" s="1"/>
    </row>
    <row r="460" spans="1:10">
      <c r="A460" s="22"/>
      <c r="B460" s="4"/>
      <c r="C460" s="4"/>
      <c r="D460" s="4"/>
      <c r="E460" s="4"/>
      <c r="F460" s="4"/>
      <c r="G460" s="4"/>
      <c r="H460" s="4"/>
      <c r="I460" s="16"/>
      <c r="J460" s="1"/>
    </row>
    <row r="461" spans="1:10">
      <c r="A461" s="22"/>
      <c r="B461" s="4"/>
      <c r="C461" s="4"/>
      <c r="D461" s="4"/>
      <c r="E461" s="4"/>
      <c r="F461" s="4"/>
      <c r="G461" s="4"/>
      <c r="H461" s="4"/>
      <c r="I461" s="16"/>
      <c r="J461" s="1"/>
    </row>
    <row r="462" spans="1:10">
      <c r="A462" s="22"/>
      <c r="B462" s="4"/>
      <c r="C462" s="4"/>
      <c r="D462" s="4"/>
      <c r="E462" s="4"/>
      <c r="F462" s="4"/>
      <c r="G462" s="4"/>
      <c r="H462" s="4"/>
      <c r="I462" s="16"/>
      <c r="J462" s="1"/>
    </row>
    <row r="463" spans="1:10">
      <c r="A463" s="22"/>
      <c r="B463" s="4"/>
      <c r="C463" s="4"/>
      <c r="D463" s="4"/>
      <c r="E463" s="4"/>
      <c r="F463" s="4"/>
      <c r="G463" s="4"/>
      <c r="H463" s="4"/>
      <c r="I463" s="16"/>
      <c r="J463" s="1"/>
    </row>
    <row r="464" spans="1:10">
      <c r="A464" s="22"/>
      <c r="B464" s="4"/>
      <c r="C464" s="4"/>
      <c r="D464" s="4"/>
      <c r="E464" s="4"/>
      <c r="F464" s="4"/>
      <c r="G464" s="4"/>
      <c r="H464" s="4"/>
      <c r="I464" s="16"/>
      <c r="J464" s="1"/>
    </row>
    <row r="465" spans="1:10">
      <c r="A465" s="22"/>
      <c r="B465" s="4"/>
      <c r="C465" s="4"/>
      <c r="D465" s="4"/>
      <c r="E465" s="4"/>
      <c r="F465" s="4"/>
      <c r="G465" s="4"/>
      <c r="H465" s="4"/>
      <c r="I465" s="16"/>
      <c r="J465" s="1"/>
    </row>
    <row r="466" spans="1:10">
      <c r="A466" s="22"/>
      <c r="B466" s="4"/>
      <c r="C466" s="4"/>
      <c r="D466" s="4"/>
      <c r="E466" s="4"/>
      <c r="F466" s="4"/>
      <c r="G466" s="4"/>
      <c r="H466" s="4"/>
      <c r="I466" s="16"/>
      <c r="J466" s="1"/>
    </row>
    <row r="467" spans="1:10">
      <c r="A467" s="22"/>
      <c r="B467" s="4"/>
      <c r="C467" s="4"/>
      <c r="D467" s="4"/>
      <c r="E467" s="4"/>
      <c r="F467" s="4"/>
      <c r="G467" s="4"/>
      <c r="H467" s="4"/>
      <c r="I467" s="16"/>
      <c r="J467" s="1"/>
    </row>
    <row r="468" spans="1:10">
      <c r="A468" s="22"/>
      <c r="B468" s="4"/>
      <c r="C468" s="4"/>
      <c r="D468" s="4"/>
      <c r="E468" s="4"/>
      <c r="F468" s="4"/>
      <c r="G468" s="4"/>
      <c r="H468" s="4"/>
      <c r="I468" s="16"/>
      <c r="J468" s="1"/>
    </row>
    <row r="469" spans="1:10">
      <c r="A469" s="22"/>
      <c r="B469" s="4"/>
      <c r="C469" s="4"/>
      <c r="D469" s="4"/>
      <c r="E469" s="4"/>
      <c r="F469" s="4"/>
      <c r="G469" s="4"/>
      <c r="H469" s="4"/>
      <c r="I469" s="16"/>
      <c r="J469" s="1"/>
    </row>
    <row r="470" spans="1:10">
      <c r="A470" s="22"/>
      <c r="B470" s="4"/>
      <c r="C470" s="4"/>
      <c r="D470" s="4"/>
      <c r="E470" s="4"/>
      <c r="F470" s="4"/>
      <c r="G470" s="4"/>
      <c r="H470" s="4"/>
      <c r="I470" s="16"/>
      <c r="J470" s="1"/>
    </row>
    <row r="471" spans="1:10">
      <c r="A471" s="22"/>
      <c r="B471" s="4"/>
      <c r="C471" s="4"/>
      <c r="D471" s="4"/>
      <c r="E471" s="4"/>
      <c r="F471" s="4"/>
      <c r="G471" s="4"/>
      <c r="H471" s="4"/>
      <c r="I471" s="16"/>
      <c r="J471" s="1"/>
    </row>
    <row r="472" spans="1:10">
      <c r="A472" s="22"/>
      <c r="B472" s="4"/>
      <c r="C472" s="4"/>
      <c r="D472" s="4"/>
      <c r="E472" s="4"/>
      <c r="F472" s="4"/>
      <c r="G472" s="4"/>
      <c r="H472" s="4"/>
      <c r="I472" s="16"/>
      <c r="J472" s="1"/>
    </row>
    <row r="473" spans="1:10">
      <c r="A473" s="22"/>
      <c r="B473" s="4"/>
      <c r="C473" s="4"/>
      <c r="D473" s="4"/>
      <c r="E473" s="4"/>
      <c r="F473" s="4"/>
      <c r="G473" s="4"/>
      <c r="H473" s="4"/>
      <c r="I473" s="16"/>
      <c r="J473" s="1"/>
    </row>
    <row r="474" spans="1:10">
      <c r="A474" s="22"/>
      <c r="B474" s="4"/>
      <c r="C474" s="4"/>
      <c r="D474" s="4"/>
      <c r="E474" s="4"/>
      <c r="F474" s="4"/>
      <c r="G474" s="4"/>
      <c r="H474" s="4"/>
      <c r="I474" s="16"/>
      <c r="J474" s="1"/>
    </row>
    <row r="475" spans="1:10">
      <c r="A475" s="22"/>
      <c r="B475" s="4"/>
      <c r="C475" s="4"/>
      <c r="D475" s="4"/>
      <c r="E475" s="4"/>
      <c r="F475" s="4"/>
      <c r="G475" s="4"/>
      <c r="H475" s="4"/>
      <c r="I475" s="16"/>
      <c r="J475" s="1"/>
    </row>
    <row r="476" spans="1:10">
      <c r="A476" s="22"/>
      <c r="B476" s="4"/>
      <c r="C476" s="4"/>
      <c r="D476" s="4"/>
      <c r="E476" s="4"/>
      <c r="F476" s="4"/>
      <c r="G476" s="4"/>
      <c r="H476" s="4"/>
      <c r="I476" s="16"/>
      <c r="J476" s="1"/>
    </row>
    <row r="477" spans="1:10">
      <c r="A477" s="22"/>
      <c r="B477" s="4"/>
      <c r="C477" s="4"/>
      <c r="D477" s="4"/>
      <c r="E477" s="4"/>
      <c r="F477" s="4"/>
      <c r="G477" s="4"/>
      <c r="H477" s="4"/>
      <c r="I477" s="16"/>
      <c r="J477" s="1"/>
    </row>
    <row r="478" spans="1:10">
      <c r="A478" s="22"/>
      <c r="B478" s="4"/>
      <c r="C478" s="4"/>
      <c r="D478" s="4"/>
      <c r="E478" s="4"/>
      <c r="F478" s="4"/>
      <c r="G478" s="4"/>
      <c r="H478" s="4"/>
      <c r="I478" s="16"/>
      <c r="J478" s="1"/>
    </row>
    <row r="479" spans="1:10">
      <c r="A479" s="22"/>
      <c r="B479" s="4"/>
      <c r="C479" s="4"/>
      <c r="D479" s="4"/>
      <c r="E479" s="4"/>
      <c r="F479" s="4"/>
      <c r="G479" s="4"/>
      <c r="H479" s="4"/>
      <c r="I479" s="16"/>
      <c r="J479" s="1"/>
    </row>
    <row r="480" spans="1:10">
      <c r="A480" s="22"/>
      <c r="B480" s="4"/>
      <c r="C480" s="4"/>
      <c r="D480" s="4"/>
      <c r="E480" s="4"/>
      <c r="F480" s="4"/>
      <c r="G480" s="4"/>
      <c r="H480" s="4"/>
      <c r="I480" s="16"/>
      <c r="J480" s="1"/>
    </row>
    <row r="481" spans="1:10">
      <c r="A481" s="22"/>
      <c r="B481" s="4"/>
      <c r="C481" s="4"/>
      <c r="D481" s="4"/>
      <c r="E481" s="4"/>
      <c r="F481" s="4"/>
      <c r="G481" s="4"/>
      <c r="H481" s="4"/>
      <c r="I481" s="16"/>
      <c r="J481" s="1"/>
    </row>
    <row r="482" spans="1:10">
      <c r="A482" s="22"/>
      <c r="B482" s="4"/>
      <c r="C482" s="4"/>
      <c r="D482" s="4"/>
      <c r="E482" s="4"/>
      <c r="F482" s="4"/>
      <c r="G482" s="4"/>
      <c r="H482" s="4"/>
      <c r="I482" s="16"/>
      <c r="J482" s="1"/>
    </row>
    <row r="483" spans="1:10">
      <c r="A483" s="22"/>
      <c r="B483" s="4"/>
      <c r="C483" s="4"/>
      <c r="D483" s="4"/>
      <c r="E483" s="4"/>
      <c r="F483" s="4"/>
      <c r="G483" s="4"/>
      <c r="H483" s="4"/>
      <c r="I483" s="16"/>
      <c r="J483" s="1"/>
    </row>
    <row r="484" spans="1:10">
      <c r="A484" s="22"/>
      <c r="B484" s="4"/>
      <c r="C484" s="4"/>
      <c r="D484" s="4"/>
      <c r="E484" s="4"/>
      <c r="F484" s="4"/>
      <c r="G484" s="4"/>
      <c r="H484" s="4"/>
      <c r="I484" s="16"/>
      <c r="J484" s="1"/>
    </row>
    <row r="485" spans="1:10">
      <c r="A485" s="22"/>
      <c r="B485" s="4"/>
      <c r="C485" s="4"/>
      <c r="D485" s="4"/>
      <c r="E485" s="4"/>
      <c r="F485" s="4"/>
      <c r="G485" s="4"/>
      <c r="H485" s="4"/>
      <c r="I485" s="16"/>
      <c r="J485" s="1"/>
    </row>
    <row r="486" spans="1:10">
      <c r="A486" s="22"/>
      <c r="B486" s="4"/>
      <c r="C486" s="4"/>
      <c r="D486" s="4"/>
      <c r="E486" s="4"/>
      <c r="F486" s="4"/>
      <c r="G486" s="4"/>
      <c r="H486" s="4"/>
      <c r="I486" s="16"/>
      <c r="J486" s="1"/>
    </row>
    <row r="487" spans="1:10">
      <c r="A487" s="22"/>
      <c r="B487" s="4"/>
      <c r="C487" s="4"/>
      <c r="D487" s="4"/>
      <c r="E487" s="4"/>
      <c r="F487" s="4"/>
      <c r="G487" s="4"/>
      <c r="H487" s="4"/>
      <c r="I487" s="16"/>
      <c r="J487" s="1"/>
    </row>
    <row r="488" spans="1:10">
      <c r="A488" s="22"/>
      <c r="B488" s="4"/>
      <c r="C488" s="4"/>
      <c r="D488" s="4"/>
      <c r="E488" s="4"/>
      <c r="F488" s="4"/>
      <c r="G488" s="4"/>
      <c r="H488" s="4"/>
      <c r="I488" s="16"/>
      <c r="J488" s="1"/>
    </row>
    <row r="489" spans="1:10">
      <c r="A489" s="22"/>
      <c r="B489" s="4"/>
      <c r="C489" s="4"/>
      <c r="D489" s="4"/>
      <c r="E489" s="4"/>
      <c r="F489" s="4"/>
      <c r="G489" s="4"/>
      <c r="H489" s="4"/>
      <c r="I489" s="16"/>
      <c r="J489" s="1"/>
    </row>
    <row r="490" spans="1:10">
      <c r="A490" s="22"/>
      <c r="B490" s="4"/>
      <c r="C490" s="4"/>
      <c r="D490" s="4"/>
      <c r="E490" s="4"/>
      <c r="F490" s="4"/>
      <c r="G490" s="4"/>
      <c r="H490" s="4"/>
      <c r="I490" s="16"/>
      <c r="J490" s="1"/>
    </row>
    <row r="491" spans="1:10">
      <c r="A491" s="22"/>
      <c r="B491" s="4"/>
      <c r="C491" s="4"/>
      <c r="D491" s="4"/>
      <c r="E491" s="4"/>
      <c r="F491" s="4"/>
      <c r="G491" s="4"/>
      <c r="H491" s="4"/>
      <c r="I491" s="16"/>
      <c r="J491" s="1"/>
    </row>
    <row r="492" spans="1:10">
      <c r="A492" s="22"/>
      <c r="B492" s="4"/>
      <c r="C492" s="4"/>
      <c r="D492" s="4"/>
      <c r="E492" s="4"/>
      <c r="F492" s="4"/>
      <c r="G492" s="4"/>
      <c r="H492" s="4"/>
      <c r="I492" s="16"/>
      <c r="J492" s="1"/>
    </row>
    <row r="493" spans="1:10">
      <c r="A493" s="22"/>
      <c r="B493" s="4"/>
      <c r="C493" s="4"/>
      <c r="D493" s="4"/>
      <c r="E493" s="4"/>
      <c r="F493" s="4"/>
      <c r="G493" s="4"/>
      <c r="H493" s="4"/>
      <c r="I493" s="16"/>
      <c r="J493" s="1"/>
    </row>
    <row r="494" spans="1:10">
      <c r="A494" s="22"/>
      <c r="B494" s="4"/>
      <c r="C494" s="4"/>
      <c r="D494" s="4"/>
      <c r="E494" s="4"/>
      <c r="F494" s="4"/>
      <c r="G494" s="4"/>
      <c r="H494" s="4"/>
      <c r="I494" s="16"/>
      <c r="J494" s="1"/>
    </row>
    <row r="495" spans="1:10">
      <c r="A495" s="22"/>
      <c r="B495" s="4"/>
      <c r="C495" s="4"/>
      <c r="D495" s="4"/>
      <c r="E495" s="4"/>
      <c r="F495" s="4"/>
      <c r="G495" s="4"/>
      <c r="H495" s="4"/>
      <c r="I495" s="16"/>
      <c r="J495" s="1"/>
    </row>
    <row r="496" spans="1:10">
      <c r="A496" s="22"/>
      <c r="B496" s="4"/>
      <c r="C496" s="4"/>
      <c r="D496" s="4"/>
      <c r="E496" s="4"/>
      <c r="F496" s="4"/>
      <c r="G496" s="4"/>
      <c r="H496" s="4"/>
      <c r="I496" s="16"/>
      <c r="J496" s="1"/>
    </row>
    <row r="497" spans="1:10">
      <c r="A497" s="22"/>
      <c r="B497" s="4"/>
      <c r="C497" s="4"/>
      <c r="D497" s="4"/>
      <c r="E497" s="4"/>
      <c r="F497" s="4"/>
      <c r="G497" s="4"/>
      <c r="H497" s="4"/>
      <c r="I497" s="16"/>
      <c r="J497" s="1"/>
    </row>
    <row r="498" spans="1:10">
      <c r="A498" s="22"/>
      <c r="B498" s="4"/>
      <c r="C498" s="4"/>
      <c r="D498" s="4"/>
      <c r="E498" s="4"/>
      <c r="F498" s="4"/>
      <c r="G498" s="4"/>
      <c r="H498" s="4"/>
      <c r="I498" s="16"/>
      <c r="J498" s="1"/>
    </row>
    <row r="499" spans="1:10">
      <c r="A499" s="22"/>
      <c r="B499" s="4"/>
      <c r="C499" s="4"/>
      <c r="D499" s="4"/>
      <c r="E499" s="4"/>
      <c r="F499" s="4"/>
      <c r="G499" s="4"/>
      <c r="H499" s="4"/>
      <c r="I499" s="16"/>
      <c r="J499" s="1"/>
    </row>
    <row r="500" spans="1:10">
      <c r="A500" s="22"/>
      <c r="B500" s="4"/>
      <c r="C500" s="4"/>
      <c r="D500" s="4"/>
      <c r="E500" s="4"/>
      <c r="F500" s="4"/>
      <c r="G500" s="4"/>
      <c r="H500" s="4"/>
      <c r="I500" s="16"/>
      <c r="J500" s="1"/>
    </row>
    <row r="501" spans="1:10">
      <c r="A501" s="22"/>
      <c r="B501" s="4"/>
      <c r="C501" s="4"/>
      <c r="D501" s="4"/>
      <c r="E501" s="4"/>
      <c r="F501" s="4"/>
      <c r="G501" s="4"/>
      <c r="H501" s="4"/>
      <c r="I501" s="16"/>
      <c r="J501" s="1"/>
    </row>
    <row r="502" spans="1:10">
      <c r="A502" s="22"/>
      <c r="B502" s="4"/>
      <c r="C502" s="4"/>
      <c r="D502" s="4"/>
      <c r="E502" s="4"/>
      <c r="F502" s="4"/>
      <c r="G502" s="4"/>
      <c r="H502" s="4"/>
      <c r="I502" s="16"/>
      <c r="J502" s="1"/>
    </row>
    <row r="503" spans="1:10">
      <c r="A503" s="22"/>
      <c r="B503" s="4"/>
      <c r="C503" s="4"/>
      <c r="D503" s="4"/>
      <c r="E503" s="4"/>
      <c r="F503" s="4"/>
      <c r="G503" s="4"/>
      <c r="H503" s="4"/>
      <c r="I503" s="16"/>
      <c r="J503" s="1"/>
    </row>
    <row r="504" spans="1:10">
      <c r="A504" s="22"/>
      <c r="B504" s="4"/>
      <c r="C504" s="4"/>
      <c r="D504" s="4"/>
      <c r="E504" s="4"/>
      <c r="F504" s="4"/>
      <c r="G504" s="4"/>
      <c r="H504" s="4"/>
      <c r="I504" s="16"/>
      <c r="J504" s="1"/>
    </row>
    <row r="505" spans="1:10">
      <c r="A505" s="22"/>
      <c r="B505" s="4"/>
      <c r="C505" s="4"/>
      <c r="D505" s="4"/>
      <c r="E505" s="4"/>
      <c r="F505" s="4"/>
      <c r="G505" s="4"/>
      <c r="H505" s="4"/>
      <c r="I505" s="16"/>
      <c r="J505" s="1"/>
    </row>
    <row r="506" spans="1:10">
      <c r="A506" s="22"/>
      <c r="B506" s="4"/>
      <c r="C506" s="4"/>
      <c r="D506" s="4"/>
      <c r="E506" s="4"/>
      <c r="F506" s="4"/>
      <c r="G506" s="4"/>
      <c r="H506" s="4"/>
      <c r="I506" s="16"/>
      <c r="J506" s="1"/>
    </row>
    <row r="507" spans="1:10">
      <c r="A507" s="22"/>
      <c r="B507" s="4"/>
      <c r="C507" s="4"/>
      <c r="D507" s="4"/>
      <c r="E507" s="4"/>
      <c r="F507" s="4"/>
      <c r="G507" s="4"/>
      <c r="H507" s="4"/>
      <c r="I507" s="16"/>
      <c r="J507" s="1"/>
    </row>
    <row r="508" spans="1:10">
      <c r="A508" s="22"/>
      <c r="B508" s="4"/>
      <c r="C508" s="4"/>
      <c r="D508" s="4"/>
      <c r="E508" s="4"/>
      <c r="F508" s="4"/>
      <c r="G508" s="4"/>
      <c r="H508" s="4"/>
      <c r="I508" s="16"/>
      <c r="J508" s="1"/>
    </row>
    <row r="509" spans="1:10">
      <c r="A509" s="22"/>
      <c r="B509" s="4"/>
      <c r="C509" s="4"/>
      <c r="D509" s="4"/>
      <c r="E509" s="4"/>
      <c r="F509" s="4"/>
      <c r="G509" s="4"/>
      <c r="H509" s="4"/>
      <c r="I509" s="16"/>
      <c r="J509" s="1"/>
    </row>
    <row r="510" spans="1:10">
      <c r="A510" s="22"/>
      <c r="B510" s="4"/>
      <c r="C510" s="4"/>
      <c r="D510" s="4"/>
      <c r="E510" s="4"/>
      <c r="F510" s="4"/>
      <c r="G510" s="4"/>
      <c r="H510" s="4"/>
      <c r="I510" s="16"/>
      <c r="J510" s="1"/>
    </row>
    <row r="511" spans="1:10">
      <c r="A511" s="22"/>
      <c r="B511" s="4"/>
      <c r="C511" s="4"/>
      <c r="D511" s="4"/>
      <c r="E511" s="4"/>
      <c r="F511" s="4"/>
      <c r="G511" s="4"/>
      <c r="H511" s="4"/>
      <c r="I511" s="16"/>
      <c r="J511" s="1"/>
    </row>
    <row r="512" spans="1:10">
      <c r="A512" s="22"/>
      <c r="B512" s="4"/>
      <c r="C512" s="4"/>
      <c r="D512" s="4"/>
      <c r="E512" s="4"/>
      <c r="F512" s="4"/>
      <c r="G512" s="4"/>
      <c r="H512" s="4"/>
      <c r="I512" s="16"/>
      <c r="J512" s="1"/>
    </row>
    <row r="513" spans="1:10">
      <c r="A513" s="22"/>
      <c r="B513" s="4"/>
      <c r="C513" s="4"/>
      <c r="D513" s="4"/>
      <c r="E513" s="4"/>
      <c r="F513" s="4"/>
      <c r="G513" s="4"/>
      <c r="H513" s="4"/>
      <c r="I513" s="16"/>
      <c r="J513" s="1"/>
    </row>
    <row r="514" spans="1:10">
      <c r="A514" s="22"/>
      <c r="B514" s="4"/>
      <c r="C514" s="4"/>
      <c r="D514" s="4"/>
      <c r="E514" s="4"/>
      <c r="F514" s="4"/>
      <c r="G514" s="4"/>
      <c r="H514" s="4"/>
      <c r="I514" s="16"/>
      <c r="J514" s="1"/>
    </row>
    <row r="515" spans="1:10">
      <c r="A515" s="22"/>
      <c r="B515" s="4"/>
      <c r="C515" s="4"/>
      <c r="D515" s="4"/>
      <c r="E515" s="4"/>
      <c r="F515" s="4"/>
      <c r="G515" s="4"/>
      <c r="H515" s="4"/>
      <c r="I515" s="16"/>
      <c r="J515" s="1"/>
    </row>
    <row r="516" spans="1:10">
      <c r="A516" s="22"/>
      <c r="B516" s="4"/>
      <c r="C516" s="4"/>
      <c r="D516" s="4"/>
      <c r="E516" s="4"/>
      <c r="F516" s="4"/>
      <c r="G516" s="4"/>
      <c r="H516" s="4"/>
      <c r="I516" s="16"/>
      <c r="J516" s="1"/>
    </row>
    <row r="517" spans="1:10">
      <c r="A517" s="22"/>
      <c r="B517" s="4"/>
      <c r="C517" s="4"/>
      <c r="D517" s="4"/>
      <c r="E517" s="4"/>
      <c r="F517" s="4"/>
      <c r="G517" s="4"/>
      <c r="H517" s="4"/>
      <c r="I517" s="16"/>
      <c r="J517" s="1"/>
    </row>
    <row r="518" spans="1:10">
      <c r="A518" s="22"/>
      <c r="B518" s="4"/>
      <c r="C518" s="4"/>
      <c r="D518" s="4"/>
      <c r="E518" s="4"/>
      <c r="F518" s="4"/>
      <c r="G518" s="4"/>
      <c r="H518" s="4"/>
      <c r="I518" s="16"/>
      <c r="J518" s="1"/>
    </row>
    <row r="519" spans="1:10">
      <c r="A519" s="22"/>
      <c r="B519" s="4"/>
      <c r="C519" s="4"/>
      <c r="D519" s="4"/>
      <c r="E519" s="4"/>
      <c r="F519" s="4"/>
      <c r="G519" s="4"/>
      <c r="H519" s="4"/>
      <c r="I519" s="16"/>
      <c r="J519" s="1"/>
    </row>
    <row r="520" spans="1:10">
      <c r="A520" s="22"/>
      <c r="B520" s="4"/>
      <c r="C520" s="4"/>
      <c r="D520" s="4"/>
      <c r="E520" s="4"/>
      <c r="F520" s="4"/>
      <c r="G520" s="4"/>
      <c r="H520" s="4"/>
      <c r="I520" s="16"/>
      <c r="J520" s="1"/>
    </row>
    <row r="521" spans="1:10">
      <c r="A521" s="22"/>
      <c r="B521" s="4"/>
      <c r="C521" s="4"/>
      <c r="D521" s="4"/>
      <c r="E521" s="4"/>
      <c r="F521" s="4"/>
      <c r="G521" s="4"/>
      <c r="H521" s="4"/>
      <c r="I521" s="16"/>
      <c r="J521" s="1"/>
    </row>
    <row r="522" spans="1:10">
      <c r="A522" s="22"/>
      <c r="B522" s="4"/>
      <c r="C522" s="4"/>
      <c r="D522" s="4"/>
      <c r="E522" s="4"/>
      <c r="F522" s="4"/>
      <c r="G522" s="4"/>
      <c r="H522" s="4"/>
      <c r="I522" s="16"/>
      <c r="J522" s="1"/>
    </row>
    <row r="523" spans="1:10">
      <c r="A523" s="22"/>
      <c r="B523" s="4"/>
      <c r="C523" s="4"/>
      <c r="D523" s="4"/>
      <c r="E523" s="4"/>
      <c r="F523" s="4"/>
      <c r="G523" s="4"/>
      <c r="H523" s="4"/>
      <c r="I523" s="16"/>
      <c r="J523" s="1"/>
    </row>
    <row r="524" spans="1:10">
      <c r="A524" s="22"/>
      <c r="B524" s="4"/>
      <c r="C524" s="4"/>
      <c r="D524" s="4"/>
      <c r="E524" s="4"/>
      <c r="F524" s="4"/>
      <c r="G524" s="4"/>
      <c r="H524" s="4"/>
      <c r="I524" s="16"/>
      <c r="J524" s="1"/>
    </row>
    <row r="525" spans="1:10">
      <c r="A525" s="22"/>
      <c r="B525" s="4"/>
      <c r="C525" s="4"/>
      <c r="D525" s="4"/>
      <c r="E525" s="4"/>
      <c r="F525" s="4"/>
      <c r="G525" s="4"/>
      <c r="H525" s="4"/>
      <c r="I525" s="16"/>
      <c r="J525" s="1"/>
    </row>
    <row r="526" spans="1:10">
      <c r="A526" s="22"/>
      <c r="B526" s="4"/>
      <c r="C526" s="4"/>
      <c r="D526" s="4"/>
      <c r="E526" s="4"/>
      <c r="F526" s="4"/>
      <c r="G526" s="4"/>
      <c r="H526" s="4"/>
      <c r="I526" s="16"/>
      <c r="J526" s="1"/>
    </row>
    <row r="527" spans="1:10">
      <c r="A527" s="22"/>
      <c r="B527" s="4"/>
      <c r="C527" s="4"/>
      <c r="D527" s="4"/>
      <c r="E527" s="4"/>
      <c r="F527" s="4"/>
      <c r="G527" s="4"/>
      <c r="H527" s="4"/>
      <c r="I527" s="16"/>
      <c r="J527" s="1"/>
    </row>
    <row r="528" spans="1:10">
      <c r="A528" s="22"/>
      <c r="B528" s="4"/>
      <c r="C528" s="4"/>
      <c r="D528" s="4"/>
      <c r="E528" s="4"/>
      <c r="F528" s="4"/>
      <c r="G528" s="4"/>
      <c r="H528" s="4"/>
      <c r="I528" s="16"/>
      <c r="J528" s="1"/>
    </row>
    <row r="529" spans="1:10">
      <c r="A529" s="22"/>
      <c r="B529" s="4"/>
      <c r="C529" s="4"/>
      <c r="D529" s="4"/>
      <c r="E529" s="4"/>
      <c r="F529" s="4"/>
      <c r="G529" s="4"/>
      <c r="H529" s="4"/>
      <c r="I529" s="16"/>
      <c r="J529" s="1"/>
    </row>
    <row r="530" spans="1:10">
      <c r="A530" s="22"/>
      <c r="B530" s="4"/>
      <c r="C530" s="4"/>
      <c r="D530" s="4"/>
      <c r="E530" s="4"/>
      <c r="F530" s="4"/>
      <c r="G530" s="4"/>
      <c r="H530" s="4"/>
      <c r="I530" s="16"/>
      <c r="J530" s="1"/>
    </row>
    <row r="531" spans="1:10">
      <c r="A531" s="22"/>
      <c r="B531" s="4"/>
      <c r="C531" s="4"/>
      <c r="D531" s="4"/>
      <c r="E531" s="4"/>
      <c r="F531" s="4"/>
      <c r="G531" s="4"/>
      <c r="H531" s="4"/>
      <c r="I531" s="16"/>
      <c r="J531" s="1"/>
    </row>
    <row r="532" spans="1:10">
      <c r="A532" s="22"/>
      <c r="B532" s="4"/>
      <c r="C532" s="4"/>
      <c r="D532" s="4"/>
      <c r="E532" s="4"/>
      <c r="F532" s="4"/>
      <c r="G532" s="4"/>
      <c r="H532" s="4"/>
      <c r="I532" s="16"/>
      <c r="J532" s="1"/>
    </row>
    <row r="533" spans="1:10">
      <c r="A533" s="22"/>
      <c r="B533" s="4"/>
      <c r="C533" s="4"/>
      <c r="D533" s="4"/>
      <c r="E533" s="4"/>
      <c r="F533" s="4"/>
      <c r="G533" s="4"/>
      <c r="H533" s="4"/>
      <c r="I533" s="16"/>
      <c r="J533" s="1"/>
    </row>
    <row r="534" spans="1:10">
      <c r="A534" s="22"/>
      <c r="B534" s="4"/>
      <c r="C534" s="4"/>
      <c r="D534" s="4"/>
      <c r="E534" s="4"/>
      <c r="F534" s="4"/>
      <c r="G534" s="4"/>
      <c r="H534" s="4"/>
      <c r="I534" s="16"/>
      <c r="J534" s="1"/>
    </row>
    <row r="535" spans="1:10">
      <c r="A535" s="22"/>
      <c r="B535" s="4"/>
      <c r="C535" s="4"/>
      <c r="D535" s="4"/>
      <c r="E535" s="4"/>
      <c r="F535" s="4"/>
      <c r="G535" s="4"/>
      <c r="H535" s="4"/>
      <c r="I535" s="16"/>
      <c r="J535" s="1"/>
    </row>
    <row r="536" spans="1:10">
      <c r="A536" s="22"/>
      <c r="B536" s="4"/>
      <c r="C536" s="4"/>
      <c r="D536" s="4"/>
      <c r="E536" s="4"/>
      <c r="F536" s="4"/>
      <c r="G536" s="4"/>
      <c r="H536" s="4"/>
      <c r="I536" s="16"/>
      <c r="J536" s="1"/>
    </row>
    <row r="537" spans="1:10">
      <c r="A537" s="22"/>
      <c r="B537" s="4"/>
      <c r="C537" s="4"/>
      <c r="D537" s="4"/>
      <c r="E537" s="4"/>
      <c r="F537" s="4"/>
      <c r="G537" s="4"/>
      <c r="H537" s="4"/>
      <c r="I537" s="16"/>
      <c r="J537" s="1"/>
    </row>
    <row r="538" spans="1:10">
      <c r="A538" s="22"/>
      <c r="B538" s="4"/>
      <c r="C538" s="4"/>
      <c r="D538" s="4"/>
      <c r="E538" s="4"/>
      <c r="F538" s="4"/>
      <c r="G538" s="4"/>
      <c r="H538" s="4"/>
      <c r="I538" s="16"/>
      <c r="J538" s="1"/>
    </row>
    <row r="539" spans="1:10">
      <c r="A539" s="22"/>
      <c r="B539" s="4"/>
      <c r="C539" s="4"/>
      <c r="D539" s="4"/>
      <c r="E539" s="4"/>
      <c r="F539" s="4"/>
      <c r="G539" s="4"/>
      <c r="H539" s="4"/>
      <c r="I539" s="16"/>
      <c r="J539" s="1"/>
    </row>
    <row r="540" spans="1:10">
      <c r="A540" s="22"/>
      <c r="B540" s="4"/>
      <c r="C540" s="4"/>
      <c r="D540" s="4"/>
      <c r="E540" s="4"/>
      <c r="F540" s="4"/>
      <c r="G540" s="4"/>
      <c r="H540" s="4"/>
      <c r="I540" s="16"/>
      <c r="J540" s="1"/>
    </row>
    <row r="541" spans="1:10">
      <c r="A541" s="22"/>
      <c r="B541" s="4"/>
      <c r="C541" s="4"/>
      <c r="D541" s="4"/>
      <c r="E541" s="4"/>
      <c r="F541" s="4"/>
      <c r="G541" s="4"/>
      <c r="H541" s="4"/>
      <c r="I541" s="16"/>
      <c r="J541" s="1"/>
    </row>
    <row r="542" spans="1:10">
      <c r="A542" s="22"/>
      <c r="B542" s="4"/>
      <c r="C542" s="4"/>
      <c r="D542" s="4"/>
      <c r="E542" s="4"/>
      <c r="F542" s="4"/>
      <c r="G542" s="4"/>
      <c r="H542" s="4"/>
      <c r="I542" s="16"/>
      <c r="J542" s="1"/>
    </row>
    <row r="543" spans="1:10">
      <c r="A543" s="22"/>
      <c r="B543" s="4"/>
      <c r="C543" s="4"/>
      <c r="D543" s="4"/>
      <c r="E543" s="4"/>
      <c r="F543" s="4"/>
      <c r="G543" s="4"/>
      <c r="H543" s="4"/>
      <c r="I543" s="16"/>
      <c r="J543" s="1"/>
    </row>
    <row r="544" spans="1:10">
      <c r="A544" s="22"/>
      <c r="B544" s="4"/>
      <c r="C544" s="4"/>
      <c r="D544" s="4"/>
      <c r="E544" s="4"/>
      <c r="F544" s="4"/>
      <c r="G544" s="4"/>
      <c r="H544" s="4"/>
      <c r="I544" s="16"/>
      <c r="J544" s="1"/>
    </row>
    <row r="545" spans="1:10">
      <c r="A545" s="22"/>
      <c r="B545" s="4"/>
      <c r="C545" s="4"/>
      <c r="D545" s="4"/>
      <c r="E545" s="4"/>
      <c r="F545" s="4"/>
      <c r="G545" s="4"/>
      <c r="H545" s="4"/>
      <c r="I545" s="16"/>
      <c r="J545" s="1"/>
    </row>
    <row r="546" spans="1:10">
      <c r="A546" s="22"/>
      <c r="B546" s="4"/>
      <c r="C546" s="4"/>
      <c r="D546" s="4"/>
      <c r="E546" s="4"/>
      <c r="F546" s="4"/>
      <c r="G546" s="4"/>
      <c r="H546" s="4"/>
      <c r="I546" s="16"/>
      <c r="J546" s="1"/>
    </row>
    <row r="547" spans="1:10">
      <c r="A547" s="22"/>
      <c r="B547" s="4"/>
      <c r="C547" s="4"/>
      <c r="D547" s="4"/>
      <c r="E547" s="4"/>
      <c r="F547" s="4"/>
      <c r="G547" s="4"/>
      <c r="H547" s="4"/>
      <c r="I547" s="16"/>
      <c r="J547" s="1"/>
    </row>
    <row r="548" spans="1:10">
      <c r="A548" s="22"/>
      <c r="B548" s="4"/>
      <c r="C548" s="4"/>
      <c r="D548" s="4"/>
      <c r="E548" s="4"/>
      <c r="F548" s="4"/>
      <c r="G548" s="4"/>
      <c r="H548" s="4"/>
      <c r="I548" s="16"/>
      <c r="J548" s="1"/>
    </row>
    <row r="549" spans="1:10">
      <c r="A549" s="22"/>
      <c r="B549" s="4"/>
      <c r="C549" s="4"/>
      <c r="D549" s="4"/>
      <c r="E549" s="4"/>
      <c r="F549" s="4"/>
      <c r="G549" s="4"/>
      <c r="H549" s="4"/>
      <c r="I549" s="16"/>
      <c r="J549" s="1"/>
    </row>
    <row r="550" spans="1:10">
      <c r="A550" s="22"/>
      <c r="B550" s="4"/>
      <c r="C550" s="4"/>
      <c r="D550" s="4"/>
      <c r="E550" s="4"/>
      <c r="F550" s="4"/>
      <c r="G550" s="4"/>
      <c r="H550" s="4"/>
      <c r="I550" s="16"/>
      <c r="J550" s="1"/>
    </row>
    <row r="551" spans="1:10">
      <c r="A551" s="22"/>
      <c r="B551" s="4"/>
      <c r="C551" s="4"/>
      <c r="D551" s="4"/>
      <c r="E551" s="4"/>
      <c r="F551" s="4"/>
      <c r="G551" s="4"/>
      <c r="H551" s="4"/>
      <c r="I551" s="16"/>
      <c r="J551" s="1"/>
    </row>
    <row r="552" spans="1:10">
      <c r="A552" s="22"/>
      <c r="B552" s="4"/>
      <c r="C552" s="4"/>
      <c r="D552" s="4"/>
      <c r="E552" s="4"/>
      <c r="F552" s="4"/>
      <c r="G552" s="4"/>
      <c r="H552" s="4"/>
      <c r="I552" s="16"/>
      <c r="J552" s="1"/>
    </row>
    <row r="553" spans="1:10">
      <c r="A553" s="22"/>
      <c r="B553" s="4"/>
      <c r="C553" s="4"/>
      <c r="D553" s="4"/>
      <c r="E553" s="4"/>
      <c r="F553" s="4"/>
      <c r="G553" s="4"/>
      <c r="H553" s="4"/>
      <c r="I553" s="16"/>
      <c r="J553" s="1"/>
    </row>
    <row r="554" spans="1:10">
      <c r="A554" s="22"/>
      <c r="B554" s="4"/>
      <c r="C554" s="4"/>
      <c r="D554" s="4"/>
      <c r="E554" s="4"/>
      <c r="F554" s="4"/>
      <c r="G554" s="4"/>
      <c r="H554" s="4"/>
      <c r="I554" s="16"/>
      <c r="J554" s="1"/>
    </row>
    <row r="555" spans="1:10">
      <c r="A555" s="22"/>
      <c r="B555" s="4"/>
      <c r="C555" s="4"/>
      <c r="D555" s="4"/>
      <c r="E555" s="4"/>
      <c r="F555" s="4"/>
      <c r="G555" s="4"/>
      <c r="H555" s="4"/>
      <c r="I555" s="16"/>
      <c r="J555" s="1"/>
    </row>
    <row r="556" spans="1:10">
      <c r="A556" s="22"/>
      <c r="B556" s="4"/>
      <c r="C556" s="4"/>
      <c r="D556" s="4"/>
      <c r="E556" s="4"/>
      <c r="F556" s="4"/>
      <c r="G556" s="4"/>
      <c r="H556" s="4"/>
      <c r="I556" s="16"/>
      <c r="J556" s="1"/>
    </row>
    <row r="557" spans="1:10">
      <c r="A557" s="22"/>
      <c r="B557" s="4"/>
      <c r="C557" s="4"/>
      <c r="D557" s="4"/>
      <c r="E557" s="4"/>
      <c r="F557" s="4"/>
      <c r="G557" s="4"/>
      <c r="H557" s="4"/>
      <c r="I557" s="16"/>
      <c r="J557" s="1"/>
    </row>
    <row r="558" spans="1:10">
      <c r="A558" s="22"/>
      <c r="B558" s="4"/>
      <c r="C558" s="4"/>
      <c r="D558" s="4"/>
      <c r="E558" s="4"/>
      <c r="F558" s="4"/>
      <c r="G558" s="4"/>
      <c r="H558" s="4"/>
      <c r="I558" s="16"/>
      <c r="J558" s="1"/>
    </row>
    <row r="559" spans="1:10">
      <c r="A559" s="22"/>
      <c r="B559" s="4"/>
      <c r="C559" s="4"/>
      <c r="D559" s="4"/>
      <c r="E559" s="4"/>
      <c r="F559" s="4"/>
      <c r="G559" s="4"/>
      <c r="H559" s="4"/>
      <c r="I559" s="16"/>
      <c r="J559" s="1"/>
    </row>
    <row r="560" spans="1:10">
      <c r="A560" s="22"/>
      <c r="B560" s="4"/>
      <c r="C560" s="4"/>
      <c r="D560" s="4"/>
      <c r="E560" s="4"/>
      <c r="F560" s="4"/>
      <c r="G560" s="4"/>
      <c r="H560" s="4"/>
      <c r="I560" s="16"/>
      <c r="J560" s="1"/>
    </row>
    <row r="561" spans="1:10">
      <c r="A561" s="22"/>
      <c r="B561" s="4"/>
      <c r="C561" s="4"/>
      <c r="D561" s="4"/>
      <c r="E561" s="4"/>
      <c r="F561" s="4"/>
      <c r="G561" s="4"/>
      <c r="H561" s="4"/>
      <c r="I561" s="16"/>
      <c r="J561" s="1"/>
    </row>
    <row r="562" spans="1:10">
      <c r="A562" s="22"/>
      <c r="B562" s="4"/>
      <c r="C562" s="4"/>
      <c r="D562" s="4"/>
      <c r="E562" s="4"/>
      <c r="F562" s="4"/>
      <c r="G562" s="4"/>
      <c r="H562" s="4"/>
      <c r="I562" s="16"/>
      <c r="J562" s="1"/>
    </row>
    <row r="563" spans="1:10">
      <c r="A563" s="22"/>
      <c r="B563" s="4"/>
      <c r="C563" s="4"/>
      <c r="D563" s="4"/>
      <c r="E563" s="4"/>
      <c r="F563" s="4"/>
      <c r="G563" s="4"/>
      <c r="H563" s="4"/>
      <c r="I563" s="16"/>
      <c r="J563" s="1"/>
    </row>
    <row r="564" spans="1:10">
      <c r="A564" s="22"/>
      <c r="B564" s="4"/>
      <c r="C564" s="4"/>
      <c r="D564" s="4"/>
      <c r="E564" s="4"/>
      <c r="F564" s="4"/>
      <c r="G564" s="4"/>
      <c r="H564" s="4"/>
      <c r="I564" s="16"/>
      <c r="J564" s="1"/>
    </row>
    <row r="565" spans="1:10">
      <c r="A565" s="22"/>
      <c r="B565" s="4"/>
      <c r="C565" s="4"/>
      <c r="D565" s="4"/>
      <c r="E565" s="4"/>
      <c r="F565" s="4"/>
      <c r="G565" s="4"/>
      <c r="H565" s="4"/>
      <c r="I565" s="16"/>
      <c r="J565" s="1"/>
    </row>
    <row r="566" spans="1:10">
      <c r="A566" s="22"/>
      <c r="B566" s="4"/>
      <c r="C566" s="4"/>
      <c r="D566" s="4"/>
      <c r="E566" s="4"/>
      <c r="F566" s="4"/>
      <c r="G566" s="4"/>
      <c r="H566" s="4"/>
      <c r="I566" s="16"/>
      <c r="J566" s="1"/>
    </row>
    <row r="567" spans="1:10">
      <c r="A567" s="22"/>
      <c r="B567" s="4"/>
      <c r="C567" s="4"/>
      <c r="D567" s="4"/>
      <c r="E567" s="4"/>
      <c r="F567" s="4"/>
      <c r="G567" s="4"/>
      <c r="H567" s="4"/>
      <c r="I567" s="16"/>
      <c r="J567" s="1"/>
    </row>
    <row r="568" spans="1:10">
      <c r="A568" s="22"/>
      <c r="B568" s="4"/>
      <c r="C568" s="4"/>
      <c r="D568" s="4"/>
      <c r="E568" s="4"/>
      <c r="F568" s="4"/>
      <c r="G568" s="4"/>
      <c r="H568" s="4"/>
      <c r="I568" s="16"/>
      <c r="J568" s="1"/>
    </row>
    <row r="569" spans="1:10">
      <c r="A569" s="22"/>
      <c r="B569" s="4"/>
      <c r="C569" s="4"/>
      <c r="D569" s="4"/>
      <c r="E569" s="4"/>
      <c r="F569" s="4"/>
      <c r="G569" s="4"/>
      <c r="H569" s="4"/>
      <c r="I569" s="16"/>
      <c r="J569" s="1"/>
    </row>
    <row r="570" spans="1:10">
      <c r="A570" s="22"/>
      <c r="B570" s="4"/>
      <c r="C570" s="4"/>
      <c r="D570" s="4"/>
      <c r="E570" s="4"/>
      <c r="F570" s="4"/>
      <c r="G570" s="4"/>
      <c r="H570" s="4"/>
      <c r="I570" s="16"/>
      <c r="J570" s="1"/>
    </row>
    <row r="571" spans="1:10">
      <c r="A571" s="22"/>
      <c r="B571" s="4"/>
      <c r="C571" s="4"/>
      <c r="D571" s="4"/>
      <c r="E571" s="4"/>
      <c r="F571" s="4"/>
      <c r="G571" s="4"/>
      <c r="H571" s="4"/>
      <c r="I571" s="16"/>
      <c r="J571" s="1"/>
    </row>
    <row r="572" spans="1:10">
      <c r="A572" s="22"/>
      <c r="B572" s="4"/>
      <c r="C572" s="4"/>
      <c r="D572" s="4"/>
      <c r="E572" s="4"/>
      <c r="F572" s="4"/>
      <c r="G572" s="4"/>
      <c r="H572" s="4"/>
      <c r="I572" s="16"/>
      <c r="J572" s="1"/>
    </row>
    <row r="573" spans="1:10">
      <c r="A573" s="22"/>
      <c r="B573" s="4"/>
      <c r="C573" s="4"/>
      <c r="D573" s="4"/>
      <c r="E573" s="4"/>
      <c r="F573" s="4"/>
      <c r="G573" s="4"/>
      <c r="H573" s="4"/>
      <c r="I573" s="16"/>
      <c r="J573" s="1"/>
    </row>
    <row r="574" spans="1:10">
      <c r="A574" s="22"/>
      <c r="B574" s="4"/>
      <c r="C574" s="4"/>
      <c r="D574" s="4"/>
      <c r="E574" s="4"/>
      <c r="F574" s="4"/>
      <c r="G574" s="4"/>
      <c r="H574" s="4"/>
      <c r="I574" s="16"/>
      <c r="J574" s="1"/>
    </row>
    <row r="575" spans="1:10">
      <c r="A575" s="22"/>
      <c r="B575" s="4"/>
      <c r="C575" s="4"/>
      <c r="D575" s="4"/>
      <c r="E575" s="4"/>
      <c r="F575" s="4"/>
      <c r="G575" s="4"/>
      <c r="H575" s="4"/>
      <c r="I575" s="16"/>
      <c r="J575" s="1"/>
    </row>
    <row r="576" spans="1:10">
      <c r="A576" s="22"/>
      <c r="B576" s="4"/>
      <c r="C576" s="4"/>
      <c r="D576" s="4"/>
      <c r="E576" s="4"/>
      <c r="F576" s="4"/>
      <c r="G576" s="4"/>
      <c r="H576" s="4"/>
      <c r="I576" s="16"/>
      <c r="J576" s="1"/>
    </row>
    <row r="577" spans="1:10">
      <c r="A577" s="22"/>
      <c r="B577" s="4"/>
      <c r="C577" s="4"/>
      <c r="D577" s="4"/>
      <c r="E577" s="4"/>
      <c r="F577" s="4"/>
      <c r="G577" s="4"/>
      <c r="H577" s="4"/>
      <c r="I577" s="16"/>
      <c r="J577" s="1"/>
    </row>
    <row r="578" spans="1:10">
      <c r="A578" s="22"/>
      <c r="B578" s="4"/>
      <c r="C578" s="4"/>
      <c r="D578" s="4"/>
      <c r="E578" s="4"/>
      <c r="F578" s="4"/>
      <c r="G578" s="4"/>
      <c r="H578" s="4"/>
      <c r="I578" s="16"/>
      <c r="J578" s="1"/>
    </row>
    <row r="579" spans="1:10">
      <c r="A579" s="22"/>
      <c r="B579" s="4"/>
      <c r="C579" s="4"/>
      <c r="D579" s="4"/>
      <c r="E579" s="4"/>
      <c r="F579" s="4"/>
      <c r="G579" s="4"/>
      <c r="H579" s="4"/>
      <c r="I579" s="16"/>
      <c r="J579" s="1"/>
    </row>
    <row r="580" spans="1:10">
      <c r="A580" s="22"/>
      <c r="B580" s="4"/>
      <c r="C580" s="4"/>
      <c r="D580" s="4"/>
      <c r="E580" s="4"/>
      <c r="F580" s="4"/>
      <c r="G580" s="4"/>
      <c r="H580" s="4"/>
      <c r="I580" s="16"/>
      <c r="J580" s="1"/>
    </row>
    <row r="581" spans="1:10">
      <c r="A581" s="22"/>
      <c r="B581" s="4"/>
      <c r="C581" s="4"/>
      <c r="D581" s="4"/>
      <c r="E581" s="4"/>
      <c r="F581" s="4"/>
      <c r="G581" s="4"/>
      <c r="H581" s="4"/>
      <c r="I581" s="16"/>
      <c r="J581" s="1"/>
    </row>
    <row r="582" spans="1:10">
      <c r="A582" s="22"/>
      <c r="B582" s="4"/>
      <c r="C582" s="4"/>
      <c r="D582" s="4"/>
      <c r="E582" s="4"/>
      <c r="F582" s="4"/>
      <c r="G582" s="4"/>
      <c r="H582" s="4"/>
      <c r="I582" s="16"/>
      <c r="J582" s="1"/>
    </row>
    <row r="583" spans="1:10">
      <c r="A583" s="22"/>
      <c r="B583" s="4"/>
      <c r="C583" s="4"/>
      <c r="D583" s="4"/>
      <c r="E583" s="4"/>
      <c r="F583" s="4"/>
      <c r="G583" s="4"/>
      <c r="H583" s="4"/>
      <c r="I583" s="16"/>
      <c r="J583" s="1"/>
    </row>
    <row r="584" spans="1:10">
      <c r="A584" s="22"/>
      <c r="B584" s="4"/>
      <c r="C584" s="4"/>
      <c r="D584" s="4"/>
      <c r="E584" s="4"/>
      <c r="F584" s="4"/>
      <c r="G584" s="4"/>
      <c r="H584" s="4"/>
      <c r="I584" s="16"/>
      <c r="J584" s="1"/>
    </row>
    <row r="585" spans="1:10">
      <c r="A585" s="22"/>
      <c r="B585" s="4"/>
      <c r="C585" s="4"/>
      <c r="D585" s="4"/>
      <c r="E585" s="4"/>
      <c r="F585" s="4"/>
      <c r="G585" s="4"/>
      <c r="H585" s="4"/>
      <c r="I585" s="16"/>
      <c r="J585" s="1"/>
    </row>
    <row r="586" spans="1:10">
      <c r="A586" s="22"/>
      <c r="B586" s="4"/>
      <c r="C586" s="4"/>
      <c r="D586" s="4"/>
      <c r="E586" s="4"/>
      <c r="F586" s="4"/>
      <c r="G586" s="4"/>
      <c r="H586" s="4"/>
      <c r="I586" s="16"/>
      <c r="J586" s="1"/>
    </row>
    <row r="587" spans="1:10">
      <c r="A587" s="22"/>
      <c r="B587" s="4"/>
      <c r="C587" s="4"/>
      <c r="D587" s="4"/>
      <c r="E587" s="4"/>
      <c r="F587" s="4"/>
      <c r="G587" s="4"/>
      <c r="H587" s="4"/>
      <c r="I587" s="16"/>
      <c r="J587" s="1"/>
    </row>
    <row r="588" spans="1:10">
      <c r="A588" s="22"/>
      <c r="B588" s="4"/>
      <c r="C588" s="4"/>
      <c r="D588" s="4"/>
      <c r="E588" s="4"/>
      <c r="F588" s="4"/>
      <c r="G588" s="4"/>
      <c r="H588" s="4"/>
      <c r="I588" s="16"/>
      <c r="J588" s="1"/>
    </row>
    <row r="589" spans="1:10">
      <c r="A589" s="22"/>
      <c r="B589" s="4"/>
      <c r="C589" s="4"/>
      <c r="D589" s="4"/>
      <c r="E589" s="4"/>
      <c r="F589" s="4"/>
      <c r="G589" s="4"/>
      <c r="H589" s="4"/>
      <c r="I589" s="16"/>
      <c r="J589" s="1"/>
    </row>
    <row r="590" spans="1:10">
      <c r="A590" s="22"/>
      <c r="B590" s="4"/>
      <c r="C590" s="4"/>
      <c r="D590" s="4"/>
      <c r="E590" s="4"/>
      <c r="F590" s="4"/>
      <c r="G590" s="4"/>
      <c r="H590" s="4"/>
      <c r="I590" s="16"/>
      <c r="J590" s="1"/>
    </row>
    <row r="591" spans="1:10">
      <c r="A591" s="22"/>
      <c r="B591" s="4"/>
      <c r="C591" s="4"/>
      <c r="D591" s="4"/>
      <c r="E591" s="4"/>
      <c r="F591" s="4"/>
      <c r="G591" s="4"/>
      <c r="H591" s="4"/>
      <c r="I591" s="16"/>
      <c r="J591" s="1"/>
    </row>
    <row r="592" spans="1:10">
      <c r="A592" s="22"/>
      <c r="B592" s="4"/>
      <c r="C592" s="4"/>
      <c r="D592" s="4"/>
      <c r="E592" s="4"/>
      <c r="F592" s="4"/>
      <c r="G592" s="4"/>
      <c r="H592" s="4"/>
      <c r="I592" s="16"/>
      <c r="J592" s="1"/>
    </row>
    <row r="593" spans="1:10">
      <c r="A593" s="22"/>
      <c r="B593" s="4"/>
      <c r="C593" s="4"/>
      <c r="D593" s="4"/>
      <c r="E593" s="4"/>
      <c r="F593" s="4"/>
      <c r="G593" s="4"/>
      <c r="H593" s="4"/>
      <c r="I593" s="16"/>
      <c r="J593" s="1"/>
    </row>
    <row r="594" spans="1:10">
      <c r="A594" s="22"/>
      <c r="B594" s="4"/>
      <c r="C594" s="4"/>
      <c r="D594" s="4"/>
      <c r="E594" s="4"/>
      <c r="F594" s="4"/>
      <c r="G594" s="4"/>
      <c r="H594" s="4"/>
      <c r="I594" s="16"/>
      <c r="J594" s="1"/>
    </row>
    <row r="595" spans="1:10">
      <c r="A595" s="22"/>
      <c r="B595" s="4"/>
      <c r="C595" s="4"/>
      <c r="D595" s="4"/>
      <c r="E595" s="4"/>
      <c r="F595" s="4"/>
      <c r="G595" s="4"/>
      <c r="H595" s="4"/>
      <c r="I595" s="16"/>
      <c r="J595" s="1"/>
    </row>
    <row r="596" spans="1:10">
      <c r="A596" s="22"/>
      <c r="B596" s="4"/>
      <c r="C596" s="4"/>
      <c r="D596" s="4"/>
      <c r="E596" s="4"/>
      <c r="F596" s="4"/>
      <c r="G596" s="4"/>
      <c r="H596" s="4"/>
      <c r="I596" s="16"/>
      <c r="J596" s="1"/>
    </row>
    <row r="597" spans="1:10">
      <c r="A597" s="22"/>
      <c r="B597" s="4"/>
      <c r="C597" s="4"/>
      <c r="D597" s="4"/>
      <c r="E597" s="4"/>
      <c r="F597" s="4"/>
      <c r="G597" s="4"/>
      <c r="H597" s="4"/>
      <c r="I597" s="16"/>
      <c r="J597" s="1"/>
    </row>
    <row r="598" spans="1:10">
      <c r="A598" s="22"/>
      <c r="B598" s="4"/>
      <c r="C598" s="4"/>
      <c r="D598" s="4"/>
      <c r="E598" s="4"/>
      <c r="F598" s="4"/>
      <c r="G598" s="4"/>
      <c r="H598" s="4"/>
      <c r="I598" s="16"/>
      <c r="J598" s="1"/>
    </row>
    <row r="599" spans="1:10">
      <c r="A599" s="22"/>
      <c r="B599" s="4"/>
      <c r="C599" s="4"/>
      <c r="D599" s="4"/>
      <c r="E599" s="4"/>
      <c r="F599" s="4"/>
      <c r="G599" s="4"/>
      <c r="H599" s="4"/>
      <c r="I599" s="16"/>
      <c r="J599" s="1"/>
    </row>
    <row r="600" spans="1:10">
      <c r="A600" s="22"/>
      <c r="B600" s="4"/>
      <c r="C600" s="4"/>
      <c r="D600" s="4"/>
      <c r="E600" s="4"/>
      <c r="F600" s="4"/>
      <c r="G600" s="4"/>
      <c r="H600" s="4"/>
      <c r="I600" s="16"/>
      <c r="J600" s="1"/>
    </row>
    <row r="601" spans="1:10">
      <c r="A601" s="22"/>
      <c r="B601" s="4"/>
      <c r="C601" s="4"/>
      <c r="D601" s="4"/>
      <c r="E601" s="4"/>
      <c r="F601" s="4"/>
      <c r="G601" s="4"/>
      <c r="H601" s="4"/>
      <c r="I601" s="16"/>
      <c r="J601" s="1"/>
    </row>
    <row r="602" spans="1:10">
      <c r="A602" s="22"/>
      <c r="B602" s="4"/>
      <c r="C602" s="4"/>
      <c r="D602" s="4"/>
      <c r="E602" s="4"/>
      <c r="F602" s="4"/>
      <c r="G602" s="4"/>
      <c r="H602" s="4"/>
      <c r="I602" s="16"/>
      <c r="J602" s="1"/>
    </row>
    <row r="603" spans="1:10">
      <c r="A603" s="22"/>
      <c r="B603" s="4"/>
      <c r="C603" s="4"/>
      <c r="D603" s="4"/>
      <c r="E603" s="4"/>
      <c r="F603" s="4"/>
      <c r="G603" s="4"/>
      <c r="H603" s="4"/>
      <c r="I603" s="16"/>
      <c r="J603" s="1"/>
    </row>
    <row r="604" spans="1:10">
      <c r="A604" s="22"/>
      <c r="B604" s="4"/>
      <c r="C604" s="4"/>
      <c r="D604" s="4"/>
      <c r="E604" s="4"/>
      <c r="F604" s="4"/>
      <c r="G604" s="4"/>
      <c r="H604" s="4"/>
      <c r="I604" s="16"/>
      <c r="J604" s="1"/>
    </row>
    <row r="605" spans="1:10">
      <c r="A605" s="22"/>
      <c r="B605" s="4"/>
      <c r="C605" s="4"/>
      <c r="D605" s="4"/>
      <c r="E605" s="4"/>
      <c r="F605" s="4"/>
      <c r="G605" s="4"/>
      <c r="H605" s="4"/>
      <c r="I605" s="16"/>
      <c r="J605" s="1"/>
    </row>
    <row r="606" spans="1:10">
      <c r="A606" s="22"/>
      <c r="B606" s="4"/>
      <c r="C606" s="4"/>
      <c r="D606" s="4"/>
      <c r="E606" s="4"/>
      <c r="F606" s="4"/>
      <c r="G606" s="4"/>
      <c r="H606" s="4"/>
      <c r="I606" s="16"/>
      <c r="J606" s="1"/>
    </row>
    <row r="607" spans="1:10">
      <c r="A607" s="22"/>
      <c r="B607" s="4"/>
      <c r="C607" s="4"/>
      <c r="D607" s="4"/>
      <c r="E607" s="4"/>
      <c r="F607" s="4"/>
      <c r="G607" s="4"/>
      <c r="H607" s="4"/>
      <c r="I607" s="16"/>
      <c r="J607" s="1"/>
    </row>
    <row r="608" spans="1:10">
      <c r="A608" s="22"/>
      <c r="B608" s="4"/>
      <c r="C608" s="4"/>
      <c r="D608" s="4"/>
      <c r="E608" s="4"/>
      <c r="F608" s="4"/>
      <c r="G608" s="4"/>
      <c r="H608" s="4"/>
      <c r="I608" s="16"/>
      <c r="J608" s="1"/>
    </row>
    <row r="609" spans="1:10">
      <c r="A609" s="22"/>
      <c r="B609" s="4"/>
      <c r="C609" s="4"/>
      <c r="D609" s="4"/>
      <c r="E609" s="4"/>
      <c r="F609" s="4"/>
      <c r="G609" s="4"/>
      <c r="H609" s="4"/>
      <c r="I609" s="16"/>
      <c r="J609" s="1"/>
    </row>
    <row r="610" spans="1:10">
      <c r="A610" s="22"/>
      <c r="B610" s="4"/>
      <c r="C610" s="4"/>
      <c r="D610" s="4"/>
      <c r="E610" s="4"/>
      <c r="F610" s="4"/>
      <c r="G610" s="4"/>
      <c r="H610" s="4"/>
      <c r="I610" s="16"/>
      <c r="J610" s="1"/>
    </row>
    <row r="611" spans="1:10">
      <c r="A611" s="22"/>
      <c r="B611" s="4"/>
      <c r="C611" s="4"/>
      <c r="D611" s="4"/>
      <c r="E611" s="4"/>
      <c r="F611" s="4"/>
      <c r="G611" s="4"/>
      <c r="H611" s="4"/>
      <c r="I611" s="16"/>
      <c r="J611" s="1"/>
    </row>
    <row r="612" spans="1:10">
      <c r="A612" s="22"/>
      <c r="B612" s="4"/>
      <c r="C612" s="4"/>
      <c r="D612" s="4"/>
      <c r="E612" s="4"/>
      <c r="F612" s="4"/>
      <c r="G612" s="4"/>
      <c r="H612" s="4"/>
      <c r="I612" s="16"/>
      <c r="J612" s="1"/>
    </row>
    <row r="613" spans="1:10">
      <c r="A613" s="22"/>
      <c r="B613" s="4"/>
      <c r="C613" s="4"/>
      <c r="D613" s="4"/>
      <c r="E613" s="4"/>
      <c r="F613" s="4"/>
      <c r="G613" s="4"/>
      <c r="H613" s="4"/>
      <c r="I613" s="16"/>
      <c r="J613" s="1"/>
    </row>
    <row r="614" spans="1:10">
      <c r="A614" s="22"/>
      <c r="B614" s="4"/>
      <c r="C614" s="4"/>
      <c r="D614" s="4"/>
      <c r="E614" s="4"/>
      <c r="F614" s="4"/>
      <c r="G614" s="4"/>
      <c r="H614" s="4"/>
      <c r="I614" s="16"/>
      <c r="J614" s="1"/>
    </row>
    <row r="615" spans="1:10">
      <c r="A615" s="22"/>
      <c r="B615" s="4"/>
      <c r="C615" s="4"/>
      <c r="D615" s="4"/>
      <c r="E615" s="4"/>
      <c r="F615" s="4"/>
      <c r="G615" s="4"/>
      <c r="H615" s="4"/>
      <c r="I615" s="16"/>
      <c r="J615" s="1"/>
    </row>
    <row r="616" spans="1:10">
      <c r="A616" s="22"/>
      <c r="B616" s="4"/>
      <c r="C616" s="4"/>
      <c r="D616" s="4"/>
      <c r="E616" s="4"/>
      <c r="F616" s="4"/>
      <c r="G616" s="4"/>
      <c r="H616" s="4"/>
      <c r="I616" s="16"/>
      <c r="J616" s="1"/>
    </row>
    <row r="617" spans="1:10">
      <c r="A617" s="22"/>
      <c r="B617" s="4"/>
      <c r="C617" s="4"/>
      <c r="D617" s="4"/>
      <c r="E617" s="4"/>
      <c r="F617" s="4"/>
      <c r="G617" s="4"/>
      <c r="H617" s="4"/>
      <c r="I617" s="16"/>
      <c r="J617" s="1"/>
    </row>
    <row r="618" spans="1:10">
      <c r="A618" s="22"/>
      <c r="B618" s="4"/>
      <c r="C618" s="4"/>
      <c r="D618" s="4"/>
      <c r="E618" s="4"/>
      <c r="F618" s="4"/>
      <c r="G618" s="4"/>
      <c r="H618" s="4"/>
      <c r="I618" s="16"/>
      <c r="J618" s="1"/>
    </row>
    <row r="619" spans="1:10">
      <c r="A619" s="22"/>
      <c r="B619" s="4"/>
      <c r="C619" s="4"/>
      <c r="D619" s="4"/>
      <c r="E619" s="4"/>
      <c r="F619" s="4"/>
      <c r="G619" s="4"/>
      <c r="H619" s="4"/>
      <c r="I619" s="16"/>
      <c r="J619" s="1"/>
    </row>
    <row r="620" spans="1:10">
      <c r="A620" s="22"/>
      <c r="B620" s="4"/>
      <c r="C620" s="4"/>
      <c r="D620" s="4"/>
      <c r="E620" s="4"/>
      <c r="F620" s="4"/>
      <c r="G620" s="4"/>
      <c r="H620" s="4"/>
      <c r="I620" s="16"/>
      <c r="J620" s="1"/>
    </row>
    <row r="621" spans="1:10">
      <c r="A621" s="22"/>
      <c r="B621" s="4"/>
      <c r="C621" s="4"/>
      <c r="D621" s="4"/>
      <c r="E621" s="4"/>
      <c r="F621" s="4"/>
      <c r="G621" s="4"/>
      <c r="H621" s="4"/>
      <c r="I621" s="16"/>
      <c r="J621" s="1"/>
    </row>
    <row r="622" spans="1:10">
      <c r="A622" s="22"/>
      <c r="B622" s="4"/>
      <c r="C622" s="4"/>
      <c r="D622" s="4"/>
      <c r="E622" s="4"/>
      <c r="F622" s="4"/>
      <c r="G622" s="4"/>
      <c r="H622" s="4"/>
      <c r="I622" s="16"/>
      <c r="J622" s="1"/>
    </row>
    <row r="623" spans="1:10">
      <c r="A623" s="22"/>
      <c r="B623" s="4"/>
      <c r="C623" s="4"/>
      <c r="D623" s="4"/>
      <c r="E623" s="4"/>
      <c r="F623" s="4"/>
      <c r="G623" s="4"/>
      <c r="H623" s="4"/>
      <c r="I623" s="16"/>
      <c r="J623" s="1"/>
    </row>
    <row r="624" spans="1:10">
      <c r="A624" s="22"/>
      <c r="B624" s="4"/>
      <c r="C624" s="4"/>
      <c r="D624" s="4"/>
      <c r="E624" s="4"/>
      <c r="F624" s="4"/>
      <c r="G624" s="4"/>
      <c r="H624" s="4"/>
      <c r="I624" s="16"/>
      <c r="J624" s="1"/>
    </row>
    <row r="625" spans="1:10">
      <c r="A625" s="22"/>
      <c r="B625" s="4"/>
      <c r="C625" s="4"/>
      <c r="D625" s="4"/>
      <c r="E625" s="4"/>
      <c r="F625" s="4"/>
      <c r="G625" s="4"/>
      <c r="H625" s="4"/>
      <c r="I625" s="16"/>
      <c r="J625" s="1"/>
    </row>
    <row r="626" spans="1:10">
      <c r="A626" s="22"/>
      <c r="B626" s="4"/>
      <c r="C626" s="4"/>
      <c r="D626" s="4"/>
      <c r="E626" s="4"/>
      <c r="F626" s="4"/>
      <c r="G626" s="4"/>
      <c r="H626" s="4"/>
      <c r="I626" s="16"/>
      <c r="J626" s="1"/>
    </row>
    <row r="627" spans="1:10">
      <c r="A627" s="22"/>
      <c r="B627" s="4"/>
      <c r="C627" s="4"/>
      <c r="D627" s="4"/>
      <c r="E627" s="4"/>
      <c r="F627" s="4"/>
      <c r="G627" s="4"/>
      <c r="H627" s="4"/>
      <c r="I627" s="16"/>
      <c r="J627" s="1"/>
    </row>
    <row r="628" spans="1:10">
      <c r="A628" s="22"/>
      <c r="B628" s="4"/>
      <c r="C628" s="4"/>
      <c r="D628" s="4"/>
      <c r="E628" s="4"/>
      <c r="F628" s="4"/>
      <c r="G628" s="4"/>
      <c r="H628" s="4"/>
      <c r="I628" s="16"/>
      <c r="J628" s="1"/>
    </row>
    <row r="629" spans="1:10">
      <c r="A629" s="22"/>
      <c r="B629" s="4"/>
      <c r="C629" s="4"/>
      <c r="D629" s="4"/>
      <c r="E629" s="4"/>
      <c r="F629" s="4"/>
      <c r="G629" s="4"/>
      <c r="H629" s="4"/>
      <c r="I629" s="16"/>
      <c r="J629" s="1"/>
    </row>
    <row r="630" spans="1:10">
      <c r="A630" s="22"/>
      <c r="B630" s="4"/>
      <c r="C630" s="4"/>
      <c r="D630" s="4"/>
      <c r="E630" s="4"/>
      <c r="F630" s="4"/>
      <c r="G630" s="4"/>
      <c r="H630" s="4"/>
      <c r="I630" s="16"/>
      <c r="J630" s="1"/>
    </row>
    <row r="631" spans="1:10">
      <c r="A631" s="22"/>
      <c r="B631" s="4"/>
      <c r="C631" s="4"/>
      <c r="D631" s="4"/>
      <c r="E631" s="4"/>
      <c r="F631" s="4"/>
      <c r="G631" s="4"/>
      <c r="H631" s="4"/>
      <c r="I631" s="16"/>
      <c r="J631" s="1"/>
    </row>
    <row r="632" spans="1:10">
      <c r="A632" s="22"/>
      <c r="B632" s="4"/>
      <c r="C632" s="4"/>
      <c r="D632" s="4"/>
      <c r="E632" s="4"/>
      <c r="F632" s="4"/>
      <c r="G632" s="4"/>
      <c r="H632" s="4"/>
      <c r="I632" s="16"/>
      <c r="J632" s="1"/>
    </row>
    <row r="633" spans="1:10">
      <c r="A633" s="22"/>
      <c r="B633" s="4"/>
      <c r="C633" s="4"/>
      <c r="D633" s="4"/>
      <c r="E633" s="4"/>
      <c r="F633" s="4"/>
      <c r="G633" s="4"/>
      <c r="H633" s="4"/>
      <c r="I633" s="16"/>
      <c r="J633" s="1"/>
    </row>
    <row r="634" spans="1:10">
      <c r="A634" s="22"/>
      <c r="B634" s="4"/>
      <c r="C634" s="4"/>
      <c r="D634" s="4"/>
      <c r="E634" s="4"/>
      <c r="F634" s="4"/>
      <c r="G634" s="4"/>
      <c r="H634" s="4"/>
      <c r="I634" s="16"/>
      <c r="J634" s="1"/>
    </row>
    <row r="635" spans="1:10">
      <c r="A635" s="22"/>
      <c r="B635" s="4"/>
      <c r="C635" s="4"/>
      <c r="D635" s="4"/>
      <c r="E635" s="4"/>
      <c r="F635" s="4"/>
      <c r="G635" s="4"/>
      <c r="H635" s="4"/>
      <c r="I635" s="16"/>
      <c r="J635" s="1"/>
    </row>
    <row r="636" spans="1:10">
      <c r="A636" s="22"/>
      <c r="B636" s="4"/>
      <c r="C636" s="4"/>
      <c r="D636" s="4"/>
      <c r="E636" s="4"/>
      <c r="F636" s="4"/>
      <c r="G636" s="4"/>
      <c r="H636" s="4"/>
      <c r="I636" s="16"/>
      <c r="J636" s="1"/>
    </row>
    <row r="637" spans="1:10">
      <c r="A637" s="22"/>
      <c r="B637" s="4"/>
      <c r="C637" s="4"/>
      <c r="D637" s="4"/>
      <c r="E637" s="4"/>
      <c r="F637" s="4"/>
      <c r="G637" s="4"/>
      <c r="H637" s="4"/>
      <c r="I637" s="16"/>
      <c r="J637" s="1"/>
    </row>
    <row r="638" spans="1:10">
      <c r="A638" s="22"/>
      <c r="B638" s="4"/>
      <c r="C638" s="4"/>
      <c r="D638" s="4"/>
      <c r="E638" s="4"/>
      <c r="F638" s="4"/>
      <c r="G638" s="4"/>
      <c r="H638" s="4"/>
      <c r="I638" s="16"/>
      <c r="J638" s="1"/>
    </row>
    <row r="639" spans="1:10">
      <c r="A639" s="22"/>
      <c r="B639" s="4"/>
      <c r="C639" s="4"/>
      <c r="D639" s="4"/>
      <c r="E639" s="4"/>
      <c r="F639" s="4"/>
      <c r="G639" s="4"/>
      <c r="H639" s="4"/>
      <c r="I639" s="16"/>
      <c r="J639" s="1"/>
    </row>
    <row r="640" spans="1:10">
      <c r="A640" s="22"/>
      <c r="B640" s="4"/>
      <c r="C640" s="4"/>
      <c r="D640" s="4"/>
      <c r="E640" s="4"/>
      <c r="F640" s="4"/>
      <c r="G640" s="4"/>
      <c r="H640" s="4"/>
      <c r="I640" s="16"/>
      <c r="J640" s="1"/>
    </row>
    <row r="641" spans="1:10">
      <c r="A641" s="22"/>
      <c r="B641" s="4"/>
      <c r="C641" s="4"/>
      <c r="D641" s="4"/>
      <c r="E641" s="4"/>
      <c r="F641" s="4"/>
      <c r="G641" s="4"/>
      <c r="H641" s="4"/>
      <c r="I641" s="16"/>
      <c r="J641" s="1"/>
    </row>
    <row r="642" spans="1:10">
      <c r="A642" s="22"/>
      <c r="B642" s="4"/>
      <c r="C642" s="4"/>
      <c r="D642" s="4"/>
      <c r="E642" s="4"/>
      <c r="F642" s="4"/>
      <c r="G642" s="4"/>
      <c r="H642" s="4"/>
      <c r="I642" s="16"/>
      <c r="J642" s="1"/>
    </row>
    <row r="643" spans="1:10">
      <c r="A643" s="22"/>
      <c r="B643" s="4"/>
      <c r="C643" s="4"/>
      <c r="D643" s="4"/>
      <c r="E643" s="4"/>
      <c r="F643" s="4"/>
      <c r="G643" s="4"/>
      <c r="H643" s="4"/>
      <c r="I643" s="16"/>
      <c r="J643" s="1"/>
    </row>
    <row r="644" spans="1:10">
      <c r="A644" s="22"/>
      <c r="B644" s="4"/>
      <c r="C644" s="4"/>
      <c r="D644" s="4"/>
      <c r="E644" s="4"/>
      <c r="F644" s="4"/>
      <c r="G644" s="4"/>
      <c r="H644" s="4"/>
      <c r="I644" s="16"/>
      <c r="J644" s="1"/>
    </row>
    <row r="645" spans="1:10">
      <c r="A645" s="22"/>
      <c r="B645" s="4"/>
      <c r="C645" s="4"/>
      <c r="D645" s="4"/>
      <c r="E645" s="4"/>
      <c r="F645" s="4"/>
      <c r="G645" s="4"/>
      <c r="H645" s="4"/>
      <c r="I645" s="16"/>
      <c r="J645" s="1"/>
    </row>
    <row r="646" spans="1:10">
      <c r="A646" s="22"/>
      <c r="B646" s="4"/>
      <c r="C646" s="4"/>
      <c r="D646" s="4"/>
      <c r="E646" s="4"/>
      <c r="F646" s="4"/>
      <c r="G646" s="4"/>
      <c r="H646" s="4"/>
      <c r="I646" s="16"/>
      <c r="J646" s="1"/>
    </row>
    <row r="647" spans="1:10">
      <c r="A647" s="22"/>
      <c r="B647" s="4"/>
      <c r="C647" s="4"/>
      <c r="D647" s="4"/>
      <c r="E647" s="4"/>
      <c r="F647" s="4"/>
      <c r="G647" s="4"/>
      <c r="H647" s="4"/>
      <c r="I647" s="16"/>
      <c r="J647" s="1"/>
    </row>
    <row r="648" spans="1:10">
      <c r="A648" s="22"/>
      <c r="B648" s="4"/>
      <c r="C648" s="4"/>
      <c r="D648" s="4"/>
      <c r="E648" s="4"/>
      <c r="F648" s="4"/>
      <c r="G648" s="4"/>
      <c r="H648" s="4"/>
      <c r="I648" s="16"/>
      <c r="J648" s="1"/>
    </row>
    <row r="649" spans="1:10">
      <c r="A649" s="22"/>
      <c r="B649" s="4"/>
      <c r="C649" s="4"/>
      <c r="D649" s="4"/>
      <c r="E649" s="4"/>
      <c r="F649" s="4"/>
      <c r="G649" s="4"/>
      <c r="H649" s="4"/>
      <c r="I649" s="16"/>
      <c r="J649" s="1"/>
    </row>
    <row r="650" spans="1:10">
      <c r="A650" s="22"/>
      <c r="B650" s="4"/>
      <c r="C650" s="4"/>
      <c r="D650" s="4"/>
      <c r="E650" s="4"/>
      <c r="F650" s="4"/>
      <c r="G650" s="4"/>
      <c r="H650" s="4"/>
      <c r="I650" s="16"/>
      <c r="J650" s="1"/>
    </row>
    <row r="651" spans="1:10">
      <c r="A651" s="22"/>
      <c r="B651" s="4"/>
      <c r="C651" s="4"/>
      <c r="D651" s="4"/>
      <c r="E651" s="4"/>
      <c r="F651" s="4"/>
      <c r="G651" s="4"/>
      <c r="H651" s="4"/>
      <c r="I651" s="16"/>
      <c r="J651" s="1"/>
    </row>
    <row r="652" spans="1:10">
      <c r="A652" s="22"/>
      <c r="B652" s="4"/>
      <c r="C652" s="4"/>
      <c r="D652" s="4"/>
      <c r="E652" s="4"/>
      <c r="F652" s="4"/>
      <c r="G652" s="4"/>
      <c r="H652" s="4"/>
      <c r="I652" s="16"/>
      <c r="J652" s="1"/>
    </row>
    <row r="653" spans="1:10">
      <c r="A653" s="22"/>
      <c r="B653" s="4"/>
      <c r="C653" s="4"/>
      <c r="D653" s="4"/>
      <c r="E653" s="4"/>
      <c r="F653" s="4"/>
      <c r="G653" s="4"/>
      <c r="H653" s="4"/>
      <c r="I653" s="16"/>
      <c r="J653" s="1"/>
    </row>
    <row r="654" spans="1:10">
      <c r="A654" s="22"/>
      <c r="B654" s="4"/>
      <c r="C654" s="4"/>
      <c r="D654" s="4"/>
      <c r="E654" s="4"/>
      <c r="F654" s="4"/>
      <c r="G654" s="4"/>
      <c r="H654" s="4"/>
      <c r="I654" s="16"/>
      <c r="J654" s="1"/>
    </row>
    <row r="655" spans="1:10">
      <c r="A655" s="22"/>
      <c r="B655" s="4"/>
      <c r="C655" s="4"/>
      <c r="D655" s="4"/>
      <c r="E655" s="4"/>
      <c r="F655" s="4"/>
      <c r="G655" s="4"/>
      <c r="H655" s="4"/>
      <c r="I655" s="16"/>
      <c r="J655" s="1"/>
    </row>
    <row r="656" spans="1:10">
      <c r="A656" s="22"/>
      <c r="B656" s="4"/>
      <c r="C656" s="4"/>
      <c r="D656" s="4"/>
      <c r="E656" s="4"/>
      <c r="F656" s="4"/>
      <c r="G656" s="4"/>
      <c r="H656" s="4"/>
      <c r="I656" s="16"/>
      <c r="J656" s="1"/>
    </row>
    <row r="657" spans="1:10">
      <c r="A657" s="22"/>
      <c r="B657" s="4"/>
      <c r="C657" s="4"/>
      <c r="D657" s="4"/>
      <c r="E657" s="4"/>
      <c r="F657" s="4"/>
      <c r="G657" s="4"/>
      <c r="H657" s="4"/>
      <c r="I657" s="16"/>
      <c r="J657" s="1"/>
    </row>
    <row r="658" spans="1:10">
      <c r="A658" s="22"/>
      <c r="B658" s="4"/>
      <c r="C658" s="4"/>
      <c r="D658" s="4"/>
      <c r="E658" s="4"/>
      <c r="F658" s="4"/>
      <c r="G658" s="4"/>
      <c r="H658" s="4"/>
      <c r="I658" s="16"/>
      <c r="J658" s="1"/>
    </row>
    <row r="659" spans="1:10">
      <c r="A659" s="22"/>
      <c r="B659" s="4"/>
      <c r="C659" s="4"/>
      <c r="D659" s="4"/>
      <c r="E659" s="4"/>
      <c r="F659" s="4"/>
      <c r="G659" s="4"/>
      <c r="H659" s="4"/>
      <c r="I659" s="16"/>
      <c r="J659" s="1"/>
    </row>
    <row r="660" spans="1:10">
      <c r="A660" s="22"/>
      <c r="B660" s="4"/>
      <c r="C660" s="4"/>
      <c r="D660" s="4"/>
      <c r="E660" s="4"/>
      <c r="F660" s="4"/>
      <c r="G660" s="4"/>
      <c r="H660" s="4"/>
      <c r="I660" s="16"/>
      <c r="J660" s="1"/>
    </row>
    <row r="661" spans="1:10">
      <c r="A661" s="22"/>
      <c r="B661" s="4"/>
      <c r="C661" s="4"/>
      <c r="D661" s="4"/>
      <c r="E661" s="4"/>
      <c r="F661" s="4"/>
      <c r="G661" s="4"/>
      <c r="H661" s="4"/>
      <c r="I661" s="16"/>
      <c r="J661" s="1"/>
    </row>
    <row r="662" spans="1:10">
      <c r="A662" s="22"/>
      <c r="B662" s="4"/>
      <c r="C662" s="4"/>
      <c r="D662" s="4"/>
      <c r="E662" s="4"/>
      <c r="F662" s="4"/>
      <c r="G662" s="4"/>
      <c r="H662" s="4"/>
      <c r="I662" s="16"/>
      <c r="J662" s="1"/>
    </row>
    <row r="663" spans="1:10">
      <c r="A663" s="22"/>
      <c r="B663" s="4"/>
      <c r="C663" s="4"/>
      <c r="D663" s="4"/>
      <c r="E663" s="4"/>
      <c r="F663" s="4"/>
      <c r="G663" s="4"/>
      <c r="H663" s="4"/>
      <c r="I663" s="16"/>
      <c r="J663" s="1"/>
    </row>
    <row r="664" spans="1:10">
      <c r="A664" s="22"/>
      <c r="B664" s="4"/>
      <c r="C664" s="4"/>
      <c r="D664" s="4"/>
      <c r="E664" s="4"/>
      <c r="F664" s="4"/>
      <c r="G664" s="4"/>
      <c r="H664" s="4"/>
      <c r="I664" s="16"/>
      <c r="J664" s="1"/>
    </row>
    <row r="665" spans="1:10">
      <c r="A665" s="22"/>
      <c r="B665" s="4"/>
      <c r="C665" s="4"/>
      <c r="D665" s="4"/>
      <c r="E665" s="4"/>
      <c r="F665" s="4"/>
      <c r="G665" s="4"/>
      <c r="H665" s="4"/>
      <c r="I665" s="16"/>
      <c r="J665" s="1"/>
    </row>
    <row r="666" spans="1:10">
      <c r="A666" s="22"/>
      <c r="B666" s="4"/>
      <c r="C666" s="4"/>
      <c r="D666" s="4"/>
      <c r="E666" s="4"/>
      <c r="F666" s="4"/>
      <c r="G666" s="4"/>
      <c r="H666" s="4"/>
      <c r="I666" s="16"/>
      <c r="J666" s="1"/>
    </row>
    <row r="667" spans="1:10">
      <c r="A667" s="22"/>
      <c r="B667" s="4"/>
      <c r="C667" s="4"/>
      <c r="D667" s="4"/>
      <c r="E667" s="4"/>
      <c r="F667" s="4"/>
      <c r="G667" s="4"/>
      <c r="H667" s="4"/>
      <c r="I667" s="16"/>
      <c r="J667" s="1"/>
    </row>
    <row r="668" spans="1:10">
      <c r="A668" s="22"/>
      <c r="B668" s="4"/>
      <c r="C668" s="4"/>
      <c r="D668" s="4"/>
      <c r="E668" s="4"/>
      <c r="F668" s="4"/>
      <c r="G668" s="4"/>
      <c r="H668" s="4"/>
      <c r="I668" s="16"/>
      <c r="J668" s="1"/>
    </row>
    <row r="669" spans="1:10">
      <c r="A669" s="22"/>
      <c r="B669" s="4"/>
      <c r="C669" s="4"/>
      <c r="D669" s="4"/>
      <c r="E669" s="4"/>
      <c r="F669" s="4"/>
      <c r="G669" s="4"/>
      <c r="H669" s="4"/>
      <c r="I669" s="16"/>
      <c r="J669" s="1"/>
    </row>
    <row r="670" spans="1:10">
      <c r="A670" s="22"/>
      <c r="B670" s="4"/>
      <c r="C670" s="4"/>
      <c r="D670" s="4"/>
      <c r="E670" s="4"/>
      <c r="F670" s="4"/>
      <c r="G670" s="4"/>
      <c r="H670" s="4"/>
      <c r="I670" s="16"/>
      <c r="J670" s="1"/>
    </row>
    <row r="671" spans="1:10">
      <c r="A671" s="22"/>
      <c r="B671" s="4"/>
      <c r="C671" s="4"/>
      <c r="D671" s="4"/>
      <c r="E671" s="4"/>
      <c r="F671" s="4"/>
      <c r="G671" s="4"/>
      <c r="H671" s="4"/>
      <c r="I671" s="16"/>
      <c r="J671" s="1"/>
    </row>
    <row r="672" spans="1:10">
      <c r="A672" s="22"/>
      <c r="B672" s="4"/>
      <c r="C672" s="4"/>
      <c r="D672" s="4"/>
      <c r="E672" s="4"/>
      <c r="F672" s="4"/>
      <c r="G672" s="4"/>
      <c r="H672" s="4"/>
      <c r="I672" s="16"/>
      <c r="J672" s="1"/>
    </row>
    <row r="673" spans="1:10">
      <c r="A673" s="22"/>
      <c r="B673" s="4"/>
      <c r="C673" s="4"/>
      <c r="D673" s="4"/>
      <c r="E673" s="4"/>
      <c r="F673" s="4"/>
      <c r="G673" s="4"/>
      <c r="H673" s="4"/>
      <c r="I673" s="16"/>
      <c r="J673" s="1"/>
    </row>
    <row r="674" spans="1:10">
      <c r="A674" s="22"/>
      <c r="B674" s="4"/>
      <c r="C674" s="4"/>
      <c r="D674" s="4"/>
      <c r="E674" s="4"/>
      <c r="F674" s="4"/>
      <c r="G674" s="4"/>
      <c r="H674" s="4"/>
      <c r="I674" s="16"/>
      <c r="J674" s="1"/>
    </row>
    <row r="675" spans="1:10">
      <c r="A675" s="22"/>
      <c r="B675" s="4"/>
      <c r="C675" s="4"/>
      <c r="D675" s="4"/>
      <c r="E675" s="4"/>
      <c r="F675" s="4"/>
      <c r="G675" s="4"/>
      <c r="H675" s="4"/>
      <c r="I675" s="16"/>
      <c r="J675" s="1"/>
    </row>
    <row r="676" spans="1:10">
      <c r="A676" s="22"/>
      <c r="B676" s="4"/>
      <c r="C676" s="4"/>
      <c r="D676" s="4"/>
      <c r="E676" s="4"/>
      <c r="F676" s="4"/>
      <c r="G676" s="4"/>
      <c r="H676" s="4"/>
      <c r="I676" s="16"/>
      <c r="J676" s="1"/>
    </row>
    <row r="677" spans="1:10">
      <c r="A677" s="22"/>
      <c r="B677" s="4"/>
      <c r="C677" s="4"/>
      <c r="D677" s="4"/>
      <c r="E677" s="4"/>
      <c r="F677" s="4"/>
      <c r="G677" s="4"/>
      <c r="H677" s="4"/>
      <c r="I677" s="16"/>
      <c r="J677" s="1"/>
    </row>
    <row r="678" spans="1:10">
      <c r="A678" s="22"/>
      <c r="B678" s="4"/>
      <c r="C678" s="4"/>
      <c r="D678" s="4"/>
      <c r="E678" s="4"/>
      <c r="F678" s="4"/>
      <c r="G678" s="4"/>
      <c r="H678" s="4"/>
      <c r="I678" s="16"/>
      <c r="J678" s="1"/>
    </row>
    <row r="679" spans="1:10">
      <c r="A679" s="22"/>
      <c r="B679" s="4"/>
      <c r="C679" s="4"/>
      <c r="D679" s="4"/>
      <c r="E679" s="4"/>
      <c r="F679" s="4"/>
      <c r="G679" s="4"/>
      <c r="H679" s="4"/>
      <c r="I679" s="16"/>
      <c r="J679" s="1"/>
    </row>
    <row r="680" spans="1:10">
      <c r="A680" s="22"/>
      <c r="B680" s="4"/>
      <c r="C680" s="4"/>
      <c r="D680" s="4"/>
      <c r="E680" s="4"/>
      <c r="F680" s="4"/>
      <c r="G680" s="4"/>
      <c r="H680" s="4"/>
      <c r="I680" s="16"/>
      <c r="J680" s="1"/>
    </row>
    <row r="681" spans="1:10">
      <c r="A681" s="22"/>
      <c r="B681" s="4"/>
      <c r="C681" s="4"/>
      <c r="D681" s="4"/>
      <c r="E681" s="4"/>
      <c r="F681" s="4"/>
      <c r="G681" s="4"/>
      <c r="H681" s="4"/>
      <c r="I681" s="16"/>
      <c r="J681" s="1"/>
    </row>
    <row r="682" spans="1:10">
      <c r="A682" s="22"/>
      <c r="B682" s="4"/>
      <c r="C682" s="4"/>
      <c r="D682" s="4"/>
      <c r="E682" s="4"/>
      <c r="F682" s="4"/>
      <c r="G682" s="4"/>
      <c r="H682" s="4"/>
      <c r="I682" s="16"/>
      <c r="J682" s="1"/>
    </row>
    <row r="683" spans="1:10">
      <c r="A683" s="22"/>
      <c r="B683" s="4"/>
      <c r="C683" s="4"/>
      <c r="D683" s="4"/>
      <c r="E683" s="4"/>
      <c r="F683" s="4"/>
      <c r="G683" s="4"/>
      <c r="H683" s="4"/>
      <c r="I683" s="16"/>
      <c r="J683" s="1"/>
    </row>
    <row r="684" spans="1:10">
      <c r="A684" s="22"/>
      <c r="B684" s="4"/>
      <c r="C684" s="4"/>
      <c r="D684" s="4"/>
      <c r="E684" s="4"/>
      <c r="F684" s="4"/>
      <c r="G684" s="4"/>
      <c r="H684" s="4"/>
      <c r="I684" s="16"/>
      <c r="J684" s="1"/>
    </row>
    <row r="685" spans="1:10">
      <c r="A685" s="22"/>
      <c r="B685" s="4"/>
      <c r="C685" s="4"/>
      <c r="D685" s="4"/>
      <c r="E685" s="4"/>
      <c r="F685" s="4"/>
      <c r="G685" s="4"/>
      <c r="H685" s="4"/>
      <c r="I685" s="16"/>
      <c r="J685" s="1"/>
    </row>
    <row r="686" spans="1:10">
      <c r="A686" s="22"/>
      <c r="B686" s="4"/>
      <c r="C686" s="4"/>
      <c r="D686" s="4"/>
      <c r="E686" s="4"/>
      <c r="F686" s="4"/>
      <c r="G686" s="4"/>
      <c r="H686" s="4"/>
      <c r="I686" s="16"/>
      <c r="J686" s="1"/>
    </row>
    <row r="687" spans="1:10">
      <c r="A687" s="22"/>
      <c r="B687" s="4"/>
      <c r="C687" s="4"/>
      <c r="D687" s="4"/>
      <c r="E687" s="4"/>
      <c r="F687" s="4"/>
      <c r="G687" s="4"/>
      <c r="H687" s="4"/>
      <c r="I687" s="16"/>
      <c r="J687" s="1"/>
    </row>
    <row r="688" spans="1:10">
      <c r="A688" s="22"/>
      <c r="B688" s="4"/>
      <c r="C688" s="4"/>
      <c r="D688" s="4"/>
      <c r="E688" s="4"/>
      <c r="F688" s="4"/>
      <c r="G688" s="4"/>
      <c r="H688" s="4"/>
      <c r="I688" s="16"/>
      <c r="J688" s="1"/>
    </row>
    <row r="689" spans="1:10">
      <c r="A689" s="22"/>
      <c r="B689" s="4"/>
      <c r="C689" s="4"/>
      <c r="D689" s="4"/>
      <c r="E689" s="4"/>
      <c r="F689" s="4"/>
      <c r="G689" s="4"/>
      <c r="H689" s="4"/>
      <c r="I689" s="16"/>
      <c r="J689" s="1"/>
    </row>
    <row r="690" spans="1:10">
      <c r="A690" s="22"/>
      <c r="B690" s="4"/>
      <c r="C690" s="4"/>
      <c r="D690" s="4"/>
      <c r="E690" s="4"/>
      <c r="F690" s="4"/>
      <c r="G690" s="4"/>
      <c r="H690" s="4"/>
      <c r="I690" s="16"/>
      <c r="J690" s="1"/>
    </row>
    <row r="691" spans="1:10">
      <c r="A691" s="22"/>
      <c r="B691" s="4"/>
      <c r="C691" s="4"/>
      <c r="D691" s="4"/>
      <c r="E691" s="4"/>
      <c r="F691" s="4"/>
      <c r="G691" s="4"/>
      <c r="H691" s="4"/>
      <c r="I691" s="16"/>
      <c r="J691" s="1"/>
    </row>
    <row r="692" spans="1:10">
      <c r="A692" s="22"/>
      <c r="B692" s="4"/>
      <c r="C692" s="4"/>
      <c r="D692" s="4"/>
      <c r="E692" s="4"/>
      <c r="F692" s="4"/>
      <c r="G692" s="4"/>
      <c r="H692" s="4"/>
      <c r="I692" s="16"/>
      <c r="J692" s="1"/>
    </row>
    <row r="693" spans="1:10">
      <c r="A693" s="22"/>
      <c r="B693" s="4"/>
      <c r="C693" s="4"/>
      <c r="D693" s="4"/>
      <c r="E693" s="4"/>
      <c r="F693" s="4"/>
      <c r="G693" s="4"/>
      <c r="H693" s="4"/>
      <c r="I693" s="16"/>
      <c r="J693" s="1"/>
    </row>
    <row r="694" spans="1:10">
      <c r="A694" s="22"/>
      <c r="B694" s="4"/>
      <c r="C694" s="4"/>
      <c r="D694" s="4"/>
      <c r="E694" s="4"/>
      <c r="F694" s="4"/>
      <c r="G694" s="4"/>
      <c r="H694" s="4"/>
      <c r="I694" s="16"/>
      <c r="J694" s="1"/>
    </row>
    <row r="695" spans="1:10">
      <c r="A695" s="22"/>
      <c r="B695" s="4"/>
      <c r="C695" s="4"/>
      <c r="D695" s="4"/>
      <c r="E695" s="4"/>
      <c r="F695" s="4"/>
      <c r="G695" s="4"/>
      <c r="H695" s="4"/>
      <c r="I695" s="16"/>
      <c r="J695" s="1"/>
    </row>
    <row r="696" spans="1:10">
      <c r="A696" s="22"/>
      <c r="B696" s="4"/>
      <c r="C696" s="4"/>
      <c r="D696" s="4"/>
      <c r="E696" s="4"/>
      <c r="F696" s="4"/>
      <c r="G696" s="4"/>
      <c r="H696" s="4"/>
      <c r="I696" s="16"/>
      <c r="J696" s="1"/>
    </row>
    <row r="697" spans="1:10">
      <c r="A697" s="22"/>
      <c r="B697" s="4"/>
      <c r="C697" s="4"/>
      <c r="D697" s="4"/>
      <c r="E697" s="4"/>
      <c r="F697" s="4"/>
      <c r="G697" s="4"/>
      <c r="H697" s="4"/>
      <c r="I697" s="16"/>
      <c r="J697" s="1"/>
    </row>
    <row r="698" spans="1:10">
      <c r="A698" s="22"/>
      <c r="B698" s="4"/>
      <c r="C698" s="4"/>
      <c r="D698" s="4"/>
      <c r="E698" s="4"/>
      <c r="F698" s="4"/>
      <c r="G698" s="4"/>
      <c r="H698" s="4"/>
      <c r="I698" s="16"/>
      <c r="J698" s="1"/>
    </row>
    <row r="699" spans="1:10">
      <c r="A699" s="22"/>
      <c r="B699" s="4"/>
      <c r="C699" s="4"/>
      <c r="D699" s="4"/>
      <c r="E699" s="4"/>
      <c r="F699" s="4"/>
      <c r="G699" s="4"/>
      <c r="H699" s="4"/>
      <c r="I699" s="16"/>
      <c r="J699" s="1"/>
    </row>
    <row r="700" spans="1:10">
      <c r="A700" s="22"/>
      <c r="B700" s="4"/>
      <c r="C700" s="4"/>
      <c r="D700" s="4"/>
      <c r="E700" s="4"/>
      <c r="F700" s="4"/>
      <c r="G700" s="4"/>
      <c r="H700" s="4"/>
      <c r="I700" s="16"/>
      <c r="J700" s="1"/>
    </row>
    <row r="701" spans="1:10">
      <c r="A701" s="22"/>
      <c r="B701" s="4"/>
      <c r="C701" s="4"/>
      <c r="D701" s="4"/>
      <c r="E701" s="4"/>
      <c r="F701" s="4"/>
      <c r="G701" s="4"/>
      <c r="H701" s="4"/>
      <c r="I701" s="16"/>
      <c r="J701" s="1"/>
    </row>
    <row r="702" spans="1:10">
      <c r="A702" s="22"/>
      <c r="B702" s="4"/>
      <c r="C702" s="4"/>
      <c r="D702" s="4"/>
      <c r="E702" s="4"/>
      <c r="F702" s="4"/>
      <c r="G702" s="4"/>
      <c r="H702" s="4"/>
      <c r="I702" s="16"/>
      <c r="J702" s="1"/>
    </row>
    <row r="703" spans="1:10">
      <c r="A703" s="22"/>
      <c r="B703" s="4"/>
      <c r="C703" s="4"/>
      <c r="D703" s="4"/>
      <c r="E703" s="4"/>
      <c r="F703" s="4"/>
      <c r="G703" s="4"/>
      <c r="H703" s="4"/>
      <c r="I703" s="16"/>
      <c r="J703" s="1"/>
    </row>
    <row r="704" spans="1:10">
      <c r="A704" s="22"/>
      <c r="B704" s="4"/>
      <c r="C704" s="4"/>
      <c r="D704" s="4"/>
      <c r="E704" s="4"/>
      <c r="F704" s="4"/>
      <c r="G704" s="4"/>
      <c r="H704" s="4"/>
      <c r="I704" s="16"/>
      <c r="J704" s="1"/>
    </row>
    <row r="705" spans="1:10">
      <c r="A705" s="22"/>
      <c r="B705" s="4"/>
      <c r="C705" s="4"/>
      <c r="D705" s="4"/>
      <c r="E705" s="4"/>
      <c r="F705" s="4"/>
      <c r="G705" s="4"/>
      <c r="H705" s="4"/>
      <c r="I705" s="16"/>
      <c r="J705" s="1"/>
    </row>
    <row r="706" spans="1:10">
      <c r="A706" s="22"/>
      <c r="B706" s="4"/>
      <c r="C706" s="4"/>
      <c r="D706" s="4"/>
      <c r="E706" s="4"/>
      <c r="F706" s="4"/>
      <c r="G706" s="4"/>
      <c r="H706" s="4"/>
      <c r="I706" s="16"/>
      <c r="J706" s="1"/>
    </row>
    <row r="707" spans="1:10">
      <c r="A707" s="22"/>
      <c r="B707" s="4"/>
      <c r="C707" s="4"/>
      <c r="D707" s="4"/>
      <c r="E707" s="4"/>
      <c r="F707" s="4"/>
      <c r="G707" s="4"/>
      <c r="H707" s="4"/>
      <c r="I707" s="16"/>
      <c r="J707" s="1"/>
    </row>
    <row r="708" spans="1:10">
      <c r="A708" s="22"/>
      <c r="B708" s="4"/>
      <c r="C708" s="4"/>
      <c r="D708" s="4"/>
      <c r="E708" s="4"/>
      <c r="F708" s="4"/>
      <c r="G708" s="4"/>
      <c r="H708" s="4"/>
      <c r="I708" s="16"/>
      <c r="J708" s="1"/>
    </row>
    <row r="709" spans="1:10">
      <c r="A709" s="22"/>
      <c r="B709" s="4"/>
      <c r="C709" s="4"/>
      <c r="D709" s="4"/>
      <c r="E709" s="4"/>
      <c r="F709" s="4"/>
      <c r="G709" s="4"/>
      <c r="H709" s="4"/>
      <c r="I709" s="16"/>
      <c r="J709" s="1"/>
    </row>
    <row r="710" spans="1:10">
      <c r="A710" s="22"/>
      <c r="B710" s="4"/>
      <c r="C710" s="4"/>
      <c r="D710" s="4"/>
      <c r="E710" s="4"/>
      <c r="F710" s="4"/>
      <c r="G710" s="4"/>
      <c r="H710" s="4"/>
      <c r="I710" s="16"/>
      <c r="J710" s="1"/>
    </row>
    <row r="711" spans="1:10">
      <c r="A711" s="22"/>
      <c r="B711" s="4"/>
      <c r="C711" s="4"/>
      <c r="D711" s="4"/>
      <c r="E711" s="4"/>
      <c r="F711" s="4"/>
      <c r="G711" s="4"/>
      <c r="H711" s="4"/>
      <c r="I711" s="16"/>
      <c r="J711" s="1"/>
    </row>
    <row r="712" spans="1:10">
      <c r="A712" s="22"/>
      <c r="B712" s="4"/>
      <c r="C712" s="4"/>
      <c r="D712" s="4"/>
      <c r="E712" s="4"/>
      <c r="F712" s="4"/>
      <c r="G712" s="4"/>
      <c r="H712" s="4"/>
      <c r="I712" s="16"/>
      <c r="J712" s="1"/>
    </row>
    <row r="713" spans="1:10">
      <c r="A713" s="22"/>
      <c r="B713" s="4"/>
      <c r="C713" s="4"/>
      <c r="D713" s="4"/>
      <c r="E713" s="4"/>
      <c r="F713" s="4"/>
      <c r="G713" s="4"/>
      <c r="H713" s="4"/>
      <c r="I713" s="16"/>
      <c r="J713" s="1"/>
    </row>
    <row r="714" spans="1:10">
      <c r="A714" s="22"/>
      <c r="B714" s="4"/>
      <c r="C714" s="4"/>
      <c r="D714" s="4"/>
      <c r="E714" s="4"/>
      <c r="F714" s="4"/>
      <c r="G714" s="4"/>
      <c r="H714" s="4"/>
      <c r="I714" s="16"/>
      <c r="J714" s="1"/>
    </row>
    <row r="715" spans="1:10">
      <c r="A715" s="22"/>
      <c r="B715" s="4"/>
      <c r="C715" s="4"/>
      <c r="D715" s="4"/>
      <c r="E715" s="4"/>
      <c r="F715" s="4"/>
      <c r="G715" s="4"/>
      <c r="H715" s="4"/>
      <c r="I715" s="16"/>
      <c r="J715" s="1"/>
    </row>
    <row r="716" spans="1:10">
      <c r="A716" s="22"/>
      <c r="B716" s="4"/>
      <c r="C716" s="4"/>
      <c r="D716" s="4"/>
      <c r="E716" s="4"/>
      <c r="F716" s="4"/>
      <c r="G716" s="4"/>
      <c r="H716" s="4"/>
      <c r="I716" s="16"/>
      <c r="J716" s="1"/>
    </row>
    <row r="717" spans="1:10">
      <c r="A717" s="22"/>
      <c r="B717" s="4"/>
      <c r="C717" s="4"/>
      <c r="D717" s="4"/>
      <c r="E717" s="4"/>
      <c r="F717" s="4"/>
      <c r="G717" s="4"/>
      <c r="H717" s="4"/>
      <c r="I717" s="16"/>
      <c r="J717" s="1"/>
    </row>
    <row r="718" spans="1:10">
      <c r="A718" s="22"/>
      <c r="B718" s="4"/>
      <c r="C718" s="4"/>
      <c r="D718" s="4"/>
      <c r="E718" s="4"/>
      <c r="F718" s="4"/>
      <c r="G718" s="4"/>
      <c r="H718" s="4"/>
      <c r="I718" s="16"/>
      <c r="J718" s="1"/>
    </row>
    <row r="719" spans="1:10">
      <c r="A719" s="22"/>
      <c r="B719" s="4"/>
      <c r="C719" s="4"/>
      <c r="D719" s="4"/>
      <c r="E719" s="4"/>
      <c r="F719" s="4"/>
      <c r="G719" s="4"/>
      <c r="H719" s="4"/>
      <c r="I719" s="16"/>
      <c r="J719" s="1"/>
    </row>
    <row r="720" spans="1:10">
      <c r="A720" s="22"/>
      <c r="B720" s="4"/>
      <c r="C720" s="4"/>
      <c r="D720" s="4"/>
      <c r="E720" s="4"/>
      <c r="F720" s="4"/>
      <c r="G720" s="4"/>
      <c r="H720" s="4"/>
      <c r="I720" s="16"/>
      <c r="J720" s="1"/>
    </row>
    <row r="721" spans="1:10">
      <c r="A721" s="22"/>
      <c r="B721" s="4"/>
      <c r="C721" s="4"/>
      <c r="D721" s="4"/>
      <c r="E721" s="4"/>
      <c r="F721" s="4"/>
      <c r="G721" s="4"/>
      <c r="H721" s="4"/>
      <c r="I721" s="16"/>
      <c r="J721" s="1"/>
    </row>
    <row r="722" spans="1:10">
      <c r="A722" s="22"/>
      <c r="B722" s="4"/>
      <c r="C722" s="4"/>
      <c r="D722" s="4"/>
      <c r="E722" s="4"/>
      <c r="F722" s="4"/>
      <c r="G722" s="4"/>
      <c r="H722" s="4"/>
      <c r="I722" s="16"/>
      <c r="J722" s="1"/>
    </row>
    <row r="723" spans="1:10">
      <c r="A723" s="22"/>
      <c r="B723" s="4"/>
      <c r="C723" s="4"/>
      <c r="D723" s="4"/>
      <c r="E723" s="4"/>
      <c r="F723" s="4"/>
      <c r="G723" s="4"/>
      <c r="H723" s="4"/>
      <c r="I723" s="16"/>
      <c r="J723" s="1"/>
    </row>
    <row r="724" spans="1:10">
      <c r="A724" s="22"/>
      <c r="B724" s="4"/>
      <c r="C724" s="4"/>
      <c r="D724" s="4"/>
      <c r="E724" s="4"/>
      <c r="F724" s="4"/>
      <c r="G724" s="4"/>
      <c r="H724" s="4"/>
      <c r="I724" s="16"/>
      <c r="J724" s="1"/>
    </row>
    <row r="725" spans="1:10">
      <c r="A725" s="22"/>
      <c r="B725" s="4"/>
      <c r="C725" s="4"/>
      <c r="D725" s="4"/>
      <c r="E725" s="4"/>
      <c r="F725" s="4"/>
      <c r="G725" s="4"/>
      <c r="H725" s="4"/>
      <c r="I725" s="16"/>
      <c r="J725" s="1"/>
    </row>
    <row r="726" spans="1:10">
      <c r="A726" s="22"/>
      <c r="B726" s="4"/>
      <c r="C726" s="4"/>
      <c r="D726" s="4"/>
      <c r="E726" s="4"/>
      <c r="F726" s="4"/>
      <c r="G726" s="4"/>
      <c r="H726" s="4"/>
      <c r="I726" s="16"/>
      <c r="J726" s="1"/>
    </row>
    <row r="727" spans="1:10">
      <c r="A727" s="22"/>
      <c r="B727" s="4"/>
      <c r="C727" s="4"/>
      <c r="D727" s="4"/>
      <c r="E727" s="4"/>
      <c r="F727" s="4"/>
      <c r="G727" s="4"/>
      <c r="H727" s="4"/>
      <c r="I727" s="16"/>
      <c r="J727" s="1"/>
    </row>
    <row r="728" spans="1:10">
      <c r="A728" s="22"/>
      <c r="B728" s="4"/>
      <c r="C728" s="4"/>
      <c r="D728" s="4"/>
      <c r="E728" s="4"/>
      <c r="F728" s="4"/>
      <c r="G728" s="4"/>
      <c r="H728" s="4"/>
      <c r="I728" s="16"/>
      <c r="J728" s="1"/>
    </row>
    <row r="729" spans="1:10">
      <c r="A729" s="22"/>
      <c r="B729" s="4"/>
      <c r="C729" s="4"/>
      <c r="D729" s="4"/>
      <c r="E729" s="4"/>
      <c r="F729" s="4"/>
      <c r="G729" s="4"/>
      <c r="H729" s="4"/>
      <c r="I729" s="16"/>
      <c r="J729" s="1"/>
    </row>
    <row r="730" spans="1:10">
      <c r="A730" s="22"/>
      <c r="B730" s="4"/>
      <c r="C730" s="4"/>
      <c r="D730" s="4"/>
      <c r="E730" s="4"/>
      <c r="F730" s="4"/>
      <c r="G730" s="4"/>
      <c r="H730" s="4"/>
      <c r="I730" s="16"/>
      <c r="J730" s="1"/>
    </row>
    <row r="731" spans="1:10">
      <c r="A731" s="22"/>
      <c r="B731" s="4"/>
      <c r="C731" s="4"/>
      <c r="D731" s="4"/>
      <c r="E731" s="4"/>
      <c r="F731" s="4"/>
      <c r="G731" s="4"/>
      <c r="H731" s="4"/>
      <c r="I731" s="16"/>
      <c r="J731" s="1"/>
    </row>
    <row r="732" spans="1:10">
      <c r="A732" s="22"/>
      <c r="B732" s="4"/>
      <c r="C732" s="4"/>
      <c r="D732" s="4"/>
      <c r="E732" s="4"/>
      <c r="F732" s="4"/>
      <c r="G732" s="4"/>
      <c r="H732" s="4"/>
      <c r="I732" s="16"/>
      <c r="J732" s="1"/>
    </row>
    <row r="733" spans="1:10">
      <c r="A733" s="22"/>
      <c r="B733" s="4"/>
      <c r="C733" s="4"/>
      <c r="D733" s="4"/>
      <c r="E733" s="4"/>
      <c r="F733" s="4"/>
      <c r="G733" s="4"/>
      <c r="H733" s="4"/>
      <c r="I733" s="16"/>
      <c r="J733" s="1"/>
    </row>
    <row r="734" spans="1:10">
      <c r="A734" s="22"/>
      <c r="B734" s="4"/>
      <c r="C734" s="4"/>
      <c r="D734" s="4"/>
      <c r="E734" s="4"/>
      <c r="F734" s="4"/>
      <c r="G734" s="4"/>
      <c r="H734" s="4"/>
      <c r="I734" s="16"/>
      <c r="J734" s="1"/>
    </row>
    <row r="735" spans="1:10">
      <c r="A735" s="22"/>
      <c r="B735" s="4"/>
      <c r="C735" s="4"/>
      <c r="D735" s="4"/>
      <c r="E735" s="4"/>
      <c r="F735" s="4"/>
      <c r="G735" s="4"/>
      <c r="H735" s="4"/>
      <c r="I735" s="16"/>
      <c r="J735" s="1"/>
    </row>
    <row r="736" spans="1:10">
      <c r="A736" s="22"/>
      <c r="B736" s="4"/>
      <c r="C736" s="4"/>
      <c r="D736" s="4"/>
      <c r="E736" s="4"/>
      <c r="F736" s="4"/>
      <c r="G736" s="4"/>
      <c r="H736" s="4"/>
      <c r="I736" s="16"/>
      <c r="J736" s="1"/>
    </row>
    <row r="737" spans="1:10">
      <c r="A737" s="22"/>
      <c r="B737" s="4"/>
      <c r="C737" s="4"/>
      <c r="D737" s="4"/>
      <c r="E737" s="4"/>
      <c r="F737" s="4"/>
      <c r="G737" s="4"/>
      <c r="H737" s="4"/>
      <c r="I737" s="16"/>
      <c r="J737" s="1"/>
    </row>
    <row r="738" spans="1:10">
      <c r="A738" s="22"/>
      <c r="B738" s="4"/>
      <c r="C738" s="4"/>
      <c r="D738" s="4"/>
      <c r="E738" s="4"/>
      <c r="F738" s="4"/>
      <c r="G738" s="4"/>
      <c r="H738" s="4"/>
      <c r="I738" s="16"/>
      <c r="J738" s="1"/>
    </row>
    <row r="739" spans="1:10">
      <c r="A739" s="22"/>
      <c r="B739" s="4"/>
      <c r="C739" s="4"/>
      <c r="D739" s="4"/>
      <c r="E739" s="4"/>
      <c r="F739" s="4"/>
      <c r="G739" s="4"/>
      <c r="H739" s="4"/>
      <c r="I739" s="16"/>
      <c r="J739" s="1"/>
    </row>
    <row r="740" spans="1:10">
      <c r="A740" s="22"/>
      <c r="B740" s="4"/>
      <c r="C740" s="4"/>
      <c r="D740" s="4"/>
      <c r="E740" s="4"/>
      <c r="F740" s="4"/>
      <c r="G740" s="4"/>
      <c r="H740" s="4"/>
      <c r="I740" s="16"/>
      <c r="J740" s="1"/>
    </row>
    <row r="741" spans="1:10">
      <c r="A741" s="22"/>
      <c r="B741" s="4"/>
      <c r="C741" s="4"/>
      <c r="D741" s="4"/>
      <c r="E741" s="4"/>
      <c r="F741" s="4"/>
      <c r="G741" s="4"/>
      <c r="H741" s="4"/>
      <c r="I741" s="16"/>
      <c r="J741" s="1"/>
    </row>
    <row r="742" spans="1:10">
      <c r="A742" s="22"/>
      <c r="B742" s="4"/>
      <c r="C742" s="4"/>
      <c r="D742" s="4"/>
      <c r="E742" s="4"/>
      <c r="F742" s="4"/>
      <c r="G742" s="4"/>
      <c r="H742" s="4"/>
      <c r="I742" s="16"/>
      <c r="J742" s="1"/>
    </row>
    <row r="743" spans="1:10">
      <c r="A743" s="22"/>
      <c r="B743" s="4"/>
      <c r="C743" s="4"/>
      <c r="D743" s="4"/>
      <c r="E743" s="4"/>
      <c r="F743" s="4"/>
      <c r="G743" s="4"/>
      <c r="H743" s="4"/>
      <c r="I743" s="16"/>
      <c r="J743" s="1"/>
    </row>
    <row r="744" spans="1:10">
      <c r="A744" s="22"/>
      <c r="B744" s="4"/>
      <c r="C744" s="4"/>
      <c r="D744" s="4"/>
      <c r="E744" s="4"/>
      <c r="F744" s="4"/>
      <c r="G744" s="4"/>
      <c r="H744" s="4"/>
      <c r="I744" s="16"/>
      <c r="J744" s="1"/>
    </row>
    <row r="745" spans="1:10">
      <c r="A745" s="22"/>
      <c r="B745" s="4"/>
      <c r="C745" s="4"/>
      <c r="D745" s="4"/>
      <c r="E745" s="4"/>
      <c r="F745" s="4"/>
      <c r="G745" s="4"/>
      <c r="H745" s="4"/>
      <c r="I745" s="16"/>
      <c r="J745" s="1"/>
    </row>
    <row r="746" spans="1:10">
      <c r="A746" s="22"/>
      <c r="B746" s="4"/>
      <c r="C746" s="4"/>
      <c r="D746" s="4"/>
      <c r="E746" s="4"/>
      <c r="F746" s="4"/>
      <c r="G746" s="4"/>
      <c r="H746" s="4"/>
      <c r="I746" s="16"/>
      <c r="J746" s="1"/>
    </row>
    <row r="747" spans="1:10">
      <c r="A747" s="22"/>
      <c r="B747" s="4"/>
      <c r="C747" s="4"/>
      <c r="D747" s="4"/>
      <c r="E747" s="4"/>
      <c r="F747" s="4"/>
      <c r="G747" s="4"/>
      <c r="H747" s="4"/>
      <c r="I747" s="16"/>
      <c r="J747" s="1"/>
    </row>
    <row r="748" spans="1:10">
      <c r="A748" s="22"/>
      <c r="B748" s="4"/>
      <c r="C748" s="4"/>
      <c r="D748" s="4"/>
      <c r="E748" s="4"/>
      <c r="F748" s="4"/>
      <c r="G748" s="4"/>
      <c r="H748" s="4"/>
      <c r="I748" s="16"/>
      <c r="J748" s="1"/>
    </row>
    <row r="749" spans="1:10">
      <c r="A749" s="22"/>
      <c r="B749" s="4"/>
      <c r="C749" s="4"/>
      <c r="D749" s="4"/>
      <c r="E749" s="4"/>
      <c r="F749" s="4"/>
      <c r="G749" s="4"/>
      <c r="H749" s="4"/>
      <c r="I749" s="16"/>
      <c r="J749" s="1"/>
    </row>
    <row r="750" spans="1:10">
      <c r="A750" s="22"/>
      <c r="B750" s="4"/>
      <c r="C750" s="4"/>
      <c r="D750" s="4"/>
      <c r="E750" s="4"/>
      <c r="F750" s="4"/>
      <c r="G750" s="4"/>
      <c r="H750" s="4"/>
      <c r="I750" s="16"/>
      <c r="J750" s="1"/>
    </row>
    <row r="751" spans="1:10">
      <c r="A751" s="22"/>
      <c r="B751" s="4"/>
      <c r="C751" s="4"/>
      <c r="D751" s="4"/>
      <c r="E751" s="4"/>
      <c r="F751" s="4"/>
      <c r="G751" s="4"/>
      <c r="H751" s="4"/>
      <c r="I751" s="16"/>
      <c r="J751" s="1"/>
    </row>
    <row r="752" spans="1:10">
      <c r="A752" s="22"/>
      <c r="B752" s="4"/>
      <c r="C752" s="4"/>
      <c r="D752" s="4"/>
      <c r="E752" s="4"/>
      <c r="F752" s="4"/>
      <c r="G752" s="4"/>
      <c r="H752" s="4"/>
      <c r="I752" s="16"/>
      <c r="J752" s="1"/>
    </row>
    <row r="753" spans="1:10">
      <c r="A753" s="22"/>
      <c r="B753" s="4"/>
      <c r="C753" s="4"/>
      <c r="D753" s="4"/>
      <c r="E753" s="4"/>
      <c r="F753" s="4"/>
      <c r="G753" s="4"/>
      <c r="H753" s="4"/>
      <c r="I753" s="16"/>
      <c r="J753" s="1"/>
    </row>
    <row r="754" spans="1:10">
      <c r="A754" s="22"/>
      <c r="B754" s="4"/>
      <c r="C754" s="4"/>
      <c r="D754" s="4"/>
      <c r="E754" s="4"/>
      <c r="F754" s="4"/>
      <c r="G754" s="4"/>
      <c r="H754" s="4"/>
      <c r="I754" s="16"/>
      <c r="J754" s="1"/>
    </row>
    <row r="755" spans="1:10">
      <c r="A755" s="22"/>
      <c r="B755" s="4"/>
      <c r="C755" s="4"/>
      <c r="D755" s="4"/>
      <c r="E755" s="4"/>
      <c r="F755" s="4"/>
      <c r="G755" s="4"/>
      <c r="H755" s="4"/>
      <c r="I755" s="16"/>
      <c r="J755" s="1"/>
    </row>
    <row r="756" spans="1:10">
      <c r="A756" s="22"/>
      <c r="B756" s="4"/>
      <c r="C756" s="4"/>
      <c r="D756" s="4"/>
      <c r="E756" s="4"/>
      <c r="F756" s="4"/>
      <c r="G756" s="4"/>
      <c r="H756" s="4"/>
      <c r="I756" s="16"/>
      <c r="J756" s="1"/>
    </row>
    <row r="757" spans="1:10">
      <c r="A757" s="22"/>
      <c r="B757" s="4"/>
      <c r="C757" s="4"/>
      <c r="D757" s="4"/>
      <c r="E757" s="4"/>
      <c r="F757" s="4"/>
      <c r="G757" s="4"/>
      <c r="H757" s="4"/>
      <c r="I757" s="16"/>
      <c r="J757" s="1"/>
    </row>
    <row r="758" spans="1:10">
      <c r="A758" s="22"/>
      <c r="B758" s="4"/>
      <c r="C758" s="4"/>
      <c r="D758" s="4"/>
      <c r="E758" s="4"/>
      <c r="F758" s="4"/>
      <c r="G758" s="4"/>
      <c r="H758" s="4"/>
      <c r="I758" s="16"/>
      <c r="J758" s="1"/>
    </row>
    <row r="759" spans="1:10">
      <c r="A759" s="22"/>
      <c r="B759" s="4"/>
      <c r="C759" s="4"/>
      <c r="D759" s="4"/>
      <c r="E759" s="4"/>
      <c r="F759" s="4"/>
      <c r="G759" s="4"/>
      <c r="H759" s="4"/>
      <c r="I759" s="16"/>
      <c r="J759" s="1"/>
    </row>
    <row r="760" spans="1:10">
      <c r="A760" s="22"/>
      <c r="B760" s="4"/>
      <c r="C760" s="4"/>
      <c r="D760" s="4"/>
      <c r="E760" s="4"/>
      <c r="F760" s="4"/>
      <c r="G760" s="4"/>
      <c r="H760" s="4"/>
      <c r="I760" s="16"/>
      <c r="J760" s="1"/>
    </row>
    <row r="761" spans="1:10">
      <c r="A761" s="22"/>
      <c r="B761" s="4"/>
      <c r="C761" s="4"/>
      <c r="D761" s="4"/>
      <c r="E761" s="4"/>
      <c r="F761" s="4"/>
      <c r="G761" s="4"/>
      <c r="H761" s="4"/>
      <c r="I761" s="16"/>
      <c r="J761" s="1"/>
    </row>
    <row r="762" spans="1:10">
      <c r="A762" s="22"/>
      <c r="B762" s="4"/>
      <c r="C762" s="4"/>
      <c r="D762" s="4"/>
      <c r="E762" s="4"/>
      <c r="F762" s="4"/>
      <c r="G762" s="4"/>
      <c r="H762" s="4"/>
      <c r="I762" s="16"/>
      <c r="J762" s="1"/>
    </row>
    <row r="763" spans="1:10">
      <c r="A763" s="22"/>
      <c r="B763" s="4"/>
      <c r="C763" s="4"/>
      <c r="D763" s="4"/>
      <c r="E763" s="4"/>
      <c r="F763" s="4"/>
      <c r="G763" s="4"/>
      <c r="H763" s="4"/>
      <c r="I763" s="16"/>
      <c r="J763" s="1"/>
    </row>
    <row r="764" spans="1:10">
      <c r="A764" s="22"/>
      <c r="B764" s="4"/>
      <c r="C764" s="4"/>
      <c r="D764" s="4"/>
      <c r="E764" s="4"/>
      <c r="F764" s="4"/>
      <c r="G764" s="4"/>
      <c r="H764" s="4"/>
      <c r="I764" s="16"/>
      <c r="J764" s="1"/>
    </row>
    <row r="765" spans="1:10">
      <c r="A765" s="22"/>
      <c r="B765" s="4"/>
      <c r="C765" s="4"/>
      <c r="D765" s="4"/>
      <c r="E765" s="4"/>
      <c r="F765" s="4"/>
      <c r="G765" s="4"/>
      <c r="H765" s="4"/>
      <c r="I765" s="16"/>
      <c r="J765" s="1"/>
    </row>
    <row r="766" spans="1:10">
      <c r="A766" s="22"/>
      <c r="B766" s="4"/>
      <c r="C766" s="4"/>
      <c r="D766" s="4"/>
      <c r="E766" s="4"/>
      <c r="F766" s="4"/>
      <c r="G766" s="4"/>
      <c r="H766" s="4"/>
      <c r="I766" s="16"/>
      <c r="J766" s="1"/>
    </row>
    <row r="767" spans="1:10">
      <c r="A767" s="22"/>
      <c r="B767" s="4"/>
      <c r="C767" s="4"/>
      <c r="D767" s="4"/>
      <c r="E767" s="4"/>
      <c r="F767" s="4"/>
      <c r="G767" s="4"/>
      <c r="H767" s="4"/>
      <c r="I767" s="16"/>
      <c r="J767" s="1"/>
    </row>
    <row r="768" spans="1:10">
      <c r="A768" s="22"/>
      <c r="B768" s="4"/>
      <c r="C768" s="4"/>
      <c r="D768" s="4"/>
      <c r="E768" s="4"/>
      <c r="F768" s="4"/>
      <c r="G768" s="4"/>
      <c r="H768" s="4"/>
      <c r="I768" s="16"/>
      <c r="J768" s="1"/>
    </row>
    <row r="769" spans="1:10">
      <c r="A769" s="22"/>
      <c r="B769" s="4"/>
      <c r="C769" s="4"/>
      <c r="D769" s="4"/>
      <c r="E769" s="4"/>
      <c r="F769" s="4"/>
      <c r="G769" s="4"/>
      <c r="H769" s="4"/>
      <c r="I769" s="16"/>
      <c r="J769" s="1"/>
    </row>
    <row r="770" spans="1:10">
      <c r="A770" s="22"/>
      <c r="B770" s="4"/>
      <c r="C770" s="4"/>
      <c r="D770" s="4"/>
      <c r="E770" s="4"/>
      <c r="F770" s="4"/>
      <c r="G770" s="4"/>
      <c r="H770" s="4"/>
      <c r="I770" s="16"/>
      <c r="J770" s="1"/>
    </row>
    <row r="771" spans="1:10">
      <c r="A771" s="22"/>
      <c r="B771" s="4"/>
      <c r="C771" s="4"/>
      <c r="D771" s="4"/>
      <c r="E771" s="4"/>
      <c r="F771" s="4"/>
      <c r="G771" s="4"/>
      <c r="H771" s="4"/>
      <c r="I771" s="16"/>
      <c r="J771" s="1"/>
    </row>
    <row r="772" spans="1:10">
      <c r="A772" s="22"/>
      <c r="B772" s="4"/>
      <c r="C772" s="4"/>
      <c r="D772" s="4"/>
      <c r="E772" s="4"/>
      <c r="F772" s="4"/>
      <c r="G772" s="4"/>
      <c r="H772" s="4"/>
      <c r="I772" s="16"/>
      <c r="J772" s="1"/>
    </row>
    <row r="773" spans="1:10">
      <c r="A773" s="22"/>
      <c r="B773" s="4"/>
      <c r="C773" s="4"/>
      <c r="D773" s="4"/>
      <c r="E773" s="4"/>
      <c r="F773" s="4"/>
      <c r="G773" s="4"/>
      <c r="H773" s="4"/>
      <c r="I773" s="16"/>
      <c r="J773" s="1"/>
    </row>
    <row r="774" spans="1:10">
      <c r="A774" s="22"/>
      <c r="B774" s="4"/>
      <c r="C774" s="4"/>
      <c r="D774" s="4"/>
      <c r="E774" s="4"/>
      <c r="F774" s="4"/>
      <c r="G774" s="4"/>
      <c r="H774" s="4"/>
      <c r="I774" s="16"/>
      <c r="J774" s="1"/>
    </row>
    <row r="775" spans="1:10">
      <c r="A775" s="22"/>
      <c r="B775" s="4"/>
      <c r="C775" s="4"/>
      <c r="D775" s="4"/>
      <c r="E775" s="4"/>
      <c r="F775" s="4"/>
      <c r="G775" s="4"/>
      <c r="H775" s="4"/>
      <c r="I775" s="16"/>
      <c r="J775" s="1"/>
    </row>
    <row r="776" spans="1:10">
      <c r="A776" s="22"/>
      <c r="B776" s="4"/>
      <c r="C776" s="4"/>
      <c r="D776" s="4"/>
      <c r="E776" s="4"/>
      <c r="F776" s="4"/>
      <c r="G776" s="4"/>
      <c r="H776" s="4"/>
      <c r="I776" s="16"/>
      <c r="J776" s="1"/>
    </row>
    <row r="777" spans="1:10">
      <c r="A777" s="22"/>
      <c r="B777" s="4"/>
      <c r="C777" s="4"/>
      <c r="D777" s="4"/>
      <c r="E777" s="4"/>
      <c r="F777" s="4"/>
      <c r="G777" s="4"/>
      <c r="H777" s="4"/>
      <c r="I777" s="16"/>
      <c r="J777" s="1"/>
    </row>
    <row r="778" spans="1:10">
      <c r="A778" s="22"/>
      <c r="B778" s="4"/>
      <c r="C778" s="4"/>
      <c r="D778" s="4"/>
      <c r="E778" s="4"/>
      <c r="F778" s="4"/>
      <c r="G778" s="4"/>
      <c r="H778" s="4"/>
      <c r="I778" s="16"/>
      <c r="J778" s="1"/>
    </row>
    <row r="779" spans="1:10">
      <c r="A779" s="22"/>
      <c r="B779" s="4"/>
      <c r="C779" s="4"/>
      <c r="D779" s="4"/>
      <c r="E779" s="4"/>
      <c r="F779" s="4"/>
      <c r="G779" s="4"/>
      <c r="H779" s="4"/>
      <c r="I779" s="16"/>
      <c r="J779" s="1"/>
    </row>
    <row r="780" spans="1:10">
      <c r="A780" s="22"/>
      <c r="B780" s="4"/>
      <c r="C780" s="4"/>
      <c r="D780" s="4"/>
      <c r="E780" s="4"/>
      <c r="F780" s="4"/>
      <c r="G780" s="4"/>
      <c r="H780" s="4"/>
      <c r="I780" s="16"/>
      <c r="J780" s="1"/>
    </row>
    <row r="781" spans="1:10">
      <c r="A781" s="22"/>
      <c r="B781" s="4"/>
      <c r="C781" s="4"/>
      <c r="D781" s="4"/>
      <c r="E781" s="4"/>
      <c r="F781" s="4"/>
      <c r="G781" s="4"/>
      <c r="H781" s="4"/>
      <c r="I781" s="16"/>
      <c r="J781" s="1"/>
    </row>
    <row r="782" spans="1:10">
      <c r="A782" s="22"/>
      <c r="B782" s="4"/>
      <c r="C782" s="4"/>
      <c r="D782" s="4"/>
      <c r="E782" s="4"/>
      <c r="F782" s="4"/>
      <c r="G782" s="4"/>
      <c r="H782" s="4"/>
      <c r="I782" s="16"/>
      <c r="J782" s="1"/>
    </row>
    <row r="783" spans="1:10">
      <c r="A783" s="22"/>
      <c r="B783" s="4"/>
      <c r="C783" s="4"/>
      <c r="D783" s="4"/>
      <c r="E783" s="4"/>
      <c r="F783" s="4"/>
      <c r="G783" s="4"/>
      <c r="H783" s="4"/>
      <c r="I783" s="16"/>
      <c r="J783" s="1"/>
    </row>
    <row r="784" spans="1:10">
      <c r="A784" s="22"/>
      <c r="B784" s="4"/>
      <c r="C784" s="4"/>
      <c r="D784" s="4"/>
      <c r="E784" s="4"/>
      <c r="F784" s="4"/>
      <c r="G784" s="4"/>
      <c r="H784" s="4"/>
      <c r="I784" s="16"/>
      <c r="J784" s="1"/>
    </row>
    <row r="785" spans="1:10">
      <c r="A785" s="22"/>
      <c r="B785" s="4"/>
      <c r="C785" s="4"/>
      <c r="D785" s="4"/>
      <c r="E785" s="4"/>
      <c r="F785" s="4"/>
      <c r="G785" s="4"/>
      <c r="H785" s="4"/>
      <c r="I785" s="16"/>
      <c r="J785" s="1"/>
    </row>
    <row r="786" spans="1:10">
      <c r="A786" s="22"/>
      <c r="B786" s="4"/>
      <c r="C786" s="4"/>
      <c r="D786" s="4"/>
      <c r="E786" s="4"/>
      <c r="F786" s="4"/>
      <c r="G786" s="4"/>
      <c r="H786" s="4"/>
      <c r="I786" s="16"/>
      <c r="J786" s="1"/>
    </row>
    <row r="787" spans="1:10">
      <c r="A787" s="22"/>
      <c r="B787" s="4"/>
      <c r="C787" s="4"/>
      <c r="D787" s="4"/>
      <c r="E787" s="4"/>
      <c r="F787" s="4"/>
      <c r="G787" s="4"/>
      <c r="H787" s="4"/>
      <c r="I787" s="16"/>
      <c r="J787" s="1"/>
    </row>
    <row r="788" spans="1:10">
      <c r="A788" s="22"/>
      <c r="B788" s="4"/>
      <c r="C788" s="4"/>
      <c r="D788" s="4"/>
      <c r="E788" s="4"/>
      <c r="F788" s="4"/>
      <c r="G788" s="4"/>
      <c r="H788" s="4"/>
      <c r="I788" s="16"/>
      <c r="J788" s="1"/>
    </row>
    <row r="789" spans="1:10">
      <c r="A789" s="22"/>
      <c r="B789" s="4"/>
      <c r="C789" s="4"/>
      <c r="D789" s="4"/>
      <c r="E789" s="4"/>
      <c r="F789" s="4"/>
      <c r="G789" s="4"/>
      <c r="H789" s="4"/>
      <c r="I789" s="16"/>
      <c r="J789" s="1"/>
    </row>
    <row r="790" spans="1:10">
      <c r="A790" s="22"/>
      <c r="B790" s="4"/>
      <c r="C790" s="4"/>
      <c r="D790" s="4"/>
      <c r="E790" s="4"/>
      <c r="F790" s="4"/>
      <c r="G790" s="4"/>
      <c r="H790" s="4"/>
      <c r="I790" s="16"/>
      <c r="J790" s="1"/>
    </row>
    <row r="791" spans="1:10">
      <c r="A791" s="22"/>
      <c r="B791" s="4"/>
      <c r="C791" s="4"/>
      <c r="D791" s="4"/>
      <c r="E791" s="4"/>
      <c r="F791" s="4"/>
      <c r="G791" s="4"/>
      <c r="H791" s="4"/>
      <c r="I791" s="16"/>
      <c r="J791" s="1"/>
    </row>
    <row r="792" spans="1:10">
      <c r="A792" s="22"/>
      <c r="B792" s="4"/>
      <c r="C792" s="4"/>
      <c r="D792" s="4"/>
      <c r="E792" s="4"/>
      <c r="F792" s="4"/>
      <c r="G792" s="4"/>
      <c r="H792" s="4"/>
      <c r="I792" s="16"/>
      <c r="J792" s="1"/>
    </row>
    <row r="793" spans="1:10">
      <c r="A793" s="22"/>
      <c r="B793" s="4"/>
      <c r="C793" s="4"/>
      <c r="D793" s="4"/>
      <c r="E793" s="4"/>
      <c r="F793" s="4"/>
      <c r="G793" s="4"/>
      <c r="H793" s="4"/>
      <c r="I793" s="16"/>
      <c r="J793" s="1"/>
    </row>
    <row r="794" spans="1:10">
      <c r="A794" s="22"/>
      <c r="B794" s="4"/>
      <c r="C794" s="4"/>
      <c r="D794" s="4"/>
      <c r="E794" s="4"/>
      <c r="F794" s="4"/>
      <c r="G794" s="4"/>
      <c r="H794" s="4"/>
      <c r="I794" s="16"/>
      <c r="J794" s="1"/>
    </row>
    <row r="795" spans="1:10">
      <c r="A795" s="22"/>
      <c r="B795" s="4"/>
      <c r="C795" s="4"/>
      <c r="D795" s="4"/>
      <c r="E795" s="4"/>
      <c r="F795" s="4"/>
      <c r="G795" s="4"/>
      <c r="H795" s="4"/>
      <c r="I795" s="16"/>
      <c r="J795" s="1"/>
    </row>
    <row r="796" spans="1:10">
      <c r="A796" s="22"/>
      <c r="B796" s="4"/>
      <c r="C796" s="4"/>
      <c r="D796" s="4"/>
      <c r="E796" s="4"/>
      <c r="F796" s="4"/>
      <c r="G796" s="4"/>
      <c r="H796" s="4"/>
      <c r="I796" s="16"/>
      <c r="J796" s="1"/>
    </row>
    <row r="797" spans="1:10">
      <c r="A797" s="22"/>
      <c r="B797" s="4"/>
      <c r="C797" s="4"/>
      <c r="D797" s="4"/>
      <c r="E797" s="4"/>
      <c r="F797" s="4"/>
      <c r="G797" s="4"/>
      <c r="H797" s="4"/>
      <c r="I797" s="16"/>
      <c r="J797" s="1"/>
    </row>
    <row r="798" spans="1:10">
      <c r="A798" s="22"/>
      <c r="B798" s="4"/>
      <c r="C798" s="4"/>
      <c r="D798" s="4"/>
      <c r="E798" s="4"/>
      <c r="F798" s="4"/>
      <c r="G798" s="4"/>
      <c r="H798" s="4"/>
      <c r="I798" s="16"/>
      <c r="J798" s="1"/>
    </row>
    <row r="799" spans="1:10">
      <c r="A799" s="22"/>
      <c r="B799" s="4"/>
      <c r="C799" s="4"/>
      <c r="D799" s="4"/>
      <c r="E799" s="4"/>
      <c r="F799" s="4"/>
      <c r="G799" s="4"/>
      <c r="H799" s="4"/>
      <c r="I799" s="16"/>
      <c r="J799" s="1"/>
    </row>
    <row r="800" spans="1:10">
      <c r="A800" s="22"/>
      <c r="B800" s="4"/>
      <c r="C800" s="4"/>
      <c r="D800" s="4"/>
      <c r="E800" s="4"/>
      <c r="F800" s="4"/>
      <c r="G800" s="4"/>
      <c r="H800" s="4"/>
      <c r="I800" s="16"/>
      <c r="J800" s="1"/>
    </row>
    <row r="801" spans="1:10">
      <c r="A801" s="22"/>
      <c r="B801" s="4"/>
      <c r="C801" s="4"/>
      <c r="D801" s="4"/>
      <c r="E801" s="4"/>
      <c r="F801" s="4"/>
      <c r="G801" s="4"/>
      <c r="H801" s="4"/>
      <c r="I801" s="16"/>
      <c r="J801" s="1"/>
    </row>
    <row r="802" spans="1:10">
      <c r="A802" s="22"/>
      <c r="B802" s="4"/>
      <c r="C802" s="4"/>
      <c r="D802" s="4"/>
      <c r="E802" s="4"/>
      <c r="F802" s="4"/>
      <c r="G802" s="4"/>
      <c r="H802" s="4"/>
      <c r="I802" s="16"/>
      <c r="J802" s="1"/>
    </row>
    <row r="803" spans="1:10">
      <c r="A803" s="22"/>
      <c r="B803" s="4"/>
      <c r="C803" s="4"/>
      <c r="D803" s="4"/>
      <c r="E803" s="4"/>
      <c r="F803" s="4"/>
      <c r="G803" s="4"/>
      <c r="H803" s="4"/>
      <c r="I803" s="16"/>
      <c r="J803" s="1"/>
    </row>
    <row r="804" spans="1:10">
      <c r="A804" s="22"/>
      <c r="B804" s="4"/>
      <c r="C804" s="4"/>
      <c r="D804" s="4"/>
      <c r="E804" s="4"/>
      <c r="F804" s="4"/>
      <c r="G804" s="4"/>
      <c r="H804" s="4"/>
      <c r="I804" s="16"/>
      <c r="J804" s="1"/>
    </row>
    <row r="805" spans="1:10">
      <c r="A805" s="22"/>
      <c r="B805" s="4"/>
      <c r="C805" s="4"/>
      <c r="D805" s="4"/>
      <c r="E805" s="4"/>
      <c r="F805" s="4"/>
      <c r="G805" s="4"/>
      <c r="H805" s="4"/>
      <c r="I805" s="16"/>
      <c r="J805" s="1"/>
    </row>
    <row r="806" spans="1:10">
      <c r="A806" s="22"/>
      <c r="B806" s="4"/>
      <c r="C806" s="4"/>
      <c r="D806" s="4"/>
      <c r="E806" s="4"/>
      <c r="F806" s="4"/>
      <c r="G806" s="4"/>
      <c r="H806" s="4"/>
      <c r="I806" s="16"/>
      <c r="J806" s="1"/>
    </row>
    <row r="807" spans="1:10">
      <c r="A807" s="22"/>
      <c r="B807" s="4"/>
      <c r="C807" s="4"/>
      <c r="D807" s="4"/>
      <c r="E807" s="4"/>
      <c r="F807" s="4"/>
      <c r="G807" s="4"/>
      <c r="H807" s="4"/>
      <c r="I807" s="16"/>
      <c r="J807" s="1"/>
    </row>
    <row r="808" spans="1:10">
      <c r="A808" s="22"/>
      <c r="B808" s="4"/>
      <c r="C808" s="4"/>
      <c r="D808" s="4"/>
      <c r="E808" s="4"/>
      <c r="F808" s="4"/>
      <c r="G808" s="4"/>
      <c r="H808" s="4"/>
      <c r="I808" s="16"/>
      <c r="J808" s="1"/>
    </row>
    <row r="809" spans="1:10">
      <c r="A809" s="22"/>
      <c r="B809" s="4"/>
      <c r="C809" s="4"/>
      <c r="D809" s="4"/>
      <c r="E809" s="4"/>
      <c r="F809" s="4"/>
      <c r="G809" s="4"/>
      <c r="H809" s="4"/>
      <c r="I809" s="16"/>
      <c r="J809" s="1"/>
    </row>
    <row r="810" spans="1:10">
      <c r="A810" s="22"/>
      <c r="B810" s="4"/>
      <c r="C810" s="4"/>
      <c r="D810" s="4"/>
      <c r="E810" s="4"/>
      <c r="F810" s="4"/>
      <c r="G810" s="4"/>
      <c r="H810" s="4"/>
      <c r="I810" s="16"/>
      <c r="J810" s="1"/>
    </row>
    <row r="811" spans="1:10">
      <c r="A811" s="22"/>
      <c r="B811" s="4"/>
      <c r="C811" s="4"/>
      <c r="D811" s="4"/>
      <c r="E811" s="4"/>
      <c r="F811" s="4"/>
      <c r="G811" s="4"/>
      <c r="H811" s="4"/>
      <c r="I811" s="16"/>
      <c r="J811" s="1"/>
    </row>
    <row r="812" spans="1:10">
      <c r="A812" s="22"/>
      <c r="B812" s="4"/>
      <c r="C812" s="4"/>
      <c r="D812" s="4"/>
      <c r="E812" s="4"/>
      <c r="F812" s="4"/>
      <c r="G812" s="4"/>
      <c r="H812" s="4"/>
      <c r="I812" s="16"/>
      <c r="J812" s="1"/>
    </row>
    <row r="813" spans="1:10">
      <c r="A813" s="22"/>
      <c r="B813" s="4"/>
      <c r="C813" s="4"/>
      <c r="D813" s="4"/>
      <c r="E813" s="4"/>
      <c r="F813" s="4"/>
      <c r="G813" s="4"/>
      <c r="H813" s="4"/>
      <c r="I813" s="16"/>
      <c r="J813" s="1"/>
    </row>
    <row r="814" spans="1:10">
      <c r="A814" s="22"/>
      <c r="B814" s="4"/>
      <c r="C814" s="4"/>
      <c r="D814" s="4"/>
      <c r="E814" s="4"/>
      <c r="F814" s="4"/>
      <c r="G814" s="4"/>
      <c r="H814" s="4"/>
      <c r="I814" s="16"/>
      <c r="J814" s="1"/>
    </row>
    <row r="815" spans="1:10">
      <c r="A815" s="22"/>
      <c r="B815" s="4"/>
      <c r="C815" s="4"/>
      <c r="D815" s="4"/>
      <c r="E815" s="4"/>
      <c r="F815" s="4"/>
      <c r="G815" s="4"/>
      <c r="H815" s="4"/>
      <c r="I815" s="16"/>
      <c r="J815" s="1"/>
    </row>
    <row r="816" spans="1:10">
      <c r="A816" s="22"/>
      <c r="B816" s="4"/>
      <c r="C816" s="4"/>
      <c r="D816" s="4"/>
      <c r="E816" s="4"/>
      <c r="F816" s="4"/>
      <c r="G816" s="4"/>
      <c r="H816" s="4"/>
      <c r="I816" s="16"/>
      <c r="J816" s="1"/>
    </row>
    <row r="817" spans="1:10">
      <c r="A817" s="22"/>
      <c r="B817" s="4"/>
      <c r="C817" s="4"/>
      <c r="D817" s="4"/>
      <c r="E817" s="4"/>
      <c r="F817" s="4"/>
      <c r="G817" s="4"/>
      <c r="H817" s="4"/>
      <c r="I817" s="16"/>
      <c r="J817" s="1"/>
    </row>
    <row r="818" spans="1:10">
      <c r="A818" s="22"/>
      <c r="B818" s="4"/>
      <c r="C818" s="4"/>
      <c r="D818" s="4"/>
      <c r="E818" s="4"/>
      <c r="F818" s="4"/>
      <c r="G818" s="4"/>
      <c r="H818" s="4"/>
      <c r="I818" s="16"/>
      <c r="J818" s="1"/>
    </row>
    <row r="819" spans="1:10">
      <c r="A819" s="22"/>
      <c r="B819" s="4"/>
      <c r="C819" s="4"/>
      <c r="D819" s="4"/>
      <c r="E819" s="4"/>
      <c r="F819" s="4"/>
      <c r="G819" s="4"/>
      <c r="H819" s="4"/>
      <c r="I819" s="16"/>
      <c r="J819" s="1"/>
    </row>
    <row r="820" spans="1:10">
      <c r="A820" s="22"/>
      <c r="B820" s="4"/>
      <c r="C820" s="4"/>
      <c r="D820" s="4"/>
      <c r="E820" s="4"/>
      <c r="F820" s="4"/>
      <c r="G820" s="4"/>
      <c r="H820" s="4"/>
      <c r="I820" s="16"/>
      <c r="J820" s="1"/>
    </row>
    <row r="821" spans="1:10">
      <c r="A821" s="22"/>
      <c r="B821" s="4"/>
      <c r="C821" s="4"/>
      <c r="D821" s="4"/>
      <c r="E821" s="4"/>
      <c r="F821" s="4"/>
      <c r="G821" s="4"/>
      <c r="H821" s="4"/>
      <c r="I821" s="16"/>
      <c r="J821" s="1"/>
    </row>
    <row r="822" spans="1:10">
      <c r="A822" s="22"/>
      <c r="B822" s="4"/>
      <c r="C822" s="4"/>
      <c r="D822" s="4"/>
      <c r="E822" s="4"/>
      <c r="F822" s="4"/>
      <c r="G822" s="4"/>
      <c r="H822" s="4"/>
      <c r="I822" s="16"/>
      <c r="J822" s="1"/>
    </row>
    <row r="823" spans="1:10">
      <c r="A823" s="22"/>
      <c r="B823" s="4"/>
      <c r="C823" s="4"/>
      <c r="D823" s="4"/>
      <c r="E823" s="4"/>
      <c r="F823" s="4"/>
      <c r="G823" s="4"/>
      <c r="H823" s="4"/>
      <c r="I823" s="16"/>
      <c r="J823" s="1"/>
    </row>
    <row r="824" spans="1:10">
      <c r="A824" s="22"/>
      <c r="B824" s="4"/>
      <c r="C824" s="4"/>
      <c r="D824" s="4"/>
      <c r="E824" s="4"/>
      <c r="F824" s="4"/>
      <c r="G824" s="4"/>
      <c r="H824" s="4"/>
      <c r="I824" s="16"/>
      <c r="J824" s="1"/>
    </row>
    <row r="825" spans="1:10">
      <c r="A825" s="22"/>
      <c r="B825" s="4"/>
      <c r="C825" s="4"/>
      <c r="D825" s="4"/>
      <c r="E825" s="4"/>
      <c r="F825" s="4"/>
      <c r="G825" s="4"/>
      <c r="H825" s="4"/>
      <c r="I825" s="16"/>
      <c r="J825" s="1"/>
    </row>
    <row r="826" spans="1:10">
      <c r="A826" s="22"/>
      <c r="B826" s="4"/>
      <c r="C826" s="4"/>
      <c r="D826" s="4"/>
      <c r="E826" s="4"/>
      <c r="F826" s="4"/>
      <c r="G826" s="4"/>
      <c r="H826" s="4"/>
      <c r="I826" s="16"/>
      <c r="J826" s="1"/>
    </row>
    <row r="827" spans="1:10">
      <c r="A827" s="22"/>
      <c r="B827" s="4"/>
      <c r="C827" s="4"/>
      <c r="D827" s="4"/>
      <c r="E827" s="4"/>
      <c r="F827" s="4"/>
      <c r="G827" s="4"/>
      <c r="H827" s="4"/>
      <c r="I827" s="16"/>
      <c r="J827" s="1"/>
    </row>
    <row r="828" spans="1:10">
      <c r="A828" s="22"/>
      <c r="B828" s="4"/>
      <c r="C828" s="4"/>
      <c r="D828" s="4"/>
      <c r="E828" s="4"/>
      <c r="F828" s="4"/>
      <c r="G828" s="4"/>
      <c r="H828" s="4"/>
      <c r="I828" s="16"/>
      <c r="J828" s="1"/>
    </row>
    <row r="829" spans="1:10">
      <c r="A829" s="22"/>
      <c r="B829" s="4"/>
      <c r="C829" s="4"/>
      <c r="D829" s="4"/>
      <c r="E829" s="4"/>
      <c r="F829" s="4"/>
      <c r="G829" s="4"/>
      <c r="H829" s="4"/>
      <c r="I829" s="16"/>
      <c r="J829" s="1"/>
    </row>
    <row r="830" spans="1:10">
      <c r="A830" s="22"/>
      <c r="B830" s="4"/>
      <c r="C830" s="4"/>
      <c r="D830" s="4"/>
      <c r="E830" s="4"/>
      <c r="F830" s="4"/>
      <c r="G830" s="4"/>
      <c r="H830" s="4"/>
      <c r="I830" s="16"/>
      <c r="J830" s="1"/>
    </row>
    <row r="831" spans="1:10">
      <c r="A831" s="22"/>
      <c r="B831" s="4"/>
      <c r="C831" s="4"/>
      <c r="D831" s="4"/>
      <c r="E831" s="4"/>
      <c r="F831" s="4"/>
      <c r="G831" s="4"/>
      <c r="H831" s="4"/>
      <c r="I831" s="16"/>
      <c r="J831" s="1"/>
    </row>
    <row r="832" spans="1:10">
      <c r="A832" s="22"/>
      <c r="B832" s="4"/>
      <c r="C832" s="4"/>
      <c r="D832" s="4"/>
      <c r="E832" s="4"/>
      <c r="F832" s="4"/>
      <c r="G832" s="4"/>
      <c r="H832" s="4"/>
      <c r="I832" s="16"/>
      <c r="J832" s="1"/>
    </row>
    <row r="833" spans="1:10">
      <c r="A833" s="22"/>
      <c r="B833" s="4"/>
      <c r="C833" s="4"/>
      <c r="D833" s="4"/>
      <c r="E833" s="4"/>
      <c r="F833" s="4"/>
      <c r="G833" s="4"/>
      <c r="H833" s="4"/>
      <c r="I833" s="16"/>
      <c r="J833" s="1"/>
    </row>
    <row r="834" spans="1:10">
      <c r="A834" s="22"/>
      <c r="B834" s="4"/>
      <c r="C834" s="4"/>
      <c r="D834" s="4"/>
      <c r="E834" s="4"/>
      <c r="F834" s="4"/>
      <c r="G834" s="4"/>
      <c r="H834" s="4"/>
      <c r="I834" s="16"/>
      <c r="J834" s="1"/>
    </row>
    <row r="835" spans="1:10">
      <c r="A835" s="22"/>
      <c r="B835" s="4"/>
      <c r="C835" s="4"/>
      <c r="D835" s="4"/>
      <c r="E835" s="4"/>
      <c r="F835" s="4"/>
      <c r="G835" s="4"/>
      <c r="H835" s="4"/>
      <c r="I835" s="16"/>
      <c r="J835" s="1"/>
    </row>
    <row r="836" spans="1:10">
      <c r="A836" s="22"/>
      <c r="B836" s="4"/>
      <c r="C836" s="4"/>
      <c r="D836" s="4"/>
      <c r="E836" s="4"/>
      <c r="F836" s="4"/>
      <c r="G836" s="4"/>
      <c r="H836" s="4"/>
      <c r="I836" s="16"/>
      <c r="J836" s="1"/>
    </row>
    <row r="837" spans="1:10">
      <c r="A837" s="22"/>
      <c r="B837" s="4"/>
      <c r="C837" s="4"/>
      <c r="D837" s="4"/>
      <c r="E837" s="4"/>
      <c r="F837" s="4"/>
      <c r="G837" s="4"/>
      <c r="H837" s="4"/>
      <c r="I837" s="16"/>
      <c r="J837" s="1"/>
    </row>
    <row r="838" spans="1:10">
      <c r="A838" s="22"/>
      <c r="B838" s="4"/>
      <c r="C838" s="4"/>
      <c r="D838" s="4"/>
      <c r="E838" s="4"/>
      <c r="F838" s="4"/>
      <c r="G838" s="4"/>
      <c r="H838" s="4"/>
      <c r="I838" s="16"/>
      <c r="J838" s="1"/>
    </row>
    <row r="839" spans="1:10">
      <c r="A839" s="22"/>
      <c r="B839" s="4"/>
      <c r="C839" s="4"/>
      <c r="D839" s="4"/>
      <c r="E839" s="4"/>
      <c r="F839" s="4"/>
      <c r="G839" s="4"/>
      <c r="H839" s="4"/>
      <c r="I839" s="16"/>
      <c r="J839" s="1"/>
    </row>
    <row r="840" spans="1:10">
      <c r="A840" s="22"/>
      <c r="B840" s="4"/>
      <c r="C840" s="4"/>
      <c r="D840" s="4"/>
      <c r="E840" s="4"/>
      <c r="F840" s="4"/>
      <c r="G840" s="4"/>
      <c r="H840" s="4"/>
      <c r="I840" s="16"/>
      <c r="J840" s="1"/>
    </row>
    <row r="841" spans="1:10">
      <c r="A841" s="22"/>
      <c r="B841" s="4"/>
      <c r="C841" s="4"/>
      <c r="D841" s="4"/>
      <c r="E841" s="4"/>
      <c r="F841" s="4"/>
      <c r="G841" s="4"/>
      <c r="H841" s="4"/>
      <c r="I841" s="16"/>
      <c r="J841" s="1"/>
    </row>
    <row r="842" spans="1:10">
      <c r="A842" s="22"/>
      <c r="B842" s="4"/>
      <c r="C842" s="4"/>
      <c r="D842" s="4"/>
      <c r="E842" s="4"/>
      <c r="F842" s="4"/>
      <c r="G842" s="4"/>
      <c r="H842" s="4"/>
      <c r="I842" s="16"/>
      <c r="J842" s="1"/>
    </row>
    <row r="843" spans="1:10">
      <c r="A843" s="22"/>
      <c r="B843" s="4"/>
      <c r="C843" s="4"/>
      <c r="D843" s="4"/>
      <c r="E843" s="4"/>
      <c r="F843" s="4"/>
      <c r="G843" s="4"/>
      <c r="H843" s="4"/>
      <c r="I843" s="16"/>
      <c r="J843" s="1"/>
    </row>
    <row r="844" spans="1:10">
      <c r="A844" s="22"/>
      <c r="B844" s="4"/>
      <c r="C844" s="4"/>
      <c r="D844" s="4"/>
      <c r="E844" s="4"/>
      <c r="F844" s="4"/>
      <c r="G844" s="4"/>
      <c r="H844" s="4"/>
      <c r="I844" s="16"/>
      <c r="J844" s="1"/>
    </row>
    <row r="845" spans="1:10">
      <c r="A845" s="22"/>
      <c r="B845" s="4"/>
      <c r="C845" s="4"/>
      <c r="D845" s="4"/>
      <c r="E845" s="4"/>
      <c r="F845" s="4"/>
      <c r="G845" s="4"/>
      <c r="H845" s="4"/>
      <c r="I845" s="16"/>
      <c r="J845" s="1"/>
    </row>
    <row r="846" spans="1:10">
      <c r="A846" s="22"/>
      <c r="B846" s="4"/>
      <c r="C846" s="4"/>
      <c r="D846" s="4"/>
      <c r="E846" s="4"/>
      <c r="F846" s="4"/>
      <c r="G846" s="4"/>
      <c r="H846" s="4"/>
      <c r="I846" s="16"/>
      <c r="J846" s="1"/>
    </row>
    <row r="847" spans="1:10">
      <c r="A847" s="22"/>
      <c r="B847" s="4"/>
      <c r="C847" s="4"/>
      <c r="D847" s="4"/>
      <c r="E847" s="4"/>
      <c r="F847" s="4"/>
      <c r="G847" s="4"/>
      <c r="H847" s="4"/>
      <c r="I847" s="16"/>
      <c r="J847" s="1"/>
    </row>
    <row r="848" spans="1:10">
      <c r="A848" s="22"/>
      <c r="B848" s="4"/>
      <c r="C848" s="4"/>
      <c r="D848" s="4"/>
      <c r="E848" s="4"/>
      <c r="F848" s="4"/>
      <c r="G848" s="4"/>
      <c r="H848" s="4"/>
      <c r="I848" s="16"/>
      <c r="J848" s="1"/>
    </row>
    <row r="849" spans="1:10">
      <c r="A849" s="22"/>
      <c r="B849" s="4"/>
      <c r="C849" s="4"/>
      <c r="D849" s="4"/>
      <c r="E849" s="4"/>
      <c r="F849" s="4"/>
      <c r="G849" s="4"/>
      <c r="H849" s="4"/>
      <c r="I849" s="16"/>
      <c r="J849" s="1"/>
    </row>
    <row r="850" spans="1:10">
      <c r="A850" s="22"/>
      <c r="B850" s="4"/>
      <c r="C850" s="4"/>
      <c r="D850" s="4"/>
      <c r="E850" s="4"/>
      <c r="F850" s="4"/>
      <c r="G850" s="4"/>
      <c r="H850" s="4"/>
      <c r="I850" s="16"/>
      <c r="J850" s="1"/>
    </row>
    <row r="851" spans="1:10">
      <c r="A851" s="22"/>
      <c r="B851" s="4"/>
      <c r="C851" s="4"/>
      <c r="D851" s="4"/>
      <c r="E851" s="4"/>
      <c r="F851" s="4"/>
      <c r="G851" s="4"/>
      <c r="H851" s="4"/>
      <c r="I851" s="16"/>
      <c r="J851" s="1"/>
    </row>
    <row r="852" spans="1:10">
      <c r="A852" s="22"/>
      <c r="B852" s="4"/>
      <c r="C852" s="4"/>
      <c r="D852" s="4"/>
      <c r="E852" s="4"/>
      <c r="F852" s="4"/>
      <c r="G852" s="4"/>
      <c r="H852" s="4"/>
      <c r="I852" s="16"/>
      <c r="J852" s="1"/>
    </row>
    <row r="853" spans="1:10">
      <c r="A853" s="22"/>
      <c r="B853" s="4"/>
      <c r="C853" s="4"/>
      <c r="D853" s="4"/>
      <c r="E853" s="4"/>
      <c r="F853" s="4"/>
      <c r="G853" s="4"/>
      <c r="H853" s="4"/>
      <c r="I853" s="16"/>
      <c r="J853" s="1"/>
    </row>
    <row r="854" spans="1:10">
      <c r="A854" s="22"/>
      <c r="B854" s="4"/>
      <c r="C854" s="4"/>
      <c r="D854" s="4"/>
      <c r="E854" s="4"/>
      <c r="F854" s="4"/>
      <c r="G854" s="4"/>
      <c r="H854" s="4"/>
      <c r="I854" s="16"/>
      <c r="J854" s="1"/>
    </row>
    <row r="855" spans="1:10">
      <c r="A855" s="22"/>
      <c r="B855" s="4"/>
      <c r="C855" s="4"/>
      <c r="D855" s="4"/>
      <c r="E855" s="4"/>
      <c r="F855" s="4"/>
      <c r="G855" s="4"/>
      <c r="H855" s="4"/>
      <c r="I855" s="16"/>
      <c r="J855" s="1"/>
    </row>
    <row r="856" spans="1:10">
      <c r="A856" s="22"/>
      <c r="B856" s="4"/>
      <c r="C856" s="4"/>
      <c r="D856" s="4"/>
      <c r="E856" s="4"/>
      <c r="F856" s="4"/>
      <c r="G856" s="4"/>
      <c r="H856" s="4"/>
      <c r="I856" s="16"/>
      <c r="J856" s="1"/>
    </row>
    <row r="857" spans="1:10">
      <c r="A857" s="22"/>
      <c r="B857" s="4"/>
      <c r="C857" s="4"/>
      <c r="D857" s="4"/>
      <c r="E857" s="4"/>
      <c r="F857" s="4"/>
      <c r="G857" s="4"/>
      <c r="H857" s="4"/>
      <c r="I857" s="16"/>
      <c r="J857" s="1"/>
    </row>
    <row r="858" spans="1:10">
      <c r="A858" s="22"/>
      <c r="B858" s="4"/>
      <c r="C858" s="4"/>
      <c r="D858" s="4"/>
      <c r="E858" s="4"/>
      <c r="F858" s="4"/>
      <c r="G858" s="4"/>
      <c r="H858" s="4"/>
      <c r="I858" s="16"/>
      <c r="J858" s="1"/>
    </row>
    <row r="859" spans="1:10">
      <c r="A859" s="22"/>
      <c r="B859" s="4"/>
      <c r="C859" s="4"/>
      <c r="D859" s="4"/>
      <c r="E859" s="4"/>
      <c r="F859" s="4"/>
      <c r="G859" s="4"/>
      <c r="H859" s="4"/>
      <c r="I859" s="16"/>
      <c r="J859" s="1"/>
    </row>
    <row r="860" spans="1:10">
      <c r="A860" s="22"/>
      <c r="B860" s="4"/>
      <c r="C860" s="4"/>
      <c r="D860" s="4"/>
      <c r="E860" s="4"/>
      <c r="F860" s="4"/>
      <c r="G860" s="4"/>
      <c r="H860" s="4"/>
      <c r="I860" s="16"/>
      <c r="J860" s="1"/>
    </row>
    <row r="861" spans="1:10">
      <c r="A861" s="22"/>
      <c r="B861" s="4"/>
      <c r="C861" s="4"/>
      <c r="D861" s="4"/>
      <c r="E861" s="4"/>
      <c r="F861" s="4"/>
      <c r="G861" s="4"/>
      <c r="H861" s="4"/>
      <c r="I861" s="16"/>
      <c r="J861" s="1"/>
    </row>
    <row r="862" spans="1:10">
      <c r="A862" s="22"/>
      <c r="B862" s="4"/>
      <c r="C862" s="4"/>
      <c r="D862" s="4"/>
      <c r="E862" s="4"/>
      <c r="F862" s="4"/>
      <c r="G862" s="4"/>
      <c r="H862" s="4"/>
      <c r="I862" s="16"/>
      <c r="J862" s="1"/>
    </row>
    <row r="863" spans="1:10">
      <c r="A863" s="22"/>
      <c r="B863" s="4"/>
      <c r="C863" s="4"/>
      <c r="D863" s="4"/>
      <c r="E863" s="4"/>
      <c r="F863" s="4"/>
      <c r="G863" s="4"/>
      <c r="H863" s="4"/>
      <c r="I863" s="16"/>
      <c r="J863" s="1"/>
    </row>
    <row r="864" spans="1:10">
      <c r="A864" s="22"/>
      <c r="B864" s="4"/>
      <c r="C864" s="4"/>
      <c r="D864" s="4"/>
      <c r="E864" s="4"/>
      <c r="F864" s="4"/>
      <c r="G864" s="4"/>
      <c r="H864" s="4"/>
      <c r="I864" s="16"/>
      <c r="J864" s="1"/>
    </row>
    <row r="865" spans="1:10">
      <c r="A865" s="22"/>
      <c r="B865" s="4"/>
      <c r="C865" s="4"/>
      <c r="D865" s="4"/>
      <c r="E865" s="4"/>
      <c r="F865" s="4"/>
      <c r="G865" s="4"/>
      <c r="H865" s="4"/>
      <c r="I865" s="16"/>
      <c r="J865" s="1"/>
    </row>
    <row r="866" spans="1:10">
      <c r="A866" s="22"/>
      <c r="B866" s="4"/>
      <c r="C866" s="4"/>
      <c r="D866" s="4"/>
      <c r="E866" s="4"/>
      <c r="F866" s="4"/>
      <c r="G866" s="4"/>
      <c r="H866" s="4"/>
      <c r="I866" s="16"/>
      <c r="J866" s="1"/>
    </row>
    <row r="867" spans="1:10">
      <c r="A867" s="22"/>
      <c r="B867" s="4"/>
      <c r="C867" s="4"/>
      <c r="D867" s="4"/>
      <c r="E867" s="4"/>
      <c r="F867" s="4"/>
      <c r="G867" s="4"/>
      <c r="H867" s="4"/>
      <c r="I867" s="16"/>
      <c r="J867" s="1"/>
    </row>
    <row r="868" spans="1:10">
      <c r="A868" s="22"/>
      <c r="B868" s="4"/>
      <c r="C868" s="4"/>
      <c r="D868" s="4"/>
      <c r="E868" s="4"/>
      <c r="F868" s="4"/>
      <c r="G868" s="4"/>
      <c r="H868" s="4"/>
      <c r="I868" s="16"/>
      <c r="J868" s="1"/>
    </row>
    <row r="869" spans="1:10">
      <c r="A869" s="22"/>
      <c r="B869" s="4"/>
      <c r="C869" s="4"/>
      <c r="D869" s="4"/>
      <c r="E869" s="4"/>
      <c r="F869" s="4"/>
      <c r="G869" s="4"/>
      <c r="H869" s="4"/>
      <c r="I869" s="16"/>
      <c r="J869" s="1"/>
    </row>
    <row r="870" spans="1:10">
      <c r="A870" s="22"/>
      <c r="B870" s="4"/>
      <c r="C870" s="4"/>
      <c r="D870" s="4"/>
      <c r="E870" s="4"/>
      <c r="F870" s="4"/>
      <c r="G870" s="4"/>
      <c r="H870" s="4"/>
      <c r="I870" s="16"/>
      <c r="J870" s="1"/>
    </row>
    <row r="871" spans="1:10">
      <c r="A871" s="22"/>
      <c r="B871" s="4"/>
      <c r="C871" s="4"/>
      <c r="D871" s="4"/>
      <c r="E871" s="4"/>
      <c r="F871" s="4"/>
      <c r="G871" s="4"/>
      <c r="H871" s="4"/>
      <c r="I871" s="16"/>
      <c r="J871" s="1"/>
    </row>
    <row r="872" spans="1:10">
      <c r="A872" s="22"/>
      <c r="B872" s="4"/>
      <c r="C872" s="4"/>
      <c r="D872" s="4"/>
      <c r="E872" s="4"/>
      <c r="F872" s="4"/>
      <c r="G872" s="4"/>
      <c r="H872" s="4"/>
      <c r="I872" s="16"/>
      <c r="J872" s="1"/>
    </row>
    <row r="873" spans="1:10">
      <c r="A873" s="22"/>
      <c r="B873" s="4"/>
      <c r="C873" s="4"/>
      <c r="D873" s="4"/>
      <c r="E873" s="4"/>
      <c r="F873" s="4"/>
      <c r="G873" s="4"/>
      <c r="H873" s="4"/>
      <c r="I873" s="16"/>
      <c r="J873" s="1"/>
    </row>
    <row r="874" spans="1:10">
      <c r="A874" s="22"/>
      <c r="B874" s="4"/>
      <c r="C874" s="4"/>
      <c r="D874" s="4"/>
      <c r="E874" s="4"/>
      <c r="F874" s="4"/>
      <c r="G874" s="4"/>
      <c r="H874" s="4"/>
      <c r="I874" s="16"/>
      <c r="J874" s="1"/>
    </row>
    <row r="875" spans="1:10">
      <c r="A875" s="22"/>
      <c r="B875" s="4"/>
      <c r="C875" s="4"/>
      <c r="D875" s="4"/>
      <c r="E875" s="4"/>
      <c r="F875" s="4"/>
      <c r="G875" s="4"/>
      <c r="H875" s="4"/>
      <c r="I875" s="16"/>
      <c r="J875" s="1"/>
    </row>
    <row r="876" spans="1:10">
      <c r="A876" s="22"/>
      <c r="B876" s="4"/>
      <c r="C876" s="4"/>
      <c r="D876" s="4"/>
      <c r="E876" s="4"/>
      <c r="F876" s="4"/>
      <c r="G876" s="4"/>
      <c r="H876" s="4"/>
      <c r="I876" s="16"/>
      <c r="J876" s="1"/>
    </row>
    <row r="877" spans="1:10">
      <c r="A877" s="22"/>
      <c r="B877" s="4"/>
      <c r="C877" s="4"/>
      <c r="D877" s="4"/>
      <c r="E877" s="4"/>
      <c r="F877" s="4"/>
      <c r="G877" s="4"/>
      <c r="H877" s="4"/>
      <c r="I877" s="16"/>
      <c r="J877" s="1"/>
    </row>
    <row r="878" spans="1:10">
      <c r="A878" s="22"/>
      <c r="B878" s="4"/>
      <c r="C878" s="4"/>
      <c r="D878" s="4"/>
      <c r="E878" s="4"/>
      <c r="F878" s="4"/>
      <c r="G878" s="4"/>
      <c r="H878" s="4"/>
      <c r="I878" s="16"/>
      <c r="J878" s="1"/>
    </row>
    <row r="879" spans="1:10">
      <c r="A879" s="22"/>
      <c r="B879" s="4"/>
      <c r="C879" s="4"/>
      <c r="D879" s="4"/>
      <c r="E879" s="4"/>
      <c r="F879" s="4"/>
      <c r="G879" s="4"/>
      <c r="H879" s="4"/>
      <c r="I879" s="16"/>
      <c r="J879" s="1"/>
    </row>
    <row r="880" spans="1:10">
      <c r="A880" s="22"/>
      <c r="B880" s="4"/>
      <c r="C880" s="4"/>
      <c r="D880" s="4"/>
      <c r="E880" s="4"/>
      <c r="F880" s="4"/>
      <c r="G880" s="4"/>
      <c r="H880" s="4"/>
      <c r="I880" s="16"/>
      <c r="J880" s="1"/>
    </row>
    <row r="881" spans="1:10">
      <c r="A881" s="22"/>
      <c r="B881" s="4"/>
      <c r="C881" s="4"/>
      <c r="D881" s="4"/>
      <c r="E881" s="4"/>
      <c r="F881" s="4"/>
      <c r="G881" s="4"/>
      <c r="H881" s="4"/>
      <c r="I881" s="16"/>
      <c r="J881" s="1"/>
    </row>
    <row r="882" spans="1:10">
      <c r="A882" s="22"/>
      <c r="B882" s="4"/>
      <c r="C882" s="4"/>
      <c r="D882" s="4"/>
      <c r="E882" s="4"/>
      <c r="F882" s="4"/>
      <c r="G882" s="4"/>
      <c r="H882" s="4"/>
      <c r="I882" s="16"/>
      <c r="J882" s="1"/>
    </row>
    <row r="883" spans="1:10">
      <c r="A883" s="22"/>
      <c r="B883" s="4"/>
      <c r="C883" s="4"/>
      <c r="D883" s="4"/>
      <c r="E883" s="4"/>
      <c r="F883" s="4"/>
      <c r="G883" s="4"/>
      <c r="H883" s="4"/>
      <c r="I883" s="16"/>
      <c r="J883" s="1"/>
    </row>
    <row r="884" spans="1:10">
      <c r="A884" s="22"/>
      <c r="B884" s="4"/>
      <c r="C884" s="4"/>
      <c r="D884" s="4"/>
      <c r="E884" s="4"/>
      <c r="F884" s="4"/>
      <c r="G884" s="4"/>
      <c r="H884" s="4"/>
      <c r="I884" s="16"/>
      <c r="J884" s="1"/>
    </row>
    <row r="885" spans="1:10">
      <c r="A885" s="22"/>
      <c r="B885" s="4"/>
      <c r="C885" s="4"/>
      <c r="D885" s="4"/>
      <c r="E885" s="4"/>
      <c r="F885" s="4"/>
      <c r="G885" s="4"/>
      <c r="H885" s="4"/>
      <c r="I885" s="16"/>
      <c r="J885" s="1"/>
    </row>
    <row r="886" spans="1:10">
      <c r="A886" s="22"/>
      <c r="B886" s="4"/>
      <c r="C886" s="4"/>
      <c r="D886" s="4"/>
      <c r="E886" s="4"/>
      <c r="F886" s="4"/>
      <c r="G886" s="4"/>
      <c r="H886" s="4"/>
      <c r="I886" s="16"/>
      <c r="J886" s="1"/>
    </row>
    <row r="887" spans="1:10">
      <c r="A887" s="22"/>
      <c r="B887" s="4"/>
      <c r="C887" s="4"/>
      <c r="D887" s="4"/>
      <c r="E887" s="4"/>
      <c r="F887" s="4"/>
      <c r="G887" s="4"/>
      <c r="H887" s="4"/>
      <c r="I887" s="16"/>
      <c r="J887" s="1"/>
    </row>
    <row r="888" spans="1:10">
      <c r="A888" s="22"/>
      <c r="B888" s="4"/>
      <c r="C888" s="4"/>
      <c r="D888" s="4"/>
      <c r="E888" s="4"/>
      <c r="F888" s="4"/>
      <c r="G888" s="4"/>
      <c r="H888" s="4"/>
      <c r="I888" s="16"/>
      <c r="J888" s="1"/>
    </row>
    <row r="889" spans="1:10">
      <c r="A889" s="22"/>
      <c r="B889" s="4"/>
      <c r="C889" s="4"/>
      <c r="D889" s="4"/>
      <c r="E889" s="4"/>
      <c r="F889" s="4"/>
      <c r="G889" s="4"/>
      <c r="H889" s="4"/>
      <c r="I889" s="16"/>
      <c r="J889" s="1"/>
    </row>
    <row r="890" spans="1:10">
      <c r="A890" s="22"/>
      <c r="B890" s="4"/>
      <c r="C890" s="4"/>
      <c r="D890" s="4"/>
      <c r="E890" s="4"/>
      <c r="F890" s="4"/>
      <c r="G890" s="4"/>
      <c r="H890" s="4"/>
      <c r="I890" s="16"/>
      <c r="J890" s="1"/>
    </row>
    <row r="891" spans="1:10">
      <c r="A891" s="22"/>
      <c r="B891" s="4"/>
      <c r="C891" s="4"/>
      <c r="D891" s="4"/>
      <c r="E891" s="4"/>
      <c r="F891" s="4"/>
      <c r="G891" s="4"/>
      <c r="H891" s="4"/>
      <c r="I891" s="16"/>
      <c r="J891" s="1"/>
    </row>
    <row r="892" spans="1:10">
      <c r="A892" s="22"/>
      <c r="B892" s="4"/>
      <c r="C892" s="4"/>
      <c r="D892" s="4"/>
      <c r="E892" s="4"/>
      <c r="F892" s="4"/>
      <c r="G892" s="4"/>
      <c r="H892" s="4"/>
      <c r="I892" s="16"/>
      <c r="J892" s="1"/>
    </row>
    <row r="893" spans="1:10">
      <c r="A893" s="22"/>
      <c r="B893" s="4"/>
      <c r="C893" s="4"/>
      <c r="D893" s="4"/>
      <c r="E893" s="4"/>
      <c r="F893" s="4"/>
      <c r="G893" s="4"/>
      <c r="H893" s="4"/>
      <c r="I893" s="16"/>
      <c r="J893" s="1"/>
    </row>
    <row r="894" spans="1:10">
      <c r="A894" s="22"/>
      <c r="B894" s="4"/>
      <c r="C894" s="4"/>
      <c r="D894" s="4"/>
      <c r="E894" s="4"/>
      <c r="F894" s="4"/>
      <c r="G894" s="4"/>
      <c r="H894" s="4"/>
      <c r="I894" s="16"/>
      <c r="J894" s="1"/>
    </row>
    <row r="895" spans="1:10">
      <c r="A895" s="22"/>
      <c r="B895" s="4"/>
      <c r="C895" s="4"/>
      <c r="D895" s="4"/>
      <c r="E895" s="4"/>
      <c r="F895" s="4"/>
      <c r="G895" s="4"/>
      <c r="H895" s="4"/>
      <c r="I895" s="16"/>
      <c r="J895" s="1"/>
    </row>
    <row r="896" spans="1:10">
      <c r="A896" s="22"/>
      <c r="B896" s="4"/>
      <c r="C896" s="4"/>
      <c r="D896" s="4"/>
      <c r="E896" s="4"/>
      <c r="F896" s="4"/>
      <c r="G896" s="4"/>
      <c r="H896" s="4"/>
      <c r="I896" s="16"/>
      <c r="J896" s="1"/>
    </row>
    <row r="897" spans="1:10">
      <c r="A897" s="22"/>
      <c r="B897" s="4"/>
      <c r="C897" s="4"/>
      <c r="D897" s="4"/>
      <c r="E897" s="4"/>
      <c r="F897" s="4"/>
      <c r="G897" s="4"/>
      <c r="H897" s="4"/>
      <c r="I897" s="16"/>
      <c r="J897" s="1"/>
    </row>
    <row r="898" spans="1:10">
      <c r="A898" s="22"/>
      <c r="B898" s="4"/>
      <c r="C898" s="4"/>
      <c r="D898" s="4"/>
      <c r="E898" s="4"/>
      <c r="F898" s="4"/>
      <c r="G898" s="4"/>
      <c r="H898" s="4"/>
      <c r="I898" s="16"/>
      <c r="J898" s="1"/>
    </row>
    <row r="899" spans="1:10">
      <c r="A899" s="22"/>
      <c r="B899" s="4"/>
      <c r="C899" s="4"/>
      <c r="D899" s="4"/>
      <c r="E899" s="4"/>
      <c r="F899" s="4"/>
      <c r="G899" s="4"/>
      <c r="H899" s="4"/>
      <c r="I899" s="16"/>
      <c r="J899" s="1"/>
    </row>
    <row r="900" spans="1:10">
      <c r="A900" s="22"/>
      <c r="B900" s="4"/>
      <c r="C900" s="4"/>
      <c r="D900" s="4"/>
      <c r="E900" s="4"/>
      <c r="F900" s="4"/>
      <c r="G900" s="4"/>
      <c r="H900" s="4"/>
      <c r="I900" s="16"/>
      <c r="J900" s="1"/>
    </row>
    <row r="901" spans="1:10">
      <c r="A901" s="22"/>
      <c r="B901" s="4"/>
      <c r="C901" s="4"/>
      <c r="D901" s="4"/>
      <c r="E901" s="4"/>
      <c r="F901" s="4"/>
      <c r="G901" s="4"/>
      <c r="H901" s="4"/>
      <c r="I901" s="16"/>
      <c r="J901" s="1"/>
    </row>
    <row r="902" spans="1:10">
      <c r="A902" s="22"/>
      <c r="B902" s="4"/>
      <c r="C902" s="4"/>
      <c r="D902" s="4"/>
      <c r="E902" s="4"/>
      <c r="F902" s="4"/>
      <c r="G902" s="4"/>
      <c r="H902" s="4"/>
      <c r="I902" s="16"/>
      <c r="J902" s="1"/>
    </row>
    <row r="903" spans="1:10">
      <c r="A903" s="22"/>
      <c r="B903" s="4"/>
      <c r="C903" s="4"/>
      <c r="D903" s="4"/>
      <c r="E903" s="4"/>
      <c r="F903" s="4"/>
      <c r="G903" s="4"/>
      <c r="H903" s="4"/>
      <c r="I903" s="16"/>
      <c r="J903" s="1"/>
    </row>
    <row r="904" spans="1:10">
      <c r="A904" s="22"/>
      <c r="B904" s="4"/>
      <c r="C904" s="4"/>
      <c r="D904" s="4"/>
      <c r="E904" s="4"/>
      <c r="F904" s="4"/>
      <c r="G904" s="4"/>
      <c r="H904" s="4"/>
      <c r="I904" s="16"/>
      <c r="J904" s="1"/>
    </row>
    <row r="905" spans="1:10">
      <c r="A905" s="22"/>
      <c r="B905" s="4"/>
      <c r="C905" s="4"/>
      <c r="D905" s="4"/>
      <c r="E905" s="4"/>
      <c r="F905" s="4"/>
      <c r="G905" s="4"/>
      <c r="H905" s="4"/>
      <c r="I905" s="16"/>
      <c r="J905" s="1"/>
    </row>
    <row r="906" spans="1:10">
      <c r="A906" s="22"/>
      <c r="B906" s="4"/>
      <c r="C906" s="4"/>
      <c r="D906" s="4"/>
      <c r="E906" s="4"/>
      <c r="F906" s="4"/>
      <c r="G906" s="4"/>
      <c r="H906" s="4"/>
      <c r="I906" s="16"/>
      <c r="J906" s="1"/>
    </row>
    <row r="907" spans="1:10">
      <c r="A907" s="22"/>
      <c r="B907" s="4"/>
      <c r="C907" s="4"/>
      <c r="D907" s="4"/>
      <c r="E907" s="4"/>
      <c r="F907" s="4"/>
      <c r="G907" s="4"/>
      <c r="H907" s="4"/>
      <c r="I907" s="16"/>
      <c r="J907" s="1"/>
    </row>
    <row r="908" spans="1:10">
      <c r="A908" s="22"/>
      <c r="B908" s="4"/>
      <c r="C908" s="4"/>
      <c r="D908" s="4"/>
      <c r="E908" s="4"/>
      <c r="F908" s="4"/>
      <c r="G908" s="4"/>
      <c r="H908" s="4"/>
      <c r="I908" s="16"/>
      <c r="J908" s="1"/>
    </row>
    <row r="909" spans="1:10">
      <c r="A909" s="22"/>
      <c r="B909" s="4"/>
      <c r="C909" s="4"/>
      <c r="D909" s="4"/>
      <c r="E909" s="4"/>
      <c r="F909" s="4"/>
      <c r="G909" s="4"/>
      <c r="H909" s="4"/>
      <c r="I909" s="16"/>
      <c r="J909" s="1"/>
    </row>
    <row r="910" spans="1:10">
      <c r="A910" s="22"/>
      <c r="B910" s="4"/>
      <c r="C910" s="4"/>
      <c r="D910" s="4"/>
      <c r="E910" s="4"/>
      <c r="F910" s="4"/>
      <c r="G910" s="4"/>
      <c r="H910" s="4"/>
      <c r="I910" s="16"/>
      <c r="J910" s="1"/>
    </row>
    <row r="911" spans="1:10">
      <c r="A911" s="22"/>
      <c r="B911" s="4"/>
      <c r="C911" s="4"/>
      <c r="D911" s="4"/>
      <c r="E911" s="4"/>
      <c r="F911" s="4"/>
      <c r="G911" s="4"/>
      <c r="H911" s="4"/>
      <c r="I911" s="16"/>
      <c r="J911" s="1"/>
    </row>
    <row r="912" spans="1:10">
      <c r="A912" s="22"/>
      <c r="B912" s="4"/>
      <c r="C912" s="4"/>
      <c r="D912" s="4"/>
      <c r="E912" s="4"/>
      <c r="F912" s="4"/>
      <c r="G912" s="4"/>
      <c r="H912" s="4"/>
      <c r="I912" s="16"/>
      <c r="J912" s="1"/>
    </row>
    <row r="913" spans="1:10">
      <c r="A913" s="22"/>
      <c r="B913" s="4"/>
      <c r="C913" s="4"/>
      <c r="D913" s="4"/>
      <c r="E913" s="4"/>
      <c r="F913" s="4"/>
      <c r="G913" s="4"/>
      <c r="H913" s="4"/>
      <c r="I913" s="16"/>
      <c r="J913" s="1"/>
    </row>
    <row r="914" spans="1:10">
      <c r="A914" s="22"/>
      <c r="B914" s="4"/>
      <c r="C914" s="4"/>
      <c r="D914" s="4"/>
      <c r="E914" s="4"/>
      <c r="F914" s="4"/>
      <c r="G914" s="4"/>
      <c r="H914" s="4"/>
      <c r="I914" s="16"/>
      <c r="J914" s="1"/>
    </row>
    <row r="915" spans="1:10">
      <c r="A915" s="22"/>
      <c r="B915" s="4"/>
      <c r="C915" s="4"/>
      <c r="D915" s="4"/>
      <c r="E915" s="4"/>
      <c r="F915" s="4"/>
      <c r="G915" s="4"/>
      <c r="H915" s="4"/>
      <c r="I915" s="16"/>
      <c r="J915" s="1"/>
    </row>
    <row r="916" spans="1:10">
      <c r="A916" s="22"/>
      <c r="B916" s="4"/>
      <c r="C916" s="4"/>
      <c r="D916" s="4"/>
      <c r="E916" s="4"/>
      <c r="F916" s="4"/>
      <c r="G916" s="4"/>
      <c r="H916" s="4"/>
      <c r="I916" s="16"/>
      <c r="J916" s="1"/>
    </row>
    <row r="917" spans="1:10">
      <c r="A917" s="22"/>
      <c r="B917" s="4"/>
      <c r="C917" s="4"/>
      <c r="D917" s="4"/>
      <c r="E917" s="4"/>
      <c r="F917" s="4"/>
      <c r="G917" s="4"/>
      <c r="H917" s="4"/>
      <c r="I917" s="16"/>
      <c r="J917" s="1"/>
    </row>
    <row r="918" spans="1:10">
      <c r="A918" s="22"/>
      <c r="B918" s="4"/>
      <c r="C918" s="4"/>
      <c r="D918" s="4"/>
      <c r="E918" s="4"/>
      <c r="F918" s="4"/>
      <c r="G918" s="4"/>
      <c r="H918" s="4"/>
      <c r="I918" s="16"/>
      <c r="J918" s="1"/>
    </row>
    <row r="919" spans="1:10">
      <c r="A919" s="22"/>
      <c r="B919" s="4"/>
      <c r="C919" s="4"/>
      <c r="D919" s="4"/>
      <c r="E919" s="4"/>
      <c r="F919" s="4"/>
      <c r="G919" s="4"/>
      <c r="H919" s="4"/>
      <c r="I919" s="16"/>
      <c r="J919" s="1"/>
    </row>
    <row r="920" spans="1:10">
      <c r="A920" s="22"/>
      <c r="B920" s="4"/>
      <c r="C920" s="4"/>
      <c r="D920" s="4"/>
      <c r="E920" s="4"/>
      <c r="F920" s="4"/>
      <c r="G920" s="4"/>
      <c r="H920" s="4"/>
      <c r="I920" s="16"/>
      <c r="J920" s="1"/>
    </row>
    <row r="921" spans="1:10">
      <c r="A921" s="22"/>
      <c r="B921" s="4"/>
      <c r="C921" s="4"/>
      <c r="D921" s="4"/>
      <c r="E921" s="4"/>
      <c r="F921" s="4"/>
      <c r="G921" s="4"/>
      <c r="H921" s="4"/>
      <c r="I921" s="16"/>
      <c r="J921" s="1"/>
    </row>
    <row r="922" spans="1:10">
      <c r="A922" s="22"/>
      <c r="B922" s="4"/>
      <c r="C922" s="4"/>
      <c r="D922" s="4"/>
      <c r="E922" s="4"/>
      <c r="F922" s="4"/>
      <c r="G922" s="4"/>
      <c r="H922" s="4"/>
      <c r="I922" s="16"/>
      <c r="J922" s="1"/>
    </row>
    <row r="923" spans="1:10">
      <c r="A923" s="22"/>
      <c r="B923" s="4"/>
      <c r="C923" s="4"/>
      <c r="D923" s="4"/>
      <c r="E923" s="4"/>
      <c r="F923" s="4"/>
      <c r="G923" s="4"/>
      <c r="H923" s="4"/>
      <c r="I923" s="16"/>
      <c r="J923" s="1"/>
    </row>
    <row r="924" spans="1:10">
      <c r="A924" s="22"/>
      <c r="B924" s="4"/>
      <c r="C924" s="4"/>
      <c r="D924" s="4"/>
      <c r="E924" s="4"/>
      <c r="F924" s="4"/>
      <c r="G924" s="4"/>
      <c r="H924" s="4"/>
      <c r="I924" s="16"/>
      <c r="J924" s="1"/>
    </row>
    <row r="925" spans="1:10">
      <c r="A925" s="22"/>
      <c r="B925" s="4"/>
      <c r="C925" s="4"/>
      <c r="D925" s="4"/>
      <c r="E925" s="4"/>
      <c r="F925" s="4"/>
      <c r="G925" s="4"/>
      <c r="H925" s="4"/>
      <c r="I925" s="16"/>
      <c r="J925" s="1"/>
    </row>
    <row r="926" spans="1:10">
      <c r="A926" s="22"/>
      <c r="B926" s="4"/>
      <c r="C926" s="4"/>
      <c r="D926" s="4"/>
      <c r="E926" s="4"/>
      <c r="F926" s="4"/>
      <c r="G926" s="4"/>
      <c r="H926" s="4"/>
      <c r="I926" s="16"/>
      <c r="J926" s="1"/>
    </row>
    <row r="927" spans="1:10">
      <c r="A927" s="22"/>
      <c r="B927" s="4"/>
      <c r="C927" s="4"/>
      <c r="D927" s="4"/>
      <c r="E927" s="4"/>
      <c r="F927" s="4"/>
      <c r="G927" s="4"/>
      <c r="H927" s="4"/>
      <c r="I927" s="16"/>
      <c r="J927" s="1"/>
    </row>
    <row r="928" spans="1:10">
      <c r="A928" s="22"/>
      <c r="B928" s="4"/>
      <c r="C928" s="4"/>
      <c r="D928" s="4"/>
      <c r="E928" s="4"/>
      <c r="F928" s="4"/>
      <c r="G928" s="4"/>
      <c r="H928" s="4"/>
      <c r="I928" s="16"/>
      <c r="J928" s="1"/>
    </row>
    <row r="929" spans="1:10">
      <c r="A929" s="22"/>
      <c r="B929" s="4"/>
      <c r="C929" s="4"/>
      <c r="D929" s="4"/>
      <c r="E929" s="4"/>
      <c r="F929" s="4"/>
      <c r="G929" s="4"/>
      <c r="H929" s="4"/>
      <c r="I929" s="16"/>
      <c r="J929" s="1"/>
    </row>
    <row r="930" spans="1:10">
      <c r="A930" s="22"/>
      <c r="B930" s="4"/>
      <c r="C930" s="4"/>
      <c r="D930" s="4"/>
      <c r="E930" s="4"/>
      <c r="F930" s="4"/>
      <c r="G930" s="4"/>
      <c r="H930" s="4"/>
      <c r="I930" s="16"/>
      <c r="J930" s="1"/>
    </row>
    <row r="931" spans="1:10">
      <c r="A931" s="22"/>
      <c r="B931" s="4"/>
      <c r="C931" s="4"/>
      <c r="D931" s="4"/>
      <c r="E931" s="4"/>
      <c r="F931" s="4"/>
      <c r="G931" s="4"/>
      <c r="H931" s="4"/>
      <c r="I931" s="16"/>
      <c r="J931" s="1"/>
    </row>
    <row r="932" spans="1:10">
      <c r="A932" s="22"/>
      <c r="B932" s="4"/>
      <c r="C932" s="4"/>
      <c r="D932" s="4"/>
      <c r="E932" s="4"/>
      <c r="F932" s="4"/>
      <c r="G932" s="4"/>
      <c r="H932" s="4"/>
      <c r="I932" s="16"/>
      <c r="J932" s="1"/>
    </row>
    <row r="933" spans="1:10">
      <c r="A933" s="22"/>
      <c r="B933" s="4"/>
      <c r="C933" s="4"/>
      <c r="D933" s="4"/>
      <c r="E933" s="4"/>
      <c r="F933" s="4"/>
      <c r="G933" s="4"/>
      <c r="H933" s="4"/>
      <c r="I933" s="16"/>
      <c r="J933" s="1"/>
    </row>
    <row r="934" spans="1:10">
      <c r="A934" s="22"/>
      <c r="B934" s="4"/>
      <c r="C934" s="4"/>
      <c r="D934" s="4"/>
      <c r="E934" s="4"/>
      <c r="F934" s="4"/>
      <c r="G934" s="4"/>
      <c r="H934" s="4"/>
      <c r="I934" s="16"/>
      <c r="J934" s="1"/>
    </row>
    <row r="935" spans="1:10">
      <c r="A935" s="22"/>
      <c r="B935" s="4"/>
      <c r="C935" s="4"/>
      <c r="D935" s="4"/>
      <c r="E935" s="4"/>
      <c r="F935" s="4"/>
      <c r="G935" s="4"/>
      <c r="H935" s="4"/>
      <c r="I935" s="16"/>
      <c r="J935" s="1"/>
    </row>
    <row r="936" spans="1:10">
      <c r="A936" s="22"/>
      <c r="B936" s="4"/>
      <c r="C936" s="4"/>
      <c r="D936" s="4"/>
      <c r="E936" s="4"/>
      <c r="F936" s="4"/>
      <c r="G936" s="4"/>
      <c r="H936" s="4"/>
      <c r="I936" s="16"/>
      <c r="J936" s="1"/>
    </row>
    <row r="937" spans="1:10">
      <c r="A937" s="22"/>
      <c r="B937" s="4"/>
      <c r="C937" s="4"/>
      <c r="D937" s="4"/>
      <c r="E937" s="4"/>
      <c r="F937" s="4"/>
      <c r="G937" s="4"/>
      <c r="H937" s="4"/>
      <c r="I937" s="16"/>
      <c r="J937" s="1"/>
    </row>
    <row r="938" spans="1:10">
      <c r="A938" s="22"/>
      <c r="B938" s="4"/>
      <c r="C938" s="4"/>
      <c r="D938" s="4"/>
      <c r="E938" s="4"/>
      <c r="F938" s="4"/>
      <c r="G938" s="4"/>
      <c r="H938" s="4"/>
      <c r="I938" s="16"/>
      <c r="J938" s="1"/>
    </row>
    <row r="939" spans="1:10">
      <c r="A939" s="22"/>
      <c r="B939" s="4"/>
      <c r="C939" s="4"/>
      <c r="D939" s="4"/>
      <c r="E939" s="4"/>
      <c r="F939" s="4"/>
      <c r="G939" s="4"/>
      <c r="H939" s="4"/>
      <c r="I939" s="16"/>
      <c r="J939" s="1"/>
    </row>
    <row r="940" spans="1:10">
      <c r="A940" s="22"/>
      <c r="B940" s="4"/>
      <c r="C940" s="4"/>
      <c r="D940" s="4"/>
      <c r="E940" s="4"/>
      <c r="F940" s="4"/>
      <c r="G940" s="4"/>
      <c r="H940" s="4"/>
      <c r="I940" s="16"/>
      <c r="J940" s="1"/>
    </row>
    <row r="941" spans="1:10">
      <c r="A941" s="22"/>
      <c r="B941" s="4"/>
      <c r="C941" s="4"/>
      <c r="D941" s="4"/>
      <c r="E941" s="4"/>
      <c r="F941" s="4"/>
      <c r="G941" s="4"/>
      <c r="H941" s="4"/>
      <c r="I941" s="16"/>
      <c r="J941" s="1"/>
    </row>
    <row r="942" spans="1:10">
      <c r="A942" s="22"/>
      <c r="B942" s="4"/>
      <c r="C942" s="4"/>
      <c r="D942" s="4"/>
      <c r="E942" s="4"/>
      <c r="F942" s="4"/>
      <c r="G942" s="4"/>
      <c r="H942" s="4"/>
      <c r="I942" s="16"/>
      <c r="J942" s="1"/>
    </row>
    <row r="943" spans="1:10">
      <c r="A943" s="22"/>
      <c r="B943" s="4"/>
      <c r="C943" s="4"/>
      <c r="D943" s="4"/>
      <c r="E943" s="4"/>
      <c r="F943" s="4"/>
      <c r="G943" s="4"/>
      <c r="H943" s="4"/>
      <c r="I943" s="16"/>
      <c r="J943" s="1"/>
    </row>
    <row r="944" spans="1:10">
      <c r="A944" s="22"/>
      <c r="B944" s="4"/>
      <c r="C944" s="4"/>
      <c r="D944" s="4"/>
      <c r="E944" s="4"/>
      <c r="F944" s="4"/>
      <c r="G944" s="4"/>
      <c r="H944" s="4"/>
      <c r="I944" s="16"/>
      <c r="J944" s="1"/>
    </row>
    <row r="945" spans="1:10">
      <c r="A945" s="22"/>
      <c r="B945" s="4"/>
      <c r="C945" s="4"/>
      <c r="D945" s="4"/>
      <c r="E945" s="4"/>
      <c r="F945" s="4"/>
      <c r="G945" s="4"/>
      <c r="H945" s="4"/>
      <c r="I945" s="16"/>
      <c r="J945" s="1"/>
    </row>
    <row r="946" spans="1:10">
      <c r="A946" s="22"/>
      <c r="B946" s="4"/>
      <c r="C946" s="4"/>
      <c r="D946" s="4"/>
      <c r="E946" s="4"/>
      <c r="F946" s="4"/>
      <c r="G946" s="4"/>
      <c r="H946" s="4"/>
      <c r="I946" s="16"/>
      <c r="J946" s="1"/>
    </row>
    <row r="947" spans="1:10">
      <c r="A947" s="22"/>
      <c r="B947" s="4"/>
      <c r="C947" s="4"/>
      <c r="D947" s="4"/>
      <c r="E947" s="4"/>
      <c r="F947" s="4"/>
      <c r="G947" s="4"/>
      <c r="H947" s="4"/>
      <c r="I947" s="16"/>
      <c r="J947" s="1"/>
    </row>
    <row r="948" spans="1:10">
      <c r="A948" s="22"/>
      <c r="B948" s="4"/>
      <c r="C948" s="4"/>
      <c r="D948" s="4"/>
      <c r="E948" s="4"/>
      <c r="F948" s="4"/>
      <c r="G948" s="4"/>
      <c r="H948" s="4"/>
      <c r="I948" s="16"/>
      <c r="J948" s="1"/>
    </row>
    <row r="949" spans="1:10">
      <c r="A949" s="22"/>
      <c r="B949" s="4"/>
      <c r="C949" s="4"/>
      <c r="D949" s="4"/>
      <c r="E949" s="4"/>
      <c r="F949" s="4"/>
      <c r="G949" s="4"/>
      <c r="H949" s="4"/>
      <c r="I949" s="16"/>
      <c r="J949" s="1"/>
    </row>
    <row r="950" spans="1:10">
      <c r="A950" s="22"/>
      <c r="B950" s="4"/>
      <c r="C950" s="4"/>
      <c r="D950" s="4"/>
      <c r="E950" s="4"/>
      <c r="F950" s="4"/>
      <c r="G950" s="4"/>
      <c r="H950" s="4"/>
      <c r="I950" s="16"/>
      <c r="J950" s="1"/>
    </row>
    <row r="951" spans="1:10">
      <c r="A951" s="22"/>
      <c r="B951" s="4"/>
      <c r="C951" s="4"/>
      <c r="D951" s="4"/>
      <c r="E951" s="4"/>
      <c r="F951" s="4"/>
      <c r="G951" s="4"/>
      <c r="H951" s="4"/>
      <c r="I951" s="16"/>
      <c r="J951" s="1"/>
    </row>
    <row r="952" spans="1:10">
      <c r="A952" s="22"/>
      <c r="B952" s="4"/>
      <c r="C952" s="4"/>
      <c r="D952" s="4"/>
      <c r="E952" s="4"/>
      <c r="F952" s="4"/>
      <c r="G952" s="4"/>
      <c r="H952" s="4"/>
      <c r="I952" s="16"/>
      <c r="J952" s="1"/>
    </row>
    <row r="953" spans="1:10">
      <c r="A953" s="22"/>
      <c r="B953" s="4"/>
      <c r="C953" s="4"/>
      <c r="D953" s="4"/>
      <c r="E953" s="4"/>
      <c r="F953" s="4"/>
      <c r="G953" s="4"/>
      <c r="H953" s="4"/>
      <c r="I953" s="16"/>
      <c r="J953" s="1"/>
    </row>
    <row r="954" spans="1:10">
      <c r="A954" s="22"/>
      <c r="B954" s="4"/>
      <c r="C954" s="4"/>
      <c r="D954" s="4"/>
      <c r="E954" s="4"/>
      <c r="F954" s="4"/>
      <c r="G954" s="4"/>
      <c r="H954" s="4"/>
      <c r="I954" s="16"/>
      <c r="J954" s="1"/>
    </row>
    <row r="955" spans="1:10">
      <c r="A955" s="22"/>
      <c r="B955" s="4"/>
      <c r="C955" s="4"/>
      <c r="D955" s="4"/>
      <c r="E955" s="4"/>
      <c r="F955" s="4"/>
      <c r="G955" s="4"/>
      <c r="H955" s="4"/>
      <c r="I955" s="16"/>
      <c r="J955" s="1"/>
    </row>
    <row r="956" spans="1:10">
      <c r="A956" s="22"/>
      <c r="B956" s="4"/>
      <c r="C956" s="4"/>
      <c r="D956" s="4"/>
      <c r="E956" s="4"/>
      <c r="F956" s="4"/>
      <c r="G956" s="4"/>
      <c r="H956" s="4"/>
      <c r="I956" s="16"/>
      <c r="J956" s="1"/>
    </row>
    <row r="957" spans="1:10">
      <c r="A957" s="22"/>
      <c r="B957" s="4"/>
      <c r="C957" s="4"/>
      <c r="D957" s="4"/>
      <c r="E957" s="4"/>
      <c r="F957" s="4"/>
      <c r="G957" s="4"/>
      <c r="H957" s="4"/>
      <c r="I957" s="16"/>
      <c r="J957" s="1"/>
    </row>
    <row r="958" spans="1:10">
      <c r="A958" s="22"/>
      <c r="B958" s="4"/>
      <c r="C958" s="4"/>
      <c r="D958" s="4"/>
      <c r="E958" s="4"/>
      <c r="F958" s="4"/>
      <c r="G958" s="4"/>
      <c r="H958" s="4"/>
      <c r="I958" s="16"/>
      <c r="J958" s="1"/>
    </row>
    <row r="959" spans="1:10">
      <c r="A959" s="22"/>
      <c r="B959" s="4"/>
      <c r="C959" s="4"/>
      <c r="D959" s="4"/>
      <c r="E959" s="4"/>
      <c r="F959" s="4"/>
      <c r="G959" s="4"/>
      <c r="H959" s="4"/>
      <c r="I959" s="16"/>
      <c r="J959" s="1"/>
    </row>
    <row r="960" spans="1:10">
      <c r="A960" s="22"/>
      <c r="B960" s="4"/>
      <c r="C960" s="4"/>
      <c r="D960" s="4"/>
      <c r="E960" s="4"/>
      <c r="F960" s="4"/>
      <c r="G960" s="4"/>
      <c r="H960" s="4"/>
      <c r="I960" s="16"/>
      <c r="J960" s="1"/>
    </row>
    <row r="961" spans="1:10">
      <c r="A961" s="22"/>
      <c r="B961" s="4"/>
      <c r="C961" s="4"/>
      <c r="D961" s="4"/>
      <c r="E961" s="4"/>
      <c r="F961" s="4"/>
      <c r="G961" s="4"/>
      <c r="H961" s="4"/>
      <c r="I961" s="16"/>
      <c r="J961" s="1"/>
    </row>
    <row r="962" spans="1:10">
      <c r="A962" s="22"/>
      <c r="B962" s="4"/>
      <c r="C962" s="4"/>
      <c r="D962" s="4"/>
      <c r="E962" s="4"/>
      <c r="F962" s="4"/>
      <c r="G962" s="4"/>
      <c r="H962" s="4"/>
      <c r="I962" s="16"/>
      <c r="J962" s="1"/>
    </row>
    <row r="963" spans="1:10">
      <c r="A963" s="22"/>
      <c r="B963" s="4"/>
      <c r="C963" s="4"/>
      <c r="D963" s="4"/>
      <c r="E963" s="4"/>
      <c r="F963" s="4"/>
      <c r="G963" s="4"/>
      <c r="H963" s="4"/>
      <c r="I963" s="16"/>
      <c r="J963" s="1"/>
    </row>
    <row r="964" spans="1:10">
      <c r="A964" s="22"/>
      <c r="B964" s="4"/>
      <c r="C964" s="4"/>
      <c r="D964" s="4"/>
      <c r="E964" s="4"/>
      <c r="F964" s="4"/>
      <c r="G964" s="4"/>
      <c r="H964" s="4"/>
      <c r="I964" s="16"/>
      <c r="J964" s="1"/>
    </row>
    <row r="965" spans="1:10">
      <c r="A965" s="22"/>
      <c r="B965" s="4"/>
      <c r="C965" s="4"/>
      <c r="D965" s="4"/>
      <c r="E965" s="4"/>
      <c r="F965" s="4"/>
      <c r="G965" s="4"/>
      <c r="H965" s="4"/>
      <c r="I965" s="16"/>
      <c r="J965" s="1"/>
    </row>
    <row r="966" spans="1:10">
      <c r="A966" s="22"/>
      <c r="B966" s="4"/>
      <c r="C966" s="4"/>
      <c r="D966" s="4"/>
      <c r="E966" s="4"/>
      <c r="F966" s="4"/>
      <c r="G966" s="4"/>
      <c r="H966" s="4"/>
      <c r="I966" s="16"/>
      <c r="J966" s="1"/>
    </row>
    <row r="967" spans="1:10">
      <c r="A967" s="22"/>
      <c r="B967" s="4"/>
      <c r="C967" s="4"/>
      <c r="D967" s="4"/>
      <c r="E967" s="4"/>
      <c r="F967" s="4"/>
      <c r="G967" s="4"/>
      <c r="H967" s="4"/>
      <c r="I967" s="16"/>
      <c r="J967" s="1"/>
    </row>
    <row r="968" spans="1:10">
      <c r="A968" s="22"/>
      <c r="B968" s="4"/>
      <c r="C968" s="4"/>
      <c r="D968" s="4"/>
      <c r="E968" s="4"/>
      <c r="F968" s="4"/>
      <c r="G968" s="4"/>
      <c r="H968" s="4"/>
      <c r="I968" s="16"/>
      <c r="J968" s="1"/>
    </row>
    <row r="969" spans="1:10">
      <c r="A969" s="22"/>
      <c r="B969" s="4"/>
      <c r="C969" s="4"/>
      <c r="D969" s="4"/>
      <c r="E969" s="4"/>
      <c r="F969" s="4"/>
      <c r="G969" s="4"/>
      <c r="H969" s="4"/>
      <c r="I969" s="16"/>
      <c r="J969" s="1"/>
    </row>
    <row r="970" spans="1:10">
      <c r="A970" s="22"/>
      <c r="B970" s="4"/>
      <c r="C970" s="4"/>
      <c r="D970" s="4"/>
      <c r="E970" s="4"/>
      <c r="F970" s="4"/>
      <c r="G970" s="4"/>
      <c r="H970" s="4"/>
      <c r="I970" s="16"/>
      <c r="J970" s="1"/>
    </row>
    <row r="971" spans="1:10">
      <c r="A971" s="22"/>
      <c r="B971" s="4"/>
      <c r="C971" s="4"/>
      <c r="D971" s="4"/>
      <c r="E971" s="4"/>
      <c r="F971" s="4"/>
      <c r="G971" s="4"/>
      <c r="H971" s="4"/>
      <c r="I971" s="16"/>
      <c r="J971" s="1"/>
    </row>
    <row r="972" spans="1:10">
      <c r="A972" s="22"/>
      <c r="B972" s="4"/>
      <c r="C972" s="4"/>
      <c r="D972" s="4"/>
      <c r="E972" s="4"/>
      <c r="F972" s="4"/>
      <c r="G972" s="4"/>
      <c r="H972" s="4"/>
      <c r="I972" s="16"/>
      <c r="J972" s="1"/>
    </row>
    <row r="973" spans="1:10">
      <c r="A973" s="22"/>
      <c r="B973" s="4"/>
      <c r="C973" s="4"/>
      <c r="D973" s="4"/>
      <c r="E973" s="4"/>
      <c r="F973" s="4"/>
      <c r="G973" s="4"/>
      <c r="H973" s="4"/>
      <c r="I973" s="16"/>
      <c r="J973" s="1"/>
    </row>
    <row r="974" spans="1:10">
      <c r="A974" s="22"/>
      <c r="B974" s="4"/>
      <c r="C974" s="4"/>
      <c r="D974" s="4"/>
      <c r="E974" s="4"/>
      <c r="F974" s="4"/>
      <c r="G974" s="4"/>
      <c r="H974" s="4"/>
      <c r="I974" s="16"/>
      <c r="J974" s="1"/>
    </row>
    <row r="975" spans="1:10">
      <c r="A975" s="22"/>
      <c r="B975" s="4"/>
      <c r="C975" s="4"/>
      <c r="D975" s="4"/>
      <c r="E975" s="4"/>
      <c r="F975" s="4"/>
      <c r="G975" s="4"/>
      <c r="H975" s="4"/>
      <c r="I975" s="16"/>
      <c r="J975" s="1"/>
    </row>
    <row r="976" spans="1:10">
      <c r="A976" s="22"/>
      <c r="B976" s="4"/>
      <c r="C976" s="4"/>
      <c r="D976" s="4"/>
      <c r="E976" s="4"/>
      <c r="F976" s="4"/>
      <c r="G976" s="4"/>
      <c r="H976" s="4"/>
      <c r="I976" s="16"/>
      <c r="J976" s="1"/>
    </row>
    <row r="977" spans="1:10">
      <c r="A977" s="22"/>
      <c r="B977" s="4"/>
      <c r="C977" s="4"/>
      <c r="D977" s="4"/>
      <c r="E977" s="4"/>
      <c r="F977" s="4"/>
      <c r="G977" s="4"/>
      <c r="H977" s="4"/>
      <c r="I977" s="16"/>
      <c r="J977" s="1"/>
    </row>
    <row r="978" spans="1:10">
      <c r="A978" s="22"/>
      <c r="B978" s="4"/>
      <c r="C978" s="4"/>
      <c r="D978" s="4"/>
      <c r="E978" s="4"/>
      <c r="F978" s="4"/>
      <c r="G978" s="4"/>
      <c r="H978" s="4"/>
      <c r="I978" s="16"/>
      <c r="J978" s="1"/>
    </row>
    <row r="979" spans="1:10">
      <c r="A979" s="22"/>
      <c r="B979" s="4"/>
      <c r="C979" s="4"/>
      <c r="D979" s="4"/>
      <c r="E979" s="4"/>
      <c r="F979" s="4"/>
      <c r="G979" s="4"/>
      <c r="H979" s="4"/>
      <c r="I979" s="16"/>
      <c r="J979" s="1"/>
    </row>
    <row r="980" spans="1:10">
      <c r="A980" s="22"/>
      <c r="B980" s="4"/>
      <c r="C980" s="4"/>
      <c r="D980" s="4"/>
      <c r="E980" s="4"/>
      <c r="F980" s="4"/>
      <c r="G980" s="4"/>
      <c r="H980" s="4"/>
      <c r="I980" s="16"/>
      <c r="J980" s="1"/>
    </row>
    <row r="981" spans="1:10">
      <c r="A981" s="22"/>
      <c r="B981" s="4"/>
      <c r="C981" s="4"/>
      <c r="D981" s="4"/>
      <c r="E981" s="4"/>
      <c r="F981" s="4"/>
      <c r="G981" s="4"/>
      <c r="H981" s="4"/>
      <c r="I981" s="16"/>
      <c r="J981" s="1"/>
    </row>
    <row r="982" spans="1:10">
      <c r="A982" s="22"/>
      <c r="B982" s="4"/>
      <c r="C982" s="4"/>
      <c r="D982" s="4"/>
      <c r="E982" s="4"/>
      <c r="F982" s="4"/>
      <c r="G982" s="4"/>
      <c r="H982" s="4"/>
      <c r="I982" s="16"/>
      <c r="J982" s="1"/>
    </row>
    <row r="983" spans="1:10">
      <c r="A983" s="22"/>
      <c r="B983" s="4"/>
      <c r="C983" s="4"/>
      <c r="D983" s="4"/>
      <c r="E983" s="4"/>
      <c r="F983" s="4"/>
      <c r="G983" s="4"/>
      <c r="H983" s="4"/>
      <c r="I983" s="16"/>
      <c r="J983" s="1"/>
    </row>
    <row r="984" spans="1:10">
      <c r="A984" s="22"/>
      <c r="B984" s="4"/>
      <c r="C984" s="4"/>
      <c r="D984" s="4"/>
      <c r="E984" s="4"/>
      <c r="F984" s="4"/>
      <c r="G984" s="4"/>
      <c r="H984" s="4"/>
      <c r="I984" s="16"/>
      <c r="J984" s="1"/>
    </row>
    <row r="985" spans="1:10">
      <c r="A985" s="22"/>
      <c r="B985" s="4"/>
      <c r="C985" s="4"/>
      <c r="D985" s="4"/>
      <c r="E985" s="4"/>
      <c r="F985" s="4"/>
      <c r="G985" s="4"/>
      <c r="H985" s="4"/>
      <c r="I985" s="16"/>
      <c r="J985" s="1"/>
    </row>
    <row r="986" spans="1:10">
      <c r="A986" s="22"/>
      <c r="B986" s="4"/>
      <c r="C986" s="4"/>
      <c r="D986" s="4"/>
      <c r="E986" s="4"/>
      <c r="F986" s="4"/>
      <c r="G986" s="4"/>
      <c r="H986" s="4"/>
      <c r="I986" s="16"/>
      <c r="J986" s="1"/>
    </row>
    <row r="987" spans="1:10">
      <c r="A987" s="22"/>
      <c r="B987" s="4"/>
      <c r="C987" s="4"/>
      <c r="D987" s="4"/>
      <c r="E987" s="4"/>
      <c r="F987" s="4"/>
      <c r="G987" s="4"/>
      <c r="H987" s="4"/>
      <c r="I987" s="16"/>
      <c r="J987" s="1"/>
    </row>
    <row r="988" spans="1:10">
      <c r="A988" s="22"/>
      <c r="B988" s="4"/>
      <c r="C988" s="4"/>
      <c r="D988" s="4"/>
      <c r="E988" s="4"/>
      <c r="F988" s="4"/>
      <c r="G988" s="4"/>
      <c r="H988" s="4"/>
      <c r="I988" s="16"/>
      <c r="J988" s="1"/>
    </row>
    <row r="989" spans="1:10">
      <c r="A989" s="22"/>
      <c r="B989" s="4"/>
      <c r="C989" s="4"/>
      <c r="D989" s="4"/>
      <c r="E989" s="4"/>
      <c r="F989" s="4"/>
      <c r="G989" s="4"/>
      <c r="H989" s="4"/>
      <c r="I989" s="16"/>
      <c r="J989" s="1"/>
    </row>
    <row r="990" spans="1:10">
      <c r="A990" s="22"/>
      <c r="B990" s="4"/>
      <c r="C990" s="4"/>
      <c r="D990" s="4"/>
      <c r="E990" s="4"/>
      <c r="F990" s="4"/>
      <c r="G990" s="4"/>
      <c r="H990" s="4"/>
      <c r="I990" s="16"/>
      <c r="J990" s="1"/>
    </row>
    <row r="991" spans="1:10">
      <c r="A991" s="22"/>
      <c r="B991" s="4"/>
      <c r="C991" s="4"/>
      <c r="D991" s="4"/>
      <c r="E991" s="4"/>
      <c r="F991" s="4"/>
      <c r="G991" s="4"/>
      <c r="H991" s="4"/>
      <c r="I991" s="16"/>
      <c r="J991" s="1"/>
    </row>
    <row r="992" spans="1:10">
      <c r="A992" s="22"/>
      <c r="B992" s="4"/>
      <c r="C992" s="4"/>
      <c r="D992" s="4"/>
      <c r="E992" s="4"/>
      <c r="F992" s="4"/>
      <c r="G992" s="4"/>
      <c r="H992" s="4"/>
      <c r="I992" s="16"/>
      <c r="J992" s="1"/>
    </row>
    <row r="993" spans="1:10">
      <c r="A993" s="22"/>
      <c r="B993" s="4"/>
      <c r="C993" s="4"/>
      <c r="D993" s="4"/>
      <c r="E993" s="4"/>
      <c r="F993" s="4"/>
      <c r="G993" s="4"/>
      <c r="H993" s="4"/>
      <c r="I993" s="16"/>
      <c r="J993" s="1"/>
    </row>
    <row r="994" spans="1:10">
      <c r="A994" s="22"/>
      <c r="B994" s="4"/>
      <c r="C994" s="4"/>
      <c r="D994" s="4"/>
      <c r="E994" s="4"/>
      <c r="F994" s="4"/>
      <c r="G994" s="4"/>
      <c r="H994" s="4"/>
      <c r="I994" s="16"/>
      <c r="J994" s="1"/>
    </row>
    <row r="995" spans="1:10">
      <c r="A995" s="22"/>
      <c r="B995" s="4"/>
      <c r="C995" s="4"/>
      <c r="D995" s="4"/>
      <c r="E995" s="4"/>
      <c r="F995" s="4"/>
      <c r="G995" s="4"/>
      <c r="H995" s="4"/>
      <c r="I995" s="16"/>
      <c r="J995" s="1"/>
    </row>
    <row r="996" spans="1:10">
      <c r="A996" s="22"/>
      <c r="B996" s="4"/>
      <c r="C996" s="4"/>
      <c r="D996" s="4"/>
      <c r="E996" s="4"/>
      <c r="F996" s="4"/>
      <c r="G996" s="4"/>
      <c r="H996" s="4"/>
      <c r="I996" s="16"/>
      <c r="J996" s="1"/>
    </row>
    <row r="997" spans="1:10">
      <c r="A997" s="22"/>
      <c r="B997" s="4"/>
      <c r="C997" s="4"/>
      <c r="D997" s="4"/>
      <c r="E997" s="4"/>
      <c r="F997" s="4"/>
      <c r="G997" s="4"/>
      <c r="H997" s="4"/>
      <c r="I997" s="16"/>
      <c r="J997" s="1"/>
    </row>
    <row r="998" spans="1:10">
      <c r="A998" s="22"/>
      <c r="B998" s="4"/>
      <c r="C998" s="4"/>
      <c r="D998" s="4"/>
      <c r="E998" s="4"/>
      <c r="F998" s="4"/>
      <c r="G998" s="4"/>
      <c r="H998" s="4"/>
      <c r="I998" s="16"/>
      <c r="J998" s="1"/>
    </row>
    <row r="999" spans="1:10">
      <c r="A999" s="22"/>
      <c r="B999" s="4"/>
      <c r="C999" s="4"/>
      <c r="D999" s="4"/>
      <c r="E999" s="4"/>
      <c r="F999" s="4"/>
      <c r="G999" s="4"/>
      <c r="H999" s="4"/>
      <c r="I999" s="16"/>
      <c r="J999" s="1"/>
    </row>
    <row r="1000" spans="1:10">
      <c r="A1000" s="22"/>
      <c r="B1000" s="4"/>
      <c r="C1000" s="4"/>
      <c r="D1000" s="4"/>
      <c r="E1000" s="4"/>
      <c r="F1000" s="4"/>
      <c r="G1000" s="4"/>
      <c r="H1000" s="4"/>
      <c r="I1000" s="16"/>
      <c r="J1000" s="1"/>
    </row>
    <row r="1001" spans="1:10">
      <c r="A1001" s="22"/>
      <c r="B1001" s="4"/>
      <c r="C1001" s="4"/>
      <c r="D1001" s="4"/>
      <c r="E1001" s="4"/>
      <c r="F1001" s="4"/>
      <c r="G1001" s="4"/>
      <c r="H1001" s="4"/>
      <c r="I1001" s="16"/>
      <c r="J1001" s="1"/>
    </row>
    <row r="1002" spans="1:10">
      <c r="A1002" s="22"/>
      <c r="B1002" s="4"/>
      <c r="C1002" s="4"/>
      <c r="D1002" s="4"/>
      <c r="E1002" s="4"/>
      <c r="F1002" s="4"/>
      <c r="G1002" s="4"/>
      <c r="H1002" s="4"/>
      <c r="I1002" s="16"/>
      <c r="J1002" s="1"/>
    </row>
    <row r="1003" spans="1:10">
      <c r="A1003" s="22"/>
      <c r="B1003" s="4"/>
      <c r="C1003" s="4"/>
      <c r="D1003" s="4"/>
      <c r="E1003" s="4"/>
      <c r="F1003" s="4"/>
      <c r="G1003" s="4"/>
      <c r="H1003" s="4"/>
      <c r="I1003" s="16"/>
      <c r="J1003" s="1"/>
    </row>
    <row r="1004" spans="1:10">
      <c r="A1004" s="22"/>
      <c r="B1004" s="4"/>
      <c r="C1004" s="4"/>
      <c r="D1004" s="4"/>
      <c r="E1004" s="4"/>
      <c r="F1004" s="4"/>
      <c r="G1004" s="4"/>
      <c r="H1004" s="4"/>
      <c r="I1004" s="16"/>
      <c r="J1004" s="1"/>
    </row>
    <row r="1005" spans="1:10">
      <c r="A1005" s="22"/>
      <c r="B1005" s="4"/>
      <c r="C1005" s="4"/>
      <c r="D1005" s="4"/>
      <c r="E1005" s="4"/>
      <c r="F1005" s="4"/>
      <c r="G1005" s="4"/>
      <c r="H1005" s="4"/>
      <c r="I1005" s="16"/>
      <c r="J1005" s="1"/>
    </row>
    <row r="1006" spans="1:10">
      <c r="A1006" s="22"/>
      <c r="B1006" s="4"/>
      <c r="C1006" s="4"/>
      <c r="D1006" s="4"/>
      <c r="E1006" s="4"/>
      <c r="F1006" s="4"/>
      <c r="G1006" s="4"/>
      <c r="H1006" s="4"/>
      <c r="I1006" s="16"/>
      <c r="J1006" s="1"/>
    </row>
    <row r="1007" spans="1:10">
      <c r="A1007" s="22"/>
      <c r="B1007" s="4"/>
      <c r="C1007" s="4"/>
      <c r="D1007" s="4"/>
      <c r="E1007" s="4"/>
      <c r="F1007" s="4"/>
      <c r="G1007" s="4"/>
      <c r="H1007" s="4"/>
      <c r="I1007" s="16"/>
      <c r="J1007" s="1"/>
    </row>
    <row r="1008" spans="1:10">
      <c r="A1008" s="22"/>
      <c r="B1008" s="4"/>
      <c r="C1008" s="4"/>
      <c r="D1008" s="4"/>
      <c r="E1008" s="4"/>
      <c r="F1008" s="4"/>
      <c r="G1008" s="4"/>
      <c r="H1008" s="4"/>
      <c r="I1008" s="16"/>
      <c r="J1008" s="1"/>
    </row>
    <row r="1009" spans="1:10">
      <c r="A1009" s="17"/>
      <c r="B1009" s="7"/>
      <c r="C1009" s="7"/>
      <c r="D1009" s="7"/>
      <c r="E1009" s="7"/>
      <c r="F1009" s="7"/>
      <c r="G1009" s="7"/>
      <c r="H1009" s="7"/>
      <c r="I1009" s="24"/>
      <c r="J1009" s="1"/>
    </row>
  </sheetData>
  <mergeCells count="3">
    <mergeCell ref="B13:I13"/>
    <mergeCell ref="B15:I15"/>
    <mergeCell ref="B17:I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32250-0586-4CA6-A551-69E4C930447F}">
  <dimension ref="A1:AA1000"/>
  <sheetViews>
    <sheetView topLeftCell="N1" workbookViewId="0">
      <selection activeCell="Z1" sqref="Z1"/>
    </sheetView>
  </sheetViews>
  <sheetFormatPr defaultRowHeight="15"/>
  <cols>
    <col min="1" max="1" width="57.28515625" style="2" customWidth="1"/>
    <col min="2" max="2" width="16.85546875" customWidth="1"/>
    <col min="3" max="3" width="15.5703125" bestFit="1" customWidth="1"/>
    <col min="4" max="4" width="28.28515625" customWidth="1"/>
    <col min="5" max="5" width="14.28515625" customWidth="1"/>
    <col min="6" max="11" width="13.85546875" customWidth="1"/>
    <col min="12" max="12" width="15.42578125" customWidth="1"/>
    <col min="13" max="13" width="13.28515625" customWidth="1"/>
    <col min="20" max="20" width="14.7109375" customWidth="1"/>
    <col min="21" max="21" width="12" customWidth="1"/>
    <col min="22" max="22" width="12.28515625" customWidth="1"/>
    <col min="23" max="23" width="19.140625" customWidth="1"/>
    <col min="24" max="24" width="16.28515625" customWidth="1"/>
    <col min="25" max="25" width="14.42578125" customWidth="1"/>
    <col min="26" max="26" width="15.7109375" customWidth="1"/>
    <col min="27" max="27" width="10.7109375" bestFit="1" customWidth="1"/>
  </cols>
  <sheetData>
    <row r="1" spans="1:27">
      <c r="A1" s="11" t="s">
        <v>21</v>
      </c>
      <c r="B1" s="11" t="s">
        <v>25</v>
      </c>
      <c r="C1" s="11" t="s">
        <v>26</v>
      </c>
      <c r="D1" s="11" t="s">
        <v>27</v>
      </c>
      <c r="E1" s="11" t="s">
        <v>28</v>
      </c>
      <c r="F1" s="11" t="s">
        <v>29</v>
      </c>
      <c r="G1" s="11" t="s">
        <v>30</v>
      </c>
      <c r="H1" s="11" t="s">
        <v>31</v>
      </c>
      <c r="I1" s="11" t="s">
        <v>32</v>
      </c>
      <c r="J1" s="11" t="s">
        <v>33</v>
      </c>
      <c r="K1" s="11" t="s">
        <v>34</v>
      </c>
      <c r="L1" s="11" t="s">
        <v>35</v>
      </c>
      <c r="M1" s="11" t="s">
        <v>36</v>
      </c>
      <c r="N1" s="11" t="s">
        <v>37</v>
      </c>
      <c r="O1" s="11" t="s">
        <v>38</v>
      </c>
      <c r="P1" s="11" t="s">
        <v>39</v>
      </c>
      <c r="Q1" s="11" t="s">
        <v>40</v>
      </c>
      <c r="R1" s="11" t="s">
        <v>41</v>
      </c>
      <c r="S1" s="11" t="s">
        <v>42</v>
      </c>
      <c r="T1" s="11" t="s">
        <v>43</v>
      </c>
      <c r="U1" s="11" t="s">
        <v>44</v>
      </c>
      <c r="V1" s="11" t="s">
        <v>45</v>
      </c>
      <c r="W1" s="11" t="s">
        <v>46</v>
      </c>
      <c r="X1" s="11" t="s">
        <v>47</v>
      </c>
      <c r="Y1" s="42" t="s">
        <v>0</v>
      </c>
      <c r="Z1" s="11" t="s">
        <v>48</v>
      </c>
      <c r="AA1" s="11" t="s">
        <v>49</v>
      </c>
    </row>
    <row r="2" spans="1:27">
      <c r="A2" s="32" t="s">
        <v>50</v>
      </c>
      <c r="B2" s="27" t="str" cm="1">
        <f t="array" ref="B2:D2">_xlfn.TEXTSPLIT($A2,",")</f>
        <v>RGNO1465789</v>
      </c>
      <c r="C2" s="27" t="str">
        <v>Date-14/12/2024</v>
      </c>
      <c r="D2" s="27" t="str">
        <v>Mob:704875789[0:00]</v>
      </c>
      <c r="E2" s="33" t="str">
        <f>SUBSTITUTE($C2,"Date-","")</f>
        <v>14/12/2024</v>
      </c>
      <c r="F2" s="27" t="str">
        <f>MID($D2,5,9)</f>
        <v>704875789</v>
      </c>
      <c r="G2" s="27" t="str" cm="1">
        <f t="array" ref="G2:I2">_xlfn.TEXTSPLIT($E2,"/")</f>
        <v>14</v>
      </c>
      <c r="H2" s="27" t="str">
        <v>12</v>
      </c>
      <c r="I2" s="27" t="str">
        <v>2024</v>
      </c>
      <c r="J2" s="28">
        <f>DATE($I2,$H2,$G2)</f>
        <v>45640</v>
      </c>
      <c r="K2" s="27" t="str">
        <f>MID($D2,14,20)</f>
        <v>[0:00]</v>
      </c>
      <c r="L2" s="27" t="str">
        <f>SUBSTITUTE($K2,"[","")</f>
        <v>0:00]</v>
      </c>
      <c r="M2" s="27" t="str">
        <f>SUBSTITUTE($L2,"]","")</f>
        <v>0:00</v>
      </c>
      <c r="N2" s="27" t="str" cm="1">
        <f t="array" ref="N2">_xlfn.TEXTSPLIT($M2,"-")</f>
        <v>0:00</v>
      </c>
      <c r="O2" s="27"/>
      <c r="P2" s="27" cm="1">
        <f t="array" ref="P2:Q2">VALUE(_xlfn.TEXTSPLIT($N2,":"))</f>
        <v>0</v>
      </c>
      <c r="Q2" s="27">
        <v>0</v>
      </c>
      <c r="R2" s="27" t="str" cm="1">
        <f t="array" ref="R2">IF($O2="","",VALUE(_xlfn.TEXTSPLIT($O2,":")))</f>
        <v/>
      </c>
      <c r="S2" s="27"/>
      <c r="T2" s="34">
        <f>TIME($P2,$Q2,0)</f>
        <v>0</v>
      </c>
      <c r="U2" s="34" t="str">
        <f>IF($R2="","",TIME($R2,$S2,0))</f>
        <v/>
      </c>
      <c r="V2" s="34" t="str">
        <f>IF($U2="","",U2-T2)</f>
        <v/>
      </c>
      <c r="W2" s="35">
        <f>IF($V2="",0,HOUR($V2)+MINUTE($V2))</f>
        <v>0</v>
      </c>
      <c r="X2" s="27" t="str">
        <f>TRIM(B2)</f>
        <v>RGNO1465789</v>
      </c>
      <c r="Y2" s="43">
        <f>J2</f>
        <v>45640</v>
      </c>
      <c r="Z2" s="27" t="str">
        <f>TRIM(F2)</f>
        <v>704875789</v>
      </c>
      <c r="AA2" s="27" t="str">
        <f>IF($W2=0,"Absent","Present")</f>
        <v>Absent</v>
      </c>
    </row>
    <row r="3" spans="1:27">
      <c r="A3" s="32" t="s">
        <v>51</v>
      </c>
      <c r="B3" s="27" t="str" cm="1">
        <f t="array" ref="B3:D3">_xlfn.TEXTSPLIT($A3,",")</f>
        <v>RGNO1465790</v>
      </c>
      <c r="C3" s="27" t="str">
        <v>Date-8/12/2024</v>
      </c>
      <c r="D3" s="27" t="str">
        <v>Mob:604868234[10:27-11:10]</v>
      </c>
      <c r="E3" s="36" t="str">
        <f t="shared" ref="E3:E66" si="0">SUBSTITUTE($C3,"Date-","")</f>
        <v>8/12/2024</v>
      </c>
      <c r="F3" s="27" t="str">
        <f t="shared" ref="F3:F66" si="1">MID($D3,5,9)</f>
        <v>604868234</v>
      </c>
      <c r="G3" s="27" t="str" cm="1">
        <f t="array" ref="G3:I3">_xlfn.TEXTSPLIT($E3,"/")</f>
        <v>8</v>
      </c>
      <c r="H3" s="27" t="str">
        <v>12</v>
      </c>
      <c r="I3" s="27" t="str">
        <v>2024</v>
      </c>
      <c r="J3" s="28">
        <f t="shared" ref="J3:J66" si="2">DATE($I3,$H3,$G3)</f>
        <v>45634</v>
      </c>
      <c r="K3" s="27" t="str">
        <f t="shared" ref="K3:K66" si="3">MID($D3,14,20)</f>
        <v>[10:27-11:10]</v>
      </c>
      <c r="L3" s="27" t="str">
        <f t="shared" ref="L3:L66" si="4">SUBSTITUTE($K3,"[","")</f>
        <v>10:27-11:10]</v>
      </c>
      <c r="M3" s="27" t="str">
        <f t="shared" ref="M3:M66" si="5">SUBSTITUTE($L3,"]","")</f>
        <v>10:27-11:10</v>
      </c>
      <c r="N3" s="27" t="str" cm="1">
        <f t="array" ref="N3:O3">_xlfn.TEXTSPLIT($M3,"-")</f>
        <v>10:27</v>
      </c>
      <c r="O3" s="27" t="str">
        <v>11:10</v>
      </c>
      <c r="P3" s="27" cm="1">
        <f t="array" ref="P3:Q3">VALUE(_xlfn.TEXTSPLIT($N3,":"))</f>
        <v>10</v>
      </c>
      <c r="Q3" s="35">
        <v>27</v>
      </c>
      <c r="R3" s="27" cm="1">
        <f t="array" ref="R3:S3">IF($O3="","",VALUE(_xlfn.TEXTSPLIT($O3,":")))</f>
        <v>11</v>
      </c>
      <c r="S3" s="27">
        <v>10</v>
      </c>
      <c r="T3" s="34">
        <f t="shared" ref="T3:T66" si="6">TIME($P3,$Q3,0)</f>
        <v>0.43541666666666667</v>
      </c>
      <c r="U3" s="34">
        <f t="shared" ref="U3:U66" si="7">IF($R3="","",TIME($R3,$S3,0))</f>
        <v>0.46527777777777779</v>
      </c>
      <c r="V3" s="34">
        <f t="shared" ref="V3:V66" si="8">IF($U3="","",U3-T3)</f>
        <v>2.9861111111111116E-2</v>
      </c>
      <c r="W3" s="35">
        <f t="shared" ref="W3:W66" si="9">IF($V3="",0,HOUR($V3)+MINUTE($V3))</f>
        <v>43</v>
      </c>
      <c r="X3" s="27" t="str">
        <f t="shared" ref="X3:X66" si="10">TRIM(B3)</f>
        <v>RGNO1465790</v>
      </c>
      <c r="Y3" s="43">
        <f t="shared" ref="Y3:Y66" si="11">J3</f>
        <v>45634</v>
      </c>
      <c r="Z3" s="27" t="str">
        <f t="shared" ref="Z3:Z66" si="12">TRIM(F3)</f>
        <v>604868234</v>
      </c>
      <c r="AA3" s="27" t="str">
        <f t="shared" ref="AA3:AA66" si="13">IF($W3=0,"Absent","Present")</f>
        <v>Present</v>
      </c>
    </row>
    <row r="4" spans="1:27">
      <c r="A4" s="32" t="s">
        <v>52</v>
      </c>
      <c r="B4" s="27" t="str" cm="1">
        <f t="array" ref="B4:D4">_xlfn.TEXTSPLIT($A4,",")</f>
        <v>RGNO1465791</v>
      </c>
      <c r="C4" s="27" t="str">
        <v>Date-10/12/2024</v>
      </c>
      <c r="D4" s="27" t="str">
        <v>Mob:705154432[0:00]</v>
      </c>
      <c r="E4" s="36" t="str">
        <f t="shared" si="0"/>
        <v>10/12/2024</v>
      </c>
      <c r="F4" s="27" t="str">
        <f t="shared" si="1"/>
        <v>705154432</v>
      </c>
      <c r="G4" s="27" t="str" cm="1">
        <f t="array" ref="G4:I4">_xlfn.TEXTSPLIT($E4,"/")</f>
        <v>10</v>
      </c>
      <c r="H4" s="27" t="str">
        <v>12</v>
      </c>
      <c r="I4" s="27" t="str">
        <v>2024</v>
      </c>
      <c r="J4" s="28">
        <f t="shared" si="2"/>
        <v>45636</v>
      </c>
      <c r="K4" s="27" t="str">
        <f t="shared" si="3"/>
        <v>[0:00]</v>
      </c>
      <c r="L4" s="27" t="str">
        <f t="shared" si="4"/>
        <v>0:00]</v>
      </c>
      <c r="M4" s="27" t="str">
        <f t="shared" si="5"/>
        <v>0:00</v>
      </c>
      <c r="N4" s="27" t="str" cm="1">
        <f t="array" ref="N4">_xlfn.TEXTSPLIT($M4,"-")</f>
        <v>0:00</v>
      </c>
      <c r="O4" s="27"/>
      <c r="P4" s="27" cm="1">
        <f t="array" ref="P4:Q4">VALUE(_xlfn.TEXTSPLIT($N4,":"))</f>
        <v>0</v>
      </c>
      <c r="Q4" s="27">
        <v>0</v>
      </c>
      <c r="R4" s="27" t="str" cm="1">
        <f t="array" ref="R4">IF($O4="","",VALUE(_xlfn.TEXTSPLIT($O4,":")))</f>
        <v/>
      </c>
      <c r="S4" s="27"/>
      <c r="T4" s="34">
        <f t="shared" si="6"/>
        <v>0</v>
      </c>
      <c r="U4" s="34" t="str">
        <f t="shared" si="7"/>
        <v/>
      </c>
      <c r="V4" s="34" t="str">
        <f t="shared" si="8"/>
        <v/>
      </c>
      <c r="W4" s="35">
        <f t="shared" si="9"/>
        <v>0</v>
      </c>
      <c r="X4" s="27" t="str">
        <f t="shared" si="10"/>
        <v>RGNO1465791</v>
      </c>
      <c r="Y4" s="43">
        <f t="shared" si="11"/>
        <v>45636</v>
      </c>
      <c r="Z4" s="27" t="str">
        <f t="shared" si="12"/>
        <v>705154432</v>
      </c>
      <c r="AA4" s="27" t="str">
        <f t="shared" si="13"/>
        <v>Absent</v>
      </c>
    </row>
    <row r="5" spans="1:27">
      <c r="A5" s="32" t="s">
        <v>53</v>
      </c>
      <c r="B5" s="27" t="str" cm="1">
        <f t="array" ref="B5:D5">_xlfn.TEXTSPLIT($A5,",")</f>
        <v>RGNO1465792</v>
      </c>
      <c r="C5" s="27" t="str">
        <v>Date-8/12/2024</v>
      </c>
      <c r="D5" s="27" t="str">
        <v>Mob:605161987[08:13-8:21]</v>
      </c>
      <c r="E5" s="36" t="str">
        <f t="shared" si="0"/>
        <v>8/12/2024</v>
      </c>
      <c r="F5" s="27" t="str">
        <f t="shared" si="1"/>
        <v>605161987</v>
      </c>
      <c r="G5" s="27" t="str" cm="1">
        <f t="array" ref="G5:I5">_xlfn.TEXTSPLIT($E5,"/")</f>
        <v>8</v>
      </c>
      <c r="H5" s="27" t="str">
        <v>12</v>
      </c>
      <c r="I5" s="27" t="str">
        <v>2024</v>
      </c>
      <c r="J5" s="28">
        <f t="shared" si="2"/>
        <v>45634</v>
      </c>
      <c r="K5" s="27" t="str">
        <f t="shared" si="3"/>
        <v>[08:13-8:21]</v>
      </c>
      <c r="L5" s="27" t="str">
        <f t="shared" si="4"/>
        <v>08:13-8:21]</v>
      </c>
      <c r="M5" s="27" t="str">
        <f t="shared" si="5"/>
        <v>08:13-8:21</v>
      </c>
      <c r="N5" s="27" t="str" cm="1">
        <f t="array" ref="N5:O5">_xlfn.TEXTSPLIT($M5,"-")</f>
        <v>08:13</v>
      </c>
      <c r="O5" s="27" t="str">
        <v>8:21</v>
      </c>
      <c r="P5" s="27" cm="1">
        <f t="array" ref="P5:Q5">VALUE(_xlfn.TEXTSPLIT($N5,":"))</f>
        <v>8</v>
      </c>
      <c r="Q5" s="27">
        <v>13</v>
      </c>
      <c r="R5" s="27" cm="1">
        <f t="array" ref="R5:S5">IF($O5="","",VALUE(_xlfn.TEXTSPLIT($O5,":")))</f>
        <v>8</v>
      </c>
      <c r="S5" s="27">
        <v>21</v>
      </c>
      <c r="T5" s="34">
        <f t="shared" si="6"/>
        <v>0.34236111111111112</v>
      </c>
      <c r="U5" s="34">
        <f t="shared" si="7"/>
        <v>0.34791666666666665</v>
      </c>
      <c r="V5" s="34">
        <f t="shared" si="8"/>
        <v>5.5555555555555358E-3</v>
      </c>
      <c r="W5" s="35">
        <f t="shared" si="9"/>
        <v>8</v>
      </c>
      <c r="X5" s="27" t="str">
        <f t="shared" si="10"/>
        <v>RGNO1465792</v>
      </c>
      <c r="Y5" s="43">
        <f t="shared" si="11"/>
        <v>45634</v>
      </c>
      <c r="Z5" s="27" t="str">
        <f t="shared" si="12"/>
        <v>605161987</v>
      </c>
      <c r="AA5" s="27" t="str">
        <f t="shared" si="13"/>
        <v>Present</v>
      </c>
    </row>
    <row r="6" spans="1:27">
      <c r="A6" s="32" t="s">
        <v>54</v>
      </c>
      <c r="B6" s="27" t="str" cm="1">
        <f t="array" ref="B6:D6">_xlfn.TEXTSPLIT($A6,",")</f>
        <v>RGNO1465793</v>
      </c>
      <c r="C6" s="27" t="str">
        <v>Date-7/12/2024</v>
      </c>
      <c r="D6" s="27" t="str">
        <v>Mob:705169543[19:24-19:28]</v>
      </c>
      <c r="E6" s="36" t="str">
        <f t="shared" si="0"/>
        <v>7/12/2024</v>
      </c>
      <c r="F6" s="27" t="str">
        <f t="shared" si="1"/>
        <v>705169543</v>
      </c>
      <c r="G6" s="27" t="str" cm="1">
        <f t="array" ref="G6:I6">_xlfn.TEXTSPLIT($E6,"/")</f>
        <v>7</v>
      </c>
      <c r="H6" s="27" t="str">
        <v>12</v>
      </c>
      <c r="I6" s="27" t="str">
        <v>2024</v>
      </c>
      <c r="J6" s="28">
        <f t="shared" si="2"/>
        <v>45633</v>
      </c>
      <c r="K6" s="27" t="str">
        <f t="shared" si="3"/>
        <v>[19:24-19:28]</v>
      </c>
      <c r="L6" s="27" t="str">
        <f t="shared" si="4"/>
        <v>19:24-19:28]</v>
      </c>
      <c r="M6" s="27" t="str">
        <f t="shared" si="5"/>
        <v>19:24-19:28</v>
      </c>
      <c r="N6" s="27" t="str" cm="1">
        <f t="array" ref="N6:O6">_xlfn.TEXTSPLIT($M6,"-")</f>
        <v>19:24</v>
      </c>
      <c r="O6" s="27" t="str">
        <v>19:28</v>
      </c>
      <c r="P6" s="27" cm="1">
        <f t="array" ref="P6:Q6">VALUE(_xlfn.TEXTSPLIT($N6,":"))</f>
        <v>19</v>
      </c>
      <c r="Q6" s="27">
        <v>24</v>
      </c>
      <c r="R6" s="27" cm="1">
        <f t="array" ref="R6:S6">IF($O6="","",VALUE(_xlfn.TEXTSPLIT($O6,":")))</f>
        <v>19</v>
      </c>
      <c r="S6" s="27">
        <v>28</v>
      </c>
      <c r="T6" s="34">
        <f t="shared" si="6"/>
        <v>0.80833333333333335</v>
      </c>
      <c r="U6" s="34">
        <f t="shared" si="7"/>
        <v>0.81111111111111112</v>
      </c>
      <c r="V6" s="34">
        <f t="shared" si="8"/>
        <v>2.7777777777777679E-3</v>
      </c>
      <c r="W6" s="35">
        <f t="shared" si="9"/>
        <v>4</v>
      </c>
      <c r="X6" s="27" t="str">
        <f t="shared" si="10"/>
        <v>RGNO1465793</v>
      </c>
      <c r="Y6" s="43">
        <f t="shared" si="11"/>
        <v>45633</v>
      </c>
      <c r="Z6" s="27" t="str">
        <f t="shared" si="12"/>
        <v>705169543</v>
      </c>
      <c r="AA6" s="27" t="str">
        <f t="shared" si="13"/>
        <v>Present</v>
      </c>
    </row>
    <row r="7" spans="1:27">
      <c r="A7" s="32" t="s">
        <v>55</v>
      </c>
      <c r="B7" s="27" t="str" cm="1">
        <f t="array" ref="B7:D7">_xlfn.TEXTSPLIT($A7,",")</f>
        <v>RGNO1465794</v>
      </c>
      <c r="C7" s="27" t="str">
        <v>Date-8/12/2024</v>
      </c>
      <c r="D7" s="27" t="str">
        <v>Mob:605173320[0:00]</v>
      </c>
      <c r="E7" s="36" t="str">
        <f t="shared" si="0"/>
        <v>8/12/2024</v>
      </c>
      <c r="F7" s="27" t="str">
        <f t="shared" si="1"/>
        <v>605173320</v>
      </c>
      <c r="G7" s="27" t="str" cm="1">
        <f t="array" ref="G7:I7">_xlfn.TEXTSPLIT($E7,"/")</f>
        <v>8</v>
      </c>
      <c r="H7" s="27" t="str">
        <v>12</v>
      </c>
      <c r="I7" s="27" t="str">
        <v>2024</v>
      </c>
      <c r="J7" s="28">
        <f t="shared" si="2"/>
        <v>45634</v>
      </c>
      <c r="K7" s="27" t="str">
        <f t="shared" si="3"/>
        <v>[0:00]</v>
      </c>
      <c r="L7" s="27" t="str">
        <f t="shared" si="4"/>
        <v>0:00]</v>
      </c>
      <c r="M7" s="27" t="str">
        <f t="shared" si="5"/>
        <v>0:00</v>
      </c>
      <c r="N7" s="27" t="str" cm="1">
        <f t="array" ref="N7">_xlfn.TEXTSPLIT($M7,"-")</f>
        <v>0:00</v>
      </c>
      <c r="O7" s="27"/>
      <c r="P7" s="27" cm="1">
        <f t="array" ref="P7:Q7">VALUE(_xlfn.TEXTSPLIT($N7,":"))</f>
        <v>0</v>
      </c>
      <c r="Q7" s="27">
        <v>0</v>
      </c>
      <c r="R7" s="27" t="str" cm="1">
        <f t="array" ref="R7">IF($O7="","",VALUE(_xlfn.TEXTSPLIT($O7,":")))</f>
        <v/>
      </c>
      <c r="S7" s="27"/>
      <c r="T7" s="34">
        <f t="shared" si="6"/>
        <v>0</v>
      </c>
      <c r="U7" s="34" t="str">
        <f t="shared" si="7"/>
        <v/>
      </c>
      <c r="V7" s="34" t="str">
        <f t="shared" si="8"/>
        <v/>
      </c>
      <c r="W7" s="35">
        <f t="shared" si="9"/>
        <v>0</v>
      </c>
      <c r="X7" s="27" t="str">
        <f t="shared" si="10"/>
        <v>RGNO1465794</v>
      </c>
      <c r="Y7" s="43">
        <f t="shared" si="11"/>
        <v>45634</v>
      </c>
      <c r="Z7" s="27" t="str">
        <f t="shared" si="12"/>
        <v>605173320</v>
      </c>
      <c r="AA7" s="27" t="str">
        <f t="shared" si="13"/>
        <v>Absent</v>
      </c>
    </row>
    <row r="8" spans="1:27">
      <c r="A8" s="32" t="s">
        <v>56</v>
      </c>
      <c r="B8" s="27" t="str" cm="1">
        <f t="array" ref="B8:D8">_xlfn.TEXTSPLIT($A8,",")</f>
        <v>RGNO1465795</v>
      </c>
      <c r="C8" s="27" t="str">
        <v>Date-12/12/2024</v>
      </c>
      <c r="D8" s="27" t="str">
        <v>Mob:605177098[0:00]</v>
      </c>
      <c r="E8" s="36" t="str">
        <f t="shared" si="0"/>
        <v>12/12/2024</v>
      </c>
      <c r="F8" s="27" t="str">
        <f t="shared" si="1"/>
        <v>605177098</v>
      </c>
      <c r="G8" s="27" t="str" cm="1">
        <f t="array" ref="G8:I8">_xlfn.TEXTSPLIT($E8,"/")</f>
        <v>12</v>
      </c>
      <c r="H8" s="27" t="str">
        <v>12</v>
      </c>
      <c r="I8" s="27" t="str">
        <v>2024</v>
      </c>
      <c r="J8" s="28">
        <f t="shared" si="2"/>
        <v>45638</v>
      </c>
      <c r="K8" s="27" t="str">
        <f t="shared" si="3"/>
        <v>[0:00]</v>
      </c>
      <c r="L8" s="27" t="str">
        <f t="shared" si="4"/>
        <v>0:00]</v>
      </c>
      <c r="M8" s="27" t="str">
        <f t="shared" si="5"/>
        <v>0:00</v>
      </c>
      <c r="N8" s="27" t="str" cm="1">
        <f t="array" ref="N8">_xlfn.TEXTSPLIT($M8,"-")</f>
        <v>0:00</v>
      </c>
      <c r="O8" s="27"/>
      <c r="P8" s="27" cm="1">
        <f t="array" ref="P8:Q8">VALUE(_xlfn.TEXTSPLIT($N8,":"))</f>
        <v>0</v>
      </c>
      <c r="Q8" s="27">
        <v>0</v>
      </c>
      <c r="R8" s="27" t="str" cm="1">
        <f t="array" ref="R8">IF($O8="","",VALUE(_xlfn.TEXTSPLIT($O8,":")))</f>
        <v/>
      </c>
      <c r="S8" s="27"/>
      <c r="T8" s="34">
        <f t="shared" si="6"/>
        <v>0</v>
      </c>
      <c r="U8" s="34" t="str">
        <f t="shared" si="7"/>
        <v/>
      </c>
      <c r="V8" s="34" t="str">
        <f t="shared" si="8"/>
        <v/>
      </c>
      <c r="W8" s="35">
        <f t="shared" si="9"/>
        <v>0</v>
      </c>
      <c r="X8" s="27" t="str">
        <f t="shared" si="10"/>
        <v>RGNO1465795</v>
      </c>
      <c r="Y8" s="43">
        <f t="shared" si="11"/>
        <v>45638</v>
      </c>
      <c r="Z8" s="27" t="str">
        <f t="shared" si="12"/>
        <v>605177098</v>
      </c>
      <c r="AA8" s="27" t="str">
        <f t="shared" si="13"/>
        <v>Absent</v>
      </c>
    </row>
    <row r="9" spans="1:27">
      <c r="A9" s="32" t="s">
        <v>57</v>
      </c>
      <c r="B9" s="27" t="str" cm="1">
        <f t="array" ref="B9:D9">_xlfn.TEXTSPLIT($A9,",")</f>
        <v>RGNO1465796</v>
      </c>
      <c r="C9" s="27" t="str">
        <v>Date-10/12/2024</v>
      </c>
      <c r="D9" s="27" t="str">
        <v>Mob:605180876[17:57-18:00]</v>
      </c>
      <c r="E9" s="36" t="str">
        <f t="shared" si="0"/>
        <v>10/12/2024</v>
      </c>
      <c r="F9" s="27" t="str">
        <f t="shared" si="1"/>
        <v>605180876</v>
      </c>
      <c r="G9" s="27" t="str" cm="1">
        <f t="array" ref="G9:I9">_xlfn.TEXTSPLIT($E9,"/")</f>
        <v>10</v>
      </c>
      <c r="H9" s="27" t="str">
        <v>12</v>
      </c>
      <c r="I9" s="27" t="str">
        <v>2024</v>
      </c>
      <c r="J9" s="28">
        <f t="shared" si="2"/>
        <v>45636</v>
      </c>
      <c r="K9" s="27" t="str">
        <f t="shared" si="3"/>
        <v>[17:57-18:00]</v>
      </c>
      <c r="L9" s="27" t="str">
        <f t="shared" si="4"/>
        <v>17:57-18:00]</v>
      </c>
      <c r="M9" s="27" t="str">
        <f t="shared" si="5"/>
        <v>17:57-18:00</v>
      </c>
      <c r="N9" s="27" t="str" cm="1">
        <f t="array" ref="N9:O9">_xlfn.TEXTSPLIT($M9,"-")</f>
        <v>17:57</v>
      </c>
      <c r="O9" s="27" t="str">
        <v>18:00</v>
      </c>
      <c r="P9" s="27" cm="1">
        <f t="array" ref="P9:Q9">VALUE(_xlfn.TEXTSPLIT($N9,":"))</f>
        <v>17</v>
      </c>
      <c r="Q9" s="27">
        <v>57</v>
      </c>
      <c r="R9" s="27" cm="1">
        <f t="array" ref="R9:S9">IF($O9="","",VALUE(_xlfn.TEXTSPLIT($O9,":")))</f>
        <v>18</v>
      </c>
      <c r="S9" s="27">
        <v>0</v>
      </c>
      <c r="T9" s="34">
        <f t="shared" si="6"/>
        <v>0.74791666666666667</v>
      </c>
      <c r="U9" s="34">
        <f t="shared" si="7"/>
        <v>0.75</v>
      </c>
      <c r="V9" s="34">
        <f t="shared" si="8"/>
        <v>2.0833333333333259E-3</v>
      </c>
      <c r="W9" s="35">
        <f t="shared" si="9"/>
        <v>3</v>
      </c>
      <c r="X9" s="27" t="str">
        <f t="shared" si="10"/>
        <v>RGNO1465796</v>
      </c>
      <c r="Y9" s="43">
        <f t="shared" si="11"/>
        <v>45636</v>
      </c>
      <c r="Z9" s="27" t="str">
        <f t="shared" si="12"/>
        <v>605180876</v>
      </c>
      <c r="AA9" s="27" t="str">
        <f t="shared" si="13"/>
        <v>Present</v>
      </c>
    </row>
    <row r="10" spans="1:27">
      <c r="A10" s="32" t="s">
        <v>58</v>
      </c>
      <c r="B10" s="27" t="str" cm="1">
        <f t="array" ref="B10:D10">_xlfn.TEXTSPLIT($A10,",")</f>
        <v>RGNO1465797</v>
      </c>
      <c r="C10" s="27" t="str">
        <v>Date-20/12/2024</v>
      </c>
      <c r="D10" s="27" t="str">
        <v>Mob:605184653[12:52-13:50]</v>
      </c>
      <c r="E10" s="36" t="str">
        <f t="shared" si="0"/>
        <v>20/12/2024</v>
      </c>
      <c r="F10" s="27" t="str">
        <f t="shared" si="1"/>
        <v>605184653</v>
      </c>
      <c r="G10" s="27" t="str" cm="1">
        <f t="array" ref="G10:I10">_xlfn.TEXTSPLIT($E10,"/")</f>
        <v>20</v>
      </c>
      <c r="H10" s="27" t="str">
        <v>12</v>
      </c>
      <c r="I10" s="27" t="str">
        <v>2024</v>
      </c>
      <c r="J10" s="28">
        <f t="shared" si="2"/>
        <v>45646</v>
      </c>
      <c r="K10" s="27" t="str">
        <f t="shared" si="3"/>
        <v>[12:52-13:50]</v>
      </c>
      <c r="L10" s="27" t="str">
        <f t="shared" si="4"/>
        <v>12:52-13:50]</v>
      </c>
      <c r="M10" s="27" t="str">
        <f t="shared" si="5"/>
        <v>12:52-13:50</v>
      </c>
      <c r="N10" s="27" t="str" cm="1">
        <f t="array" ref="N10:O10">_xlfn.TEXTSPLIT($M10,"-")</f>
        <v>12:52</v>
      </c>
      <c r="O10" s="27" t="str">
        <v>13:50</v>
      </c>
      <c r="P10" s="27" cm="1">
        <f t="array" ref="P10:Q10">VALUE(_xlfn.TEXTSPLIT($N10,":"))</f>
        <v>12</v>
      </c>
      <c r="Q10" s="27">
        <v>52</v>
      </c>
      <c r="R10" s="27" cm="1">
        <f t="array" ref="R10:S10">IF($O10="","",VALUE(_xlfn.TEXTSPLIT($O10,":")))</f>
        <v>13</v>
      </c>
      <c r="S10" s="27">
        <v>50</v>
      </c>
      <c r="T10" s="34">
        <f t="shared" si="6"/>
        <v>0.53611111111111109</v>
      </c>
      <c r="U10" s="34">
        <f t="shared" si="7"/>
        <v>0.57638888888888884</v>
      </c>
      <c r="V10" s="34">
        <f t="shared" si="8"/>
        <v>4.0277777777777746E-2</v>
      </c>
      <c r="W10" s="35">
        <f t="shared" si="9"/>
        <v>58</v>
      </c>
      <c r="X10" s="27" t="str">
        <f t="shared" si="10"/>
        <v>RGNO1465797</v>
      </c>
      <c r="Y10" s="43">
        <f t="shared" si="11"/>
        <v>45646</v>
      </c>
      <c r="Z10" s="27" t="str">
        <f t="shared" si="12"/>
        <v>605184653</v>
      </c>
      <c r="AA10" s="27" t="str">
        <f t="shared" si="13"/>
        <v>Present</v>
      </c>
    </row>
    <row r="11" spans="1:27">
      <c r="A11" s="32" t="s">
        <v>59</v>
      </c>
      <c r="B11" s="27" t="str" cm="1">
        <f t="array" ref="B11:D11">_xlfn.TEXTSPLIT($A11,",")</f>
        <v>RGNO1465798</v>
      </c>
      <c r="C11" s="27" t="str">
        <v>Date-11/12/2024</v>
      </c>
      <c r="D11" s="27" t="str">
        <v>Mob:705192209[0:00]</v>
      </c>
      <c r="E11" s="36" t="str">
        <f t="shared" si="0"/>
        <v>11/12/2024</v>
      </c>
      <c r="F11" s="27" t="str">
        <f t="shared" si="1"/>
        <v>705192209</v>
      </c>
      <c r="G11" s="27" t="str" cm="1">
        <f t="array" ref="G11:I11">_xlfn.TEXTSPLIT($E11,"/")</f>
        <v>11</v>
      </c>
      <c r="H11" s="27" t="str">
        <v>12</v>
      </c>
      <c r="I11" s="27" t="str">
        <v>2024</v>
      </c>
      <c r="J11" s="28">
        <f t="shared" si="2"/>
        <v>45637</v>
      </c>
      <c r="K11" s="27" t="str">
        <f t="shared" si="3"/>
        <v>[0:00]</v>
      </c>
      <c r="L11" s="27" t="str">
        <f t="shared" si="4"/>
        <v>0:00]</v>
      </c>
      <c r="M11" s="27" t="str">
        <f t="shared" si="5"/>
        <v>0:00</v>
      </c>
      <c r="N11" s="27" t="str" cm="1">
        <f t="array" ref="N11">_xlfn.TEXTSPLIT($M11,"-")</f>
        <v>0:00</v>
      </c>
      <c r="O11" s="27"/>
      <c r="P11" s="27" cm="1">
        <f t="array" ref="P11:Q11">VALUE(_xlfn.TEXTSPLIT($N11,":"))</f>
        <v>0</v>
      </c>
      <c r="Q11" s="27">
        <v>0</v>
      </c>
      <c r="R11" s="27" t="str" cm="1">
        <f t="array" ref="R11">IF($O11="","",VALUE(_xlfn.TEXTSPLIT($O11,":")))</f>
        <v/>
      </c>
      <c r="S11" s="27"/>
      <c r="T11" s="34">
        <f t="shared" si="6"/>
        <v>0</v>
      </c>
      <c r="U11" s="34" t="str">
        <f t="shared" si="7"/>
        <v/>
      </c>
      <c r="V11" s="34" t="str">
        <f t="shared" si="8"/>
        <v/>
      </c>
      <c r="W11" s="35">
        <f t="shared" si="9"/>
        <v>0</v>
      </c>
      <c r="X11" s="27" t="str">
        <f t="shared" si="10"/>
        <v>RGNO1465798</v>
      </c>
      <c r="Y11" s="43">
        <f t="shared" si="11"/>
        <v>45637</v>
      </c>
      <c r="Z11" s="27" t="str">
        <f t="shared" si="12"/>
        <v>705192209</v>
      </c>
      <c r="AA11" s="27" t="str">
        <f t="shared" si="13"/>
        <v>Absent</v>
      </c>
    </row>
    <row r="12" spans="1:27">
      <c r="A12" s="32" t="s">
        <v>60</v>
      </c>
      <c r="B12" s="27" t="str" cm="1">
        <f t="array" ref="B12:D12">_xlfn.TEXTSPLIT($A12,",")</f>
        <v>RGNO1465799</v>
      </c>
      <c r="C12" s="27" t="str">
        <v>Date-16/12/2024</v>
      </c>
      <c r="D12" s="27" t="str">
        <v>Mob:601609869[16:45-16:55]</v>
      </c>
      <c r="E12" s="36" t="str">
        <f t="shared" si="0"/>
        <v>16/12/2024</v>
      </c>
      <c r="F12" s="27" t="str">
        <f t="shared" si="1"/>
        <v>601609869</v>
      </c>
      <c r="G12" s="27" t="str" cm="1">
        <f t="array" ref="G12:I12">_xlfn.TEXTSPLIT($E12,"/")</f>
        <v>16</v>
      </c>
      <c r="H12" s="27" t="str">
        <v>12</v>
      </c>
      <c r="I12" s="27" t="str">
        <v>2024</v>
      </c>
      <c r="J12" s="28">
        <f t="shared" si="2"/>
        <v>45642</v>
      </c>
      <c r="K12" s="27" t="str">
        <f t="shared" si="3"/>
        <v>[16:45-16:55]</v>
      </c>
      <c r="L12" s="27" t="str">
        <f t="shared" si="4"/>
        <v>16:45-16:55]</v>
      </c>
      <c r="M12" s="27" t="str">
        <f t="shared" si="5"/>
        <v>16:45-16:55</v>
      </c>
      <c r="N12" s="27" t="str" cm="1">
        <f t="array" ref="N12:O12">_xlfn.TEXTSPLIT($M12,"-")</f>
        <v>16:45</v>
      </c>
      <c r="O12" s="27" t="str">
        <v>16:55</v>
      </c>
      <c r="P12" s="27" cm="1">
        <f t="array" ref="P12:Q12">VALUE(_xlfn.TEXTSPLIT($N12,":"))</f>
        <v>16</v>
      </c>
      <c r="Q12" s="27">
        <v>45</v>
      </c>
      <c r="R12" s="27" cm="1">
        <f t="array" ref="R12:S12">IF($O12="","",VALUE(_xlfn.TEXTSPLIT($O12,":")))</f>
        <v>16</v>
      </c>
      <c r="S12" s="27">
        <v>55</v>
      </c>
      <c r="T12" s="34">
        <f t="shared" si="6"/>
        <v>0.69791666666666663</v>
      </c>
      <c r="U12" s="34">
        <f t="shared" si="7"/>
        <v>0.70486111111111116</v>
      </c>
      <c r="V12" s="34">
        <f t="shared" si="8"/>
        <v>6.9444444444445308E-3</v>
      </c>
      <c r="W12" s="35">
        <f t="shared" si="9"/>
        <v>10</v>
      </c>
      <c r="X12" s="27" t="str">
        <f t="shared" si="10"/>
        <v>RGNO1465799</v>
      </c>
      <c r="Y12" s="43">
        <f t="shared" si="11"/>
        <v>45642</v>
      </c>
      <c r="Z12" s="27" t="str">
        <f t="shared" si="12"/>
        <v>601609869</v>
      </c>
      <c r="AA12" s="27" t="str">
        <f t="shared" si="13"/>
        <v>Present</v>
      </c>
    </row>
    <row r="13" spans="1:27">
      <c r="A13" s="32" t="s">
        <v>61</v>
      </c>
      <c r="B13" s="27" t="str" cm="1">
        <f t="array" ref="B13:D13">_xlfn.TEXTSPLIT($A13,",")</f>
        <v>RGNO1465800</v>
      </c>
      <c r="C13" s="27" t="str">
        <v>Date-3/12/2024</v>
      </c>
      <c r="D13" s="27" t="str">
        <v>Mob:603752035[0:00]</v>
      </c>
      <c r="E13" s="36" t="str">
        <f t="shared" si="0"/>
        <v>3/12/2024</v>
      </c>
      <c r="F13" s="27" t="str">
        <f t="shared" si="1"/>
        <v>603752035</v>
      </c>
      <c r="G13" s="27" t="str" cm="1">
        <f t="array" ref="G13:I13">_xlfn.TEXTSPLIT($E13,"/")</f>
        <v>3</v>
      </c>
      <c r="H13" s="27" t="str">
        <v>12</v>
      </c>
      <c r="I13" s="27" t="str">
        <v>2024</v>
      </c>
      <c r="J13" s="28">
        <f t="shared" si="2"/>
        <v>45629</v>
      </c>
      <c r="K13" s="27" t="str">
        <f t="shared" si="3"/>
        <v>[0:00]</v>
      </c>
      <c r="L13" s="27" t="str">
        <f t="shared" si="4"/>
        <v>0:00]</v>
      </c>
      <c r="M13" s="27" t="str">
        <f t="shared" si="5"/>
        <v>0:00</v>
      </c>
      <c r="N13" s="27" t="str" cm="1">
        <f t="array" ref="N13">_xlfn.TEXTSPLIT($M13,"-")</f>
        <v>0:00</v>
      </c>
      <c r="O13" s="27"/>
      <c r="P13" s="27" cm="1">
        <f t="array" ref="P13:Q13">VALUE(_xlfn.TEXTSPLIT($N13,":"))</f>
        <v>0</v>
      </c>
      <c r="Q13" s="27">
        <v>0</v>
      </c>
      <c r="R13" s="27" t="str" cm="1">
        <f t="array" ref="R13">IF($O13="","",VALUE(_xlfn.TEXTSPLIT($O13,":")))</f>
        <v/>
      </c>
      <c r="S13" s="27"/>
      <c r="T13" s="34">
        <f t="shared" si="6"/>
        <v>0</v>
      </c>
      <c r="U13" s="34" t="str">
        <f t="shared" si="7"/>
        <v/>
      </c>
      <c r="V13" s="34" t="str">
        <f t="shared" si="8"/>
        <v/>
      </c>
      <c r="W13" s="35">
        <f t="shared" si="9"/>
        <v>0</v>
      </c>
      <c r="X13" s="27" t="str">
        <f t="shared" si="10"/>
        <v>RGNO1465800</v>
      </c>
      <c r="Y13" s="43">
        <f t="shared" si="11"/>
        <v>45629</v>
      </c>
      <c r="Z13" s="27" t="str">
        <f t="shared" si="12"/>
        <v>603752035</v>
      </c>
      <c r="AA13" s="27" t="str">
        <f t="shared" si="13"/>
        <v>Absent</v>
      </c>
    </row>
    <row r="14" spans="1:27">
      <c r="A14" s="32" t="s">
        <v>62</v>
      </c>
      <c r="B14" s="27" t="str" cm="1">
        <f t="array" ref="B14:D14">_xlfn.TEXTSPLIT($A14,",")</f>
        <v>RGNO1465801</v>
      </c>
      <c r="C14" s="27" t="str">
        <v>Date-12/12/2024</v>
      </c>
      <c r="D14" s="27" t="str">
        <v>Mob:604652073[0:00]</v>
      </c>
      <c r="E14" s="36" t="str">
        <f t="shared" si="0"/>
        <v>12/12/2024</v>
      </c>
      <c r="F14" s="27" t="str">
        <f t="shared" si="1"/>
        <v>604652073</v>
      </c>
      <c r="G14" s="27" t="str" cm="1">
        <f t="array" ref="G14:I14">_xlfn.TEXTSPLIT($E14,"/")</f>
        <v>12</v>
      </c>
      <c r="H14" s="27" t="str">
        <v>12</v>
      </c>
      <c r="I14" s="27" t="str">
        <v>2024</v>
      </c>
      <c r="J14" s="28">
        <f t="shared" si="2"/>
        <v>45638</v>
      </c>
      <c r="K14" s="27" t="str">
        <f t="shared" si="3"/>
        <v>[0:00]</v>
      </c>
      <c r="L14" s="27" t="str">
        <f t="shared" si="4"/>
        <v>0:00]</v>
      </c>
      <c r="M14" s="27" t="str">
        <f t="shared" si="5"/>
        <v>0:00</v>
      </c>
      <c r="N14" s="27" t="str" cm="1">
        <f t="array" ref="N14">_xlfn.TEXTSPLIT($M14,"-")</f>
        <v>0:00</v>
      </c>
      <c r="O14" s="27"/>
      <c r="P14" s="27" cm="1">
        <f t="array" ref="P14:Q14">VALUE(_xlfn.TEXTSPLIT($N14,":"))</f>
        <v>0</v>
      </c>
      <c r="Q14" s="27">
        <v>0</v>
      </c>
      <c r="R14" s="27" t="str" cm="1">
        <f t="array" ref="R14">IF($O14="","",VALUE(_xlfn.TEXTSPLIT($O14,":")))</f>
        <v/>
      </c>
      <c r="S14" s="27"/>
      <c r="T14" s="34">
        <f t="shared" si="6"/>
        <v>0</v>
      </c>
      <c r="U14" s="34" t="str">
        <f t="shared" si="7"/>
        <v/>
      </c>
      <c r="V14" s="34" t="str">
        <f t="shared" si="8"/>
        <v/>
      </c>
      <c r="W14" s="35">
        <f t="shared" si="9"/>
        <v>0</v>
      </c>
      <c r="X14" s="27" t="str">
        <f t="shared" si="10"/>
        <v>RGNO1465801</v>
      </c>
      <c r="Y14" s="43">
        <f t="shared" si="11"/>
        <v>45638</v>
      </c>
      <c r="Z14" s="27" t="str">
        <f t="shared" si="12"/>
        <v>604652073</v>
      </c>
      <c r="AA14" s="27" t="str">
        <f t="shared" si="13"/>
        <v>Absent</v>
      </c>
    </row>
    <row r="15" spans="1:27">
      <c r="A15" s="32" t="s">
        <v>63</v>
      </c>
      <c r="B15" s="27" t="str" cm="1">
        <f t="array" ref="B15:D15">_xlfn.TEXTSPLIT($A15,",")</f>
        <v>RGNO1465802</v>
      </c>
      <c r="C15" s="27" t="str">
        <v>Date-16/12/2024</v>
      </c>
      <c r="D15" s="27" t="str">
        <v>Mob:606452148[0:00]</v>
      </c>
      <c r="E15" s="36" t="str">
        <f t="shared" si="0"/>
        <v>16/12/2024</v>
      </c>
      <c r="F15" s="27" t="str">
        <f t="shared" si="1"/>
        <v>606452148</v>
      </c>
      <c r="G15" s="27" t="str" cm="1">
        <f t="array" ref="G15:I15">_xlfn.TEXTSPLIT($E15,"/")</f>
        <v>16</v>
      </c>
      <c r="H15" s="27" t="str">
        <v>12</v>
      </c>
      <c r="I15" s="27" t="str">
        <v>2024</v>
      </c>
      <c r="J15" s="28">
        <f t="shared" si="2"/>
        <v>45642</v>
      </c>
      <c r="K15" s="27" t="str">
        <f t="shared" si="3"/>
        <v>[0:00]</v>
      </c>
      <c r="L15" s="27" t="str">
        <f t="shared" si="4"/>
        <v>0:00]</v>
      </c>
      <c r="M15" s="27" t="str">
        <f t="shared" si="5"/>
        <v>0:00</v>
      </c>
      <c r="N15" s="27" t="str" cm="1">
        <f t="array" ref="N15">_xlfn.TEXTSPLIT($M15,"-")</f>
        <v>0:00</v>
      </c>
      <c r="O15" s="27"/>
      <c r="P15" s="27" cm="1">
        <f t="array" ref="P15:Q15">VALUE(_xlfn.TEXTSPLIT($N15,":"))</f>
        <v>0</v>
      </c>
      <c r="Q15" s="27">
        <v>0</v>
      </c>
      <c r="R15" s="27" t="str" cm="1">
        <f t="array" ref="R15">IF($O15="","",VALUE(_xlfn.TEXTSPLIT($O15,":")))</f>
        <v/>
      </c>
      <c r="S15" s="27"/>
      <c r="T15" s="34">
        <f t="shared" si="6"/>
        <v>0</v>
      </c>
      <c r="U15" s="34" t="str">
        <f t="shared" si="7"/>
        <v/>
      </c>
      <c r="V15" s="34" t="str">
        <f t="shared" si="8"/>
        <v/>
      </c>
      <c r="W15" s="35">
        <f t="shared" si="9"/>
        <v>0</v>
      </c>
      <c r="X15" s="27" t="str">
        <f t="shared" si="10"/>
        <v>RGNO1465802</v>
      </c>
      <c r="Y15" s="43">
        <f t="shared" si="11"/>
        <v>45642</v>
      </c>
      <c r="Z15" s="27" t="str">
        <f t="shared" si="12"/>
        <v>606452148</v>
      </c>
      <c r="AA15" s="27" t="str">
        <f t="shared" si="13"/>
        <v>Absent</v>
      </c>
    </row>
    <row r="16" spans="1:27">
      <c r="A16" s="32" t="s">
        <v>64</v>
      </c>
      <c r="B16" s="27" t="str" cm="1">
        <f t="array" ref="B16:D16">_xlfn.TEXTSPLIT($A16,",")</f>
        <v>RGNO1465803</v>
      </c>
      <c r="C16" s="27" t="str">
        <v>Date-13/12/2024</v>
      </c>
      <c r="D16" s="27" t="str">
        <v>Mob:625222431[11:38-12:34]</v>
      </c>
      <c r="E16" s="36" t="str">
        <f t="shared" si="0"/>
        <v>13/12/2024</v>
      </c>
      <c r="F16" s="27" t="str">
        <f t="shared" si="1"/>
        <v>625222431</v>
      </c>
      <c r="G16" s="27" t="str" cm="1">
        <f t="array" ref="G16:I16">_xlfn.TEXTSPLIT($E16,"/")</f>
        <v>13</v>
      </c>
      <c r="H16" s="27" t="str">
        <v>12</v>
      </c>
      <c r="I16" s="27" t="str">
        <v>2024</v>
      </c>
      <c r="J16" s="28">
        <f t="shared" si="2"/>
        <v>45639</v>
      </c>
      <c r="K16" s="27" t="str">
        <f t="shared" si="3"/>
        <v>[11:38-12:34]</v>
      </c>
      <c r="L16" s="27" t="str">
        <f t="shared" si="4"/>
        <v>11:38-12:34]</v>
      </c>
      <c r="M16" s="27" t="str">
        <f t="shared" si="5"/>
        <v>11:38-12:34</v>
      </c>
      <c r="N16" s="27" t="str" cm="1">
        <f t="array" ref="N16:O16">_xlfn.TEXTSPLIT($M16,"-")</f>
        <v>11:38</v>
      </c>
      <c r="O16" s="27" t="str">
        <v>12:34</v>
      </c>
      <c r="P16" s="27" cm="1">
        <f t="array" ref="P16:Q16">VALUE(_xlfn.TEXTSPLIT($N16,":"))</f>
        <v>11</v>
      </c>
      <c r="Q16" s="27">
        <v>38</v>
      </c>
      <c r="R16" s="27" cm="1">
        <f t="array" ref="R16:S16">IF($O16="","",VALUE(_xlfn.TEXTSPLIT($O16,":")))</f>
        <v>12</v>
      </c>
      <c r="S16" s="27">
        <v>34</v>
      </c>
      <c r="T16" s="34">
        <f t="shared" si="6"/>
        <v>0.48472222222222222</v>
      </c>
      <c r="U16" s="34">
        <f t="shared" si="7"/>
        <v>0.52361111111111114</v>
      </c>
      <c r="V16" s="34">
        <f t="shared" si="8"/>
        <v>3.8888888888888917E-2</v>
      </c>
      <c r="W16" s="35">
        <f t="shared" si="9"/>
        <v>56</v>
      </c>
      <c r="X16" s="27" t="str">
        <f t="shared" si="10"/>
        <v>RGNO1465803</v>
      </c>
      <c r="Y16" s="43">
        <f t="shared" si="11"/>
        <v>45639</v>
      </c>
      <c r="Z16" s="27" t="str">
        <f t="shared" si="12"/>
        <v>625222431</v>
      </c>
      <c r="AA16" s="27" t="str">
        <f t="shared" si="13"/>
        <v>Present</v>
      </c>
    </row>
    <row r="17" spans="1:27">
      <c r="A17" s="32" t="s">
        <v>65</v>
      </c>
      <c r="B17" s="27" t="str" cm="1">
        <f t="array" ref="B17:D17">_xlfn.TEXTSPLIT($A17,",")</f>
        <v>RGNO1465804</v>
      </c>
      <c r="C17" s="27" t="str">
        <v>Date-12/12/2024</v>
      </c>
      <c r="D17" s="27" t="str">
        <v>Mob:709152262[0:00]</v>
      </c>
      <c r="E17" s="36" t="str">
        <f t="shared" si="0"/>
        <v>12/12/2024</v>
      </c>
      <c r="F17" s="27" t="str">
        <f t="shared" si="1"/>
        <v>709152262</v>
      </c>
      <c r="G17" s="27" t="str" cm="1">
        <f t="array" ref="G17:I17">_xlfn.TEXTSPLIT($E17,"/")</f>
        <v>12</v>
      </c>
      <c r="H17" s="27" t="str">
        <v>12</v>
      </c>
      <c r="I17" s="27" t="str">
        <v>2024</v>
      </c>
      <c r="J17" s="28">
        <f t="shared" si="2"/>
        <v>45638</v>
      </c>
      <c r="K17" s="27" t="str">
        <f t="shared" si="3"/>
        <v>[0:00]</v>
      </c>
      <c r="L17" s="27" t="str">
        <f t="shared" si="4"/>
        <v>0:00]</v>
      </c>
      <c r="M17" s="27" t="str">
        <f t="shared" si="5"/>
        <v>0:00</v>
      </c>
      <c r="N17" s="27" t="str" cm="1">
        <f t="array" ref="N17">_xlfn.TEXTSPLIT($M17,"-")</f>
        <v>0:00</v>
      </c>
      <c r="O17" s="27"/>
      <c r="P17" s="27" cm="1">
        <f t="array" ref="P17:Q17">VALUE(_xlfn.TEXTSPLIT($N17,":"))</f>
        <v>0</v>
      </c>
      <c r="Q17" s="27">
        <v>0</v>
      </c>
      <c r="R17" s="27" t="str" cm="1">
        <f t="array" ref="R17">IF($O17="","",VALUE(_xlfn.TEXTSPLIT($O17,":")))</f>
        <v/>
      </c>
      <c r="S17" s="27"/>
      <c r="T17" s="34">
        <f t="shared" si="6"/>
        <v>0</v>
      </c>
      <c r="U17" s="34" t="str">
        <f t="shared" si="7"/>
        <v/>
      </c>
      <c r="V17" s="34" t="str">
        <f t="shared" si="8"/>
        <v/>
      </c>
      <c r="W17" s="35">
        <f t="shared" si="9"/>
        <v>0</v>
      </c>
      <c r="X17" s="27" t="str">
        <f t="shared" si="10"/>
        <v>RGNO1465804</v>
      </c>
      <c r="Y17" s="43">
        <f t="shared" si="11"/>
        <v>45638</v>
      </c>
      <c r="Z17" s="27" t="str">
        <f t="shared" si="12"/>
        <v>709152262</v>
      </c>
      <c r="AA17" s="27" t="str">
        <f t="shared" si="13"/>
        <v>Absent</v>
      </c>
    </row>
    <row r="18" spans="1:27">
      <c r="A18" s="32" t="s">
        <v>66</v>
      </c>
      <c r="B18" s="27" t="str" cm="1">
        <f t="array" ref="B18:D18">_xlfn.TEXTSPLIT($A18,",")</f>
        <v>RGNO1465805</v>
      </c>
      <c r="C18" s="27" t="str">
        <v>Date-7/12/2024</v>
      </c>
      <c r="D18" s="27" t="str">
        <v>Mob:600052299[0:00]</v>
      </c>
      <c r="E18" s="36" t="str">
        <f t="shared" si="0"/>
        <v>7/12/2024</v>
      </c>
      <c r="F18" s="27" t="str">
        <f t="shared" si="1"/>
        <v>600052299</v>
      </c>
      <c r="G18" s="27" t="str" cm="1">
        <f t="array" ref="G18:I18">_xlfn.TEXTSPLIT($E18,"/")</f>
        <v>7</v>
      </c>
      <c r="H18" s="27" t="str">
        <v>12</v>
      </c>
      <c r="I18" s="27" t="str">
        <v>2024</v>
      </c>
      <c r="J18" s="28">
        <f t="shared" si="2"/>
        <v>45633</v>
      </c>
      <c r="K18" s="27" t="str">
        <f t="shared" si="3"/>
        <v>[0:00]</v>
      </c>
      <c r="L18" s="27" t="str">
        <f t="shared" si="4"/>
        <v>0:00]</v>
      </c>
      <c r="M18" s="27" t="str">
        <f t="shared" si="5"/>
        <v>0:00</v>
      </c>
      <c r="N18" s="27" t="str" cm="1">
        <f t="array" ref="N18">_xlfn.TEXTSPLIT($M18,"-")</f>
        <v>0:00</v>
      </c>
      <c r="O18" s="27"/>
      <c r="P18" s="27" cm="1">
        <f t="array" ref="P18:Q18">VALUE(_xlfn.TEXTSPLIT($N18,":"))</f>
        <v>0</v>
      </c>
      <c r="Q18" s="27">
        <v>0</v>
      </c>
      <c r="R18" s="27" t="str" cm="1">
        <f t="array" ref="R18">IF($O18="","",VALUE(_xlfn.TEXTSPLIT($O18,":")))</f>
        <v/>
      </c>
      <c r="S18" s="27"/>
      <c r="T18" s="34">
        <f t="shared" si="6"/>
        <v>0</v>
      </c>
      <c r="U18" s="34" t="str">
        <f t="shared" si="7"/>
        <v/>
      </c>
      <c r="V18" s="34" t="str">
        <f t="shared" si="8"/>
        <v/>
      </c>
      <c r="W18" s="35">
        <f t="shared" si="9"/>
        <v>0</v>
      </c>
      <c r="X18" s="27" t="str">
        <f t="shared" si="10"/>
        <v>RGNO1465805</v>
      </c>
      <c r="Y18" s="43">
        <f t="shared" si="11"/>
        <v>45633</v>
      </c>
      <c r="Z18" s="27" t="str">
        <f t="shared" si="12"/>
        <v>600052299</v>
      </c>
      <c r="AA18" s="27" t="str">
        <f t="shared" si="13"/>
        <v>Absent</v>
      </c>
    </row>
    <row r="19" spans="1:27">
      <c r="A19" s="32" t="s">
        <v>67</v>
      </c>
      <c r="B19" s="27" t="str" cm="1">
        <f t="array" ref="B19:D19">_xlfn.TEXTSPLIT($A19,",")</f>
        <v>RGNO1465806</v>
      </c>
      <c r="C19" s="27" t="str">
        <v>Date-7/12/2024</v>
      </c>
      <c r="D19" s="27" t="str">
        <v>Mob:701852375[15:15-15:32]</v>
      </c>
      <c r="E19" s="36" t="str">
        <f t="shared" si="0"/>
        <v>7/12/2024</v>
      </c>
      <c r="F19" s="27" t="str">
        <f t="shared" si="1"/>
        <v>701852375</v>
      </c>
      <c r="G19" s="27" t="str" cm="1">
        <f t="array" ref="G19:I19">_xlfn.TEXTSPLIT($E19,"/")</f>
        <v>7</v>
      </c>
      <c r="H19" s="27" t="str">
        <v>12</v>
      </c>
      <c r="I19" s="27" t="str">
        <v>2024</v>
      </c>
      <c r="J19" s="28">
        <f t="shared" si="2"/>
        <v>45633</v>
      </c>
      <c r="K19" s="27" t="str">
        <f t="shared" si="3"/>
        <v>[15:15-15:32]</v>
      </c>
      <c r="L19" s="27" t="str">
        <f t="shared" si="4"/>
        <v>15:15-15:32]</v>
      </c>
      <c r="M19" s="27" t="str">
        <f t="shared" si="5"/>
        <v>15:15-15:32</v>
      </c>
      <c r="N19" s="27" t="str" cm="1">
        <f t="array" ref="N19:O19">_xlfn.TEXTSPLIT($M19,"-")</f>
        <v>15:15</v>
      </c>
      <c r="O19" s="27" t="str">
        <v>15:32</v>
      </c>
      <c r="P19" s="27" cm="1">
        <f t="array" ref="P19:Q19">VALUE(_xlfn.TEXTSPLIT($N19,":"))</f>
        <v>15</v>
      </c>
      <c r="Q19" s="27">
        <v>15</v>
      </c>
      <c r="R19" s="27" cm="1">
        <f t="array" ref="R19:S19">IF($O19="","",VALUE(_xlfn.TEXTSPLIT($O19,":")))</f>
        <v>15</v>
      </c>
      <c r="S19" s="27">
        <v>32</v>
      </c>
      <c r="T19" s="34">
        <f t="shared" si="6"/>
        <v>0.63541666666666663</v>
      </c>
      <c r="U19" s="34">
        <f t="shared" si="7"/>
        <v>0.64722222222222225</v>
      </c>
      <c r="V19" s="34">
        <f t="shared" si="8"/>
        <v>1.1805555555555625E-2</v>
      </c>
      <c r="W19" s="35">
        <f t="shared" si="9"/>
        <v>17</v>
      </c>
      <c r="X19" s="27" t="str">
        <f t="shared" si="10"/>
        <v>RGNO1465806</v>
      </c>
      <c r="Y19" s="43">
        <f t="shared" si="11"/>
        <v>45633</v>
      </c>
      <c r="Z19" s="27" t="str">
        <f t="shared" si="12"/>
        <v>701852375</v>
      </c>
      <c r="AA19" s="27" t="str">
        <f t="shared" si="13"/>
        <v>Present</v>
      </c>
    </row>
    <row r="20" spans="1:27">
      <c r="A20" s="32" t="s">
        <v>68</v>
      </c>
      <c r="B20" s="27" t="str" cm="1">
        <f t="array" ref="B20:D20">_xlfn.TEXTSPLIT($A20,",")</f>
        <v>RGNO1465807</v>
      </c>
      <c r="C20" s="27" t="str">
        <v>Date-13/12/2024</v>
      </c>
      <c r="D20" s="27" t="str">
        <v>Mob:607252602[0:00]</v>
      </c>
      <c r="E20" s="36" t="str">
        <f t="shared" si="0"/>
        <v>13/12/2024</v>
      </c>
      <c r="F20" s="27" t="str">
        <f t="shared" si="1"/>
        <v>607252602</v>
      </c>
      <c r="G20" s="27" t="str" cm="1">
        <f t="array" ref="G20:I20">_xlfn.TEXTSPLIT($E20,"/")</f>
        <v>13</v>
      </c>
      <c r="H20" s="27" t="str">
        <v>12</v>
      </c>
      <c r="I20" s="27" t="str">
        <v>2024</v>
      </c>
      <c r="J20" s="28">
        <f t="shared" si="2"/>
        <v>45639</v>
      </c>
      <c r="K20" s="27" t="str">
        <f t="shared" si="3"/>
        <v>[0:00]</v>
      </c>
      <c r="L20" s="27" t="str">
        <f t="shared" si="4"/>
        <v>0:00]</v>
      </c>
      <c r="M20" s="27" t="str">
        <f t="shared" si="5"/>
        <v>0:00</v>
      </c>
      <c r="N20" s="27" t="str" cm="1">
        <f t="array" ref="N20">_xlfn.TEXTSPLIT($M20,"-")</f>
        <v>0:00</v>
      </c>
      <c r="O20" s="27"/>
      <c r="P20" s="27" cm="1">
        <f t="array" ref="P20:Q20">VALUE(_xlfn.TEXTSPLIT($N20,":"))</f>
        <v>0</v>
      </c>
      <c r="Q20" s="27">
        <v>0</v>
      </c>
      <c r="R20" s="27" t="str" cm="1">
        <f t="array" ref="R20">IF($O20="","",VALUE(_xlfn.TEXTSPLIT($O20,":")))</f>
        <v/>
      </c>
      <c r="S20" s="27"/>
      <c r="T20" s="34">
        <f t="shared" si="6"/>
        <v>0</v>
      </c>
      <c r="U20" s="34" t="str">
        <f t="shared" si="7"/>
        <v/>
      </c>
      <c r="V20" s="34" t="str">
        <f t="shared" si="8"/>
        <v/>
      </c>
      <c r="W20" s="35">
        <f t="shared" si="9"/>
        <v>0</v>
      </c>
      <c r="X20" s="27" t="str">
        <f t="shared" si="10"/>
        <v>RGNO1465807</v>
      </c>
      <c r="Y20" s="43">
        <f t="shared" si="11"/>
        <v>45639</v>
      </c>
      <c r="Z20" s="27" t="str">
        <f t="shared" si="12"/>
        <v>607252602</v>
      </c>
      <c r="AA20" s="27" t="str">
        <f t="shared" si="13"/>
        <v>Absent</v>
      </c>
    </row>
    <row r="21" spans="1:27">
      <c r="A21" s="32" t="s">
        <v>69</v>
      </c>
      <c r="B21" s="27" t="str" cm="1">
        <f t="array" ref="B21:D21">_xlfn.TEXTSPLIT($A21,",")</f>
        <v>RGNO1465808</v>
      </c>
      <c r="C21" s="27" t="str">
        <v>Date-10/12/2024</v>
      </c>
      <c r="D21" s="27" t="str">
        <v>Mob:608152639[19:21-19:41]</v>
      </c>
      <c r="E21" s="36" t="str">
        <f t="shared" si="0"/>
        <v>10/12/2024</v>
      </c>
      <c r="F21" s="27" t="str">
        <f t="shared" si="1"/>
        <v>608152639</v>
      </c>
      <c r="G21" s="27" t="str" cm="1">
        <f t="array" ref="G21:I21">_xlfn.TEXTSPLIT($E21,"/")</f>
        <v>10</v>
      </c>
      <c r="H21" s="27" t="str">
        <v>12</v>
      </c>
      <c r="I21" s="27" t="str">
        <v>2024</v>
      </c>
      <c r="J21" s="28">
        <f t="shared" si="2"/>
        <v>45636</v>
      </c>
      <c r="K21" s="27" t="str">
        <f t="shared" si="3"/>
        <v>[19:21-19:41]</v>
      </c>
      <c r="L21" s="27" t="str">
        <f t="shared" si="4"/>
        <v>19:21-19:41]</v>
      </c>
      <c r="M21" s="27" t="str">
        <f t="shared" si="5"/>
        <v>19:21-19:41</v>
      </c>
      <c r="N21" s="27" t="str" cm="1">
        <f t="array" ref="N21:O21">_xlfn.TEXTSPLIT($M21,"-")</f>
        <v>19:21</v>
      </c>
      <c r="O21" s="27" t="str">
        <v>19:41</v>
      </c>
      <c r="P21" s="27" cm="1">
        <f t="array" ref="P21:Q21">VALUE(_xlfn.TEXTSPLIT($N21,":"))</f>
        <v>19</v>
      </c>
      <c r="Q21" s="27">
        <v>21</v>
      </c>
      <c r="R21" s="27" cm="1">
        <f t="array" ref="R21:S21">IF($O21="","",VALUE(_xlfn.TEXTSPLIT($O21,":")))</f>
        <v>19</v>
      </c>
      <c r="S21" s="27">
        <v>41</v>
      </c>
      <c r="T21" s="34">
        <f t="shared" si="6"/>
        <v>0.80625000000000002</v>
      </c>
      <c r="U21" s="34">
        <f t="shared" si="7"/>
        <v>0.82013888888888886</v>
      </c>
      <c r="V21" s="34">
        <f t="shared" si="8"/>
        <v>1.388888888888884E-2</v>
      </c>
      <c r="W21" s="35">
        <f t="shared" si="9"/>
        <v>20</v>
      </c>
      <c r="X21" s="27" t="str">
        <f t="shared" si="10"/>
        <v>RGNO1465808</v>
      </c>
      <c r="Y21" s="43">
        <f t="shared" si="11"/>
        <v>45636</v>
      </c>
      <c r="Z21" s="27" t="str">
        <f t="shared" si="12"/>
        <v>608152639</v>
      </c>
      <c r="AA21" s="27" t="str">
        <f t="shared" si="13"/>
        <v>Present</v>
      </c>
    </row>
    <row r="22" spans="1:27">
      <c r="A22" s="32" t="s">
        <v>70</v>
      </c>
      <c r="B22" s="27" t="str" cm="1">
        <f t="array" ref="B22:D22">_xlfn.TEXTSPLIT($A22,",")</f>
        <v>RGNO1465809</v>
      </c>
      <c r="C22" s="27" t="str">
        <v>Date-12/12/2024</v>
      </c>
      <c r="D22" s="27" t="str">
        <v>Mob:600852753[13:51-14:48]</v>
      </c>
      <c r="E22" s="36" t="str">
        <f t="shared" si="0"/>
        <v>12/12/2024</v>
      </c>
      <c r="F22" s="27" t="str">
        <f t="shared" si="1"/>
        <v>600852753</v>
      </c>
      <c r="G22" s="27" t="str" cm="1">
        <f t="array" ref="G22:I22">_xlfn.TEXTSPLIT($E22,"/")</f>
        <v>12</v>
      </c>
      <c r="H22" s="27" t="str">
        <v>12</v>
      </c>
      <c r="I22" s="27" t="str">
        <v>2024</v>
      </c>
      <c r="J22" s="28">
        <f t="shared" si="2"/>
        <v>45638</v>
      </c>
      <c r="K22" s="27" t="str">
        <f t="shared" si="3"/>
        <v>[13:51-14:48]</v>
      </c>
      <c r="L22" s="27" t="str">
        <f t="shared" si="4"/>
        <v>13:51-14:48]</v>
      </c>
      <c r="M22" s="27" t="str">
        <f t="shared" si="5"/>
        <v>13:51-14:48</v>
      </c>
      <c r="N22" s="27" t="str" cm="1">
        <f t="array" ref="N22:O22">_xlfn.TEXTSPLIT($M22,"-")</f>
        <v>13:51</v>
      </c>
      <c r="O22" s="27" t="str">
        <v>14:48</v>
      </c>
      <c r="P22" s="27" cm="1">
        <f t="array" ref="P22:Q22">VALUE(_xlfn.TEXTSPLIT($N22,":"))</f>
        <v>13</v>
      </c>
      <c r="Q22" s="27">
        <v>51</v>
      </c>
      <c r="R22" s="27" cm="1">
        <f t="array" ref="R22:S22">IF($O22="","",VALUE(_xlfn.TEXTSPLIT($O22,":")))</f>
        <v>14</v>
      </c>
      <c r="S22" s="27">
        <v>48</v>
      </c>
      <c r="T22" s="34">
        <f t="shared" si="6"/>
        <v>0.57708333333333328</v>
      </c>
      <c r="U22" s="34">
        <f t="shared" si="7"/>
        <v>0.6166666666666667</v>
      </c>
      <c r="V22" s="34">
        <f t="shared" si="8"/>
        <v>3.9583333333333415E-2</v>
      </c>
      <c r="W22" s="35">
        <f t="shared" si="9"/>
        <v>57</v>
      </c>
      <c r="X22" s="27" t="str">
        <f t="shared" si="10"/>
        <v>RGNO1465809</v>
      </c>
      <c r="Y22" s="43">
        <f t="shared" si="11"/>
        <v>45638</v>
      </c>
      <c r="Z22" s="27" t="str">
        <f t="shared" si="12"/>
        <v>600852753</v>
      </c>
      <c r="AA22" s="27" t="str">
        <f t="shared" si="13"/>
        <v>Present</v>
      </c>
    </row>
    <row r="23" spans="1:27">
      <c r="A23" s="32" t="s">
        <v>71</v>
      </c>
      <c r="B23" s="27" t="str" cm="1">
        <f t="array" ref="B23:D23">_xlfn.TEXTSPLIT($A23,",")</f>
        <v>RGNO1465810</v>
      </c>
      <c r="C23" s="27" t="str">
        <v>Date-18/12/2024</v>
      </c>
      <c r="D23" s="27" t="str">
        <v>Mob:702652828[0:00]</v>
      </c>
      <c r="E23" s="36" t="str">
        <f t="shared" si="0"/>
        <v>18/12/2024</v>
      </c>
      <c r="F23" s="27" t="str">
        <f t="shared" si="1"/>
        <v>702652828</v>
      </c>
      <c r="G23" s="27" t="str" cm="1">
        <f t="array" ref="G23:I23">_xlfn.TEXTSPLIT($E23,"/")</f>
        <v>18</v>
      </c>
      <c r="H23" s="27" t="str">
        <v>12</v>
      </c>
      <c r="I23" s="27" t="str">
        <v>2024</v>
      </c>
      <c r="J23" s="28">
        <f t="shared" si="2"/>
        <v>45644</v>
      </c>
      <c r="K23" s="27" t="str">
        <f t="shared" si="3"/>
        <v>[0:00]</v>
      </c>
      <c r="L23" s="27" t="str">
        <f t="shared" si="4"/>
        <v>0:00]</v>
      </c>
      <c r="M23" s="27" t="str">
        <f t="shared" si="5"/>
        <v>0:00</v>
      </c>
      <c r="N23" s="27" t="str" cm="1">
        <f t="array" ref="N23">_xlfn.TEXTSPLIT($M23,"-")</f>
        <v>0:00</v>
      </c>
      <c r="O23" s="27"/>
      <c r="P23" s="27" cm="1">
        <f t="array" ref="P23:Q23">VALUE(_xlfn.TEXTSPLIT($N23,":"))</f>
        <v>0</v>
      </c>
      <c r="Q23" s="27">
        <v>0</v>
      </c>
      <c r="R23" s="27" t="str" cm="1">
        <f t="array" ref="R23">IF($O23="","",VALUE(_xlfn.TEXTSPLIT($O23,":")))</f>
        <v/>
      </c>
      <c r="S23" s="27"/>
      <c r="T23" s="34">
        <f t="shared" si="6"/>
        <v>0</v>
      </c>
      <c r="U23" s="34" t="str">
        <f t="shared" si="7"/>
        <v/>
      </c>
      <c r="V23" s="34" t="str">
        <f t="shared" si="8"/>
        <v/>
      </c>
      <c r="W23" s="35">
        <f t="shared" si="9"/>
        <v>0</v>
      </c>
      <c r="X23" s="27" t="str">
        <f t="shared" si="10"/>
        <v>RGNO1465810</v>
      </c>
      <c r="Y23" s="43">
        <f t="shared" si="11"/>
        <v>45644</v>
      </c>
      <c r="Z23" s="27" t="str">
        <f t="shared" si="12"/>
        <v>702652828</v>
      </c>
      <c r="AA23" s="27" t="str">
        <f t="shared" si="13"/>
        <v>Absent</v>
      </c>
    </row>
    <row r="24" spans="1:27">
      <c r="A24" s="32" t="s">
        <v>72</v>
      </c>
      <c r="B24" s="27" t="str" cm="1">
        <f t="array" ref="B24:D24">_xlfn.TEXTSPLIT($A24,",")</f>
        <v>RGNO1465811</v>
      </c>
      <c r="C24" s="27" t="str">
        <v>Date-11/12/2024</v>
      </c>
      <c r="D24" s="27" t="str">
        <v>Mob:603552866[0:00]</v>
      </c>
      <c r="E24" s="36" t="str">
        <f t="shared" si="0"/>
        <v>11/12/2024</v>
      </c>
      <c r="F24" s="27" t="str">
        <f t="shared" si="1"/>
        <v>603552866</v>
      </c>
      <c r="G24" s="27" t="str" cm="1">
        <f t="array" ref="G24:I24">_xlfn.TEXTSPLIT($E24,"/")</f>
        <v>11</v>
      </c>
      <c r="H24" s="27" t="str">
        <v>12</v>
      </c>
      <c r="I24" s="27" t="str">
        <v>2024</v>
      </c>
      <c r="J24" s="28">
        <f t="shared" si="2"/>
        <v>45637</v>
      </c>
      <c r="K24" s="27" t="str">
        <f t="shared" si="3"/>
        <v>[0:00]</v>
      </c>
      <c r="L24" s="27" t="str">
        <f t="shared" si="4"/>
        <v>0:00]</v>
      </c>
      <c r="M24" s="27" t="str">
        <f t="shared" si="5"/>
        <v>0:00</v>
      </c>
      <c r="N24" s="27" t="str" cm="1">
        <f t="array" ref="N24">_xlfn.TEXTSPLIT($M24,"-")</f>
        <v>0:00</v>
      </c>
      <c r="O24" s="27"/>
      <c r="P24" s="27" cm="1">
        <f t="array" ref="P24:Q24">VALUE(_xlfn.TEXTSPLIT($N24,":"))</f>
        <v>0</v>
      </c>
      <c r="Q24" s="27">
        <v>0</v>
      </c>
      <c r="R24" s="27" t="str" cm="1">
        <f t="array" ref="R24">IF($O24="","",VALUE(_xlfn.TEXTSPLIT($O24,":")))</f>
        <v/>
      </c>
      <c r="S24" s="27"/>
      <c r="T24" s="34">
        <f t="shared" si="6"/>
        <v>0</v>
      </c>
      <c r="U24" s="34" t="str">
        <f t="shared" si="7"/>
        <v/>
      </c>
      <c r="V24" s="34" t="str">
        <f t="shared" si="8"/>
        <v/>
      </c>
      <c r="W24" s="35">
        <f t="shared" si="9"/>
        <v>0</v>
      </c>
      <c r="X24" s="27" t="str">
        <f t="shared" si="10"/>
        <v>RGNO1465811</v>
      </c>
      <c r="Y24" s="43">
        <f t="shared" si="11"/>
        <v>45637</v>
      </c>
      <c r="Z24" s="27" t="str">
        <f t="shared" si="12"/>
        <v>603552866</v>
      </c>
      <c r="AA24" s="27" t="str">
        <f t="shared" si="13"/>
        <v>Absent</v>
      </c>
    </row>
    <row r="25" spans="1:27">
      <c r="A25" s="32" t="s">
        <v>73</v>
      </c>
      <c r="B25" s="27" t="str" cm="1">
        <f t="array" ref="B25:D25">_xlfn.TEXTSPLIT($A25,",")</f>
        <v>RGNO1465812</v>
      </c>
      <c r="C25" s="27" t="str">
        <v>Date-2/12/2024</v>
      </c>
      <c r="D25" s="27" t="str">
        <v>Mob:605352942[0:00]</v>
      </c>
      <c r="E25" s="36" t="str">
        <f t="shared" si="0"/>
        <v>2/12/2024</v>
      </c>
      <c r="F25" s="27" t="str">
        <f t="shared" si="1"/>
        <v>605352942</v>
      </c>
      <c r="G25" s="27" t="str" cm="1">
        <f t="array" ref="G25:I25">_xlfn.TEXTSPLIT($E25,"/")</f>
        <v>2</v>
      </c>
      <c r="H25" s="27" t="str">
        <v>12</v>
      </c>
      <c r="I25" s="27" t="str">
        <v>2024</v>
      </c>
      <c r="J25" s="28">
        <f t="shared" si="2"/>
        <v>45628</v>
      </c>
      <c r="K25" s="27" t="str">
        <f t="shared" si="3"/>
        <v>[0:00]</v>
      </c>
      <c r="L25" s="27" t="str">
        <f t="shared" si="4"/>
        <v>0:00]</v>
      </c>
      <c r="M25" s="27" t="str">
        <f t="shared" si="5"/>
        <v>0:00</v>
      </c>
      <c r="N25" s="27" t="str" cm="1">
        <f t="array" ref="N25">_xlfn.TEXTSPLIT($M25,"-")</f>
        <v>0:00</v>
      </c>
      <c r="O25" s="27"/>
      <c r="P25" s="27" cm="1">
        <f t="array" ref="P25:Q25">VALUE(_xlfn.TEXTSPLIT($N25,":"))</f>
        <v>0</v>
      </c>
      <c r="Q25" s="27">
        <v>0</v>
      </c>
      <c r="R25" s="27" t="str" cm="1">
        <f t="array" ref="R25">IF($O25="","",VALUE(_xlfn.TEXTSPLIT($O25,":")))</f>
        <v/>
      </c>
      <c r="S25" s="27"/>
      <c r="T25" s="34">
        <f t="shared" si="6"/>
        <v>0</v>
      </c>
      <c r="U25" s="34" t="str">
        <f t="shared" si="7"/>
        <v/>
      </c>
      <c r="V25" s="34" t="str">
        <f t="shared" si="8"/>
        <v/>
      </c>
      <c r="W25" s="35">
        <f t="shared" si="9"/>
        <v>0</v>
      </c>
      <c r="X25" s="27" t="str">
        <f t="shared" si="10"/>
        <v>RGNO1465812</v>
      </c>
      <c r="Y25" s="43">
        <f t="shared" si="11"/>
        <v>45628</v>
      </c>
      <c r="Z25" s="27" t="str">
        <f t="shared" si="12"/>
        <v>605352942</v>
      </c>
      <c r="AA25" s="27" t="str">
        <f t="shared" si="13"/>
        <v>Absent</v>
      </c>
    </row>
    <row r="26" spans="1:27">
      <c r="A26" s="32" t="s">
        <v>74</v>
      </c>
      <c r="B26" s="27" t="str" cm="1">
        <f t="array" ref="B26:D26">_xlfn.TEXTSPLIT($A26,",")</f>
        <v>RGNO1465813</v>
      </c>
      <c r="C26" s="27" t="str">
        <v>Date-14/12/2024</v>
      </c>
      <c r="D26" s="27" t="str">
        <v>Mob:606252979[0:00]</v>
      </c>
      <c r="E26" s="36" t="str">
        <f t="shared" si="0"/>
        <v>14/12/2024</v>
      </c>
      <c r="F26" s="27" t="str">
        <f t="shared" si="1"/>
        <v>606252979</v>
      </c>
      <c r="G26" s="27" t="str" cm="1">
        <f t="array" ref="G26:I26">_xlfn.TEXTSPLIT($E26,"/")</f>
        <v>14</v>
      </c>
      <c r="H26" s="27" t="str">
        <v>12</v>
      </c>
      <c r="I26" s="27" t="str">
        <v>2024</v>
      </c>
      <c r="J26" s="28">
        <f t="shared" si="2"/>
        <v>45640</v>
      </c>
      <c r="K26" s="27" t="str">
        <f t="shared" si="3"/>
        <v>[0:00]</v>
      </c>
      <c r="L26" s="27" t="str">
        <f t="shared" si="4"/>
        <v>0:00]</v>
      </c>
      <c r="M26" s="27" t="str">
        <f t="shared" si="5"/>
        <v>0:00</v>
      </c>
      <c r="N26" s="27" t="str" cm="1">
        <f t="array" ref="N26">_xlfn.TEXTSPLIT($M26,"-")</f>
        <v>0:00</v>
      </c>
      <c r="O26" s="27"/>
      <c r="P26" s="27" cm="1">
        <f t="array" ref="P26:Q26">VALUE(_xlfn.TEXTSPLIT($N26,":"))</f>
        <v>0</v>
      </c>
      <c r="Q26" s="27">
        <v>0</v>
      </c>
      <c r="R26" s="27" t="str" cm="1">
        <f t="array" ref="R26">IF($O26="","",VALUE(_xlfn.TEXTSPLIT($O26,":")))</f>
        <v/>
      </c>
      <c r="S26" s="27"/>
      <c r="T26" s="34">
        <f t="shared" si="6"/>
        <v>0</v>
      </c>
      <c r="U26" s="34" t="str">
        <f t="shared" si="7"/>
        <v/>
      </c>
      <c r="V26" s="34" t="str">
        <f t="shared" si="8"/>
        <v/>
      </c>
      <c r="W26" s="35">
        <f t="shared" si="9"/>
        <v>0</v>
      </c>
      <c r="X26" s="27" t="str">
        <f t="shared" si="10"/>
        <v>RGNO1465813</v>
      </c>
      <c r="Y26" s="43">
        <f t="shared" si="11"/>
        <v>45640</v>
      </c>
      <c r="Z26" s="27" t="str">
        <f t="shared" si="12"/>
        <v>606252979</v>
      </c>
      <c r="AA26" s="27" t="str">
        <f t="shared" si="13"/>
        <v>Absent</v>
      </c>
    </row>
    <row r="27" spans="1:27">
      <c r="A27" s="32" t="s">
        <v>75</v>
      </c>
      <c r="B27" s="27" t="str" cm="1">
        <f t="array" ref="B27:D27">_xlfn.TEXTSPLIT($A27,",")</f>
        <v>RGNO1465814</v>
      </c>
      <c r="C27" s="27" t="str">
        <v>Date-4/12/2024</v>
      </c>
      <c r="D27" s="27" t="str">
        <v>Mob:707153017[10:20-10:34]</v>
      </c>
      <c r="E27" s="36" t="str">
        <f t="shared" si="0"/>
        <v>4/12/2024</v>
      </c>
      <c r="F27" s="27" t="str">
        <f t="shared" si="1"/>
        <v>707153017</v>
      </c>
      <c r="G27" s="27" t="str" cm="1">
        <f t="array" ref="G27:I27">_xlfn.TEXTSPLIT($E27,"/")</f>
        <v>4</v>
      </c>
      <c r="H27" s="27" t="str">
        <v>12</v>
      </c>
      <c r="I27" s="27" t="str">
        <v>2024</v>
      </c>
      <c r="J27" s="28">
        <f t="shared" si="2"/>
        <v>45630</v>
      </c>
      <c r="K27" s="27" t="str">
        <f t="shared" si="3"/>
        <v>[10:20-10:34]</v>
      </c>
      <c r="L27" s="27" t="str">
        <f t="shared" si="4"/>
        <v>10:20-10:34]</v>
      </c>
      <c r="M27" s="27" t="str">
        <f t="shared" si="5"/>
        <v>10:20-10:34</v>
      </c>
      <c r="N27" s="27" t="str" cm="1">
        <f t="array" ref="N27:O27">_xlfn.TEXTSPLIT($M27,"-")</f>
        <v>10:20</v>
      </c>
      <c r="O27" s="27" t="str">
        <v>10:34</v>
      </c>
      <c r="P27" s="27" cm="1">
        <f t="array" ref="P27:Q27">VALUE(_xlfn.TEXTSPLIT($N27,":"))</f>
        <v>10</v>
      </c>
      <c r="Q27" s="27">
        <v>20</v>
      </c>
      <c r="R27" s="27" cm="1">
        <f t="array" ref="R27:S27">IF($O27="","",VALUE(_xlfn.TEXTSPLIT($O27,":")))</f>
        <v>10</v>
      </c>
      <c r="S27" s="27">
        <v>34</v>
      </c>
      <c r="T27" s="34">
        <f t="shared" si="6"/>
        <v>0.43055555555555558</v>
      </c>
      <c r="U27" s="34">
        <f t="shared" si="7"/>
        <v>0.44027777777777777</v>
      </c>
      <c r="V27" s="34">
        <f t="shared" si="8"/>
        <v>9.7222222222221877E-3</v>
      </c>
      <c r="W27" s="35">
        <f t="shared" si="9"/>
        <v>14</v>
      </c>
      <c r="X27" s="27" t="str">
        <f t="shared" si="10"/>
        <v>RGNO1465814</v>
      </c>
      <c r="Y27" s="43">
        <f t="shared" si="11"/>
        <v>45630</v>
      </c>
      <c r="Z27" s="27" t="str">
        <f t="shared" si="12"/>
        <v>707153017</v>
      </c>
      <c r="AA27" s="27" t="str">
        <f t="shared" si="13"/>
        <v>Present</v>
      </c>
    </row>
    <row r="28" spans="1:27">
      <c r="A28" s="32" t="s">
        <v>76</v>
      </c>
      <c r="B28" s="27" t="str" cm="1">
        <f t="array" ref="B28:D28">_xlfn.TEXTSPLIT($A28,",")</f>
        <v>RGNO1465815</v>
      </c>
      <c r="C28" s="27" t="str">
        <v>Date-10/12/2024</v>
      </c>
      <c r="D28" s="27" t="str">
        <v>Mob:708953093[19:16-20:04]</v>
      </c>
      <c r="E28" s="36" t="str">
        <f t="shared" si="0"/>
        <v>10/12/2024</v>
      </c>
      <c r="F28" s="27" t="str">
        <f t="shared" si="1"/>
        <v>708953093</v>
      </c>
      <c r="G28" s="27" t="str" cm="1">
        <f t="array" ref="G28:I28">_xlfn.TEXTSPLIT($E28,"/")</f>
        <v>10</v>
      </c>
      <c r="H28" s="27" t="str">
        <v>12</v>
      </c>
      <c r="I28" s="27" t="str">
        <v>2024</v>
      </c>
      <c r="J28" s="28">
        <f t="shared" si="2"/>
        <v>45636</v>
      </c>
      <c r="K28" s="27" t="str">
        <f t="shared" si="3"/>
        <v>[19:16-20:04]</v>
      </c>
      <c r="L28" s="27" t="str">
        <f t="shared" si="4"/>
        <v>19:16-20:04]</v>
      </c>
      <c r="M28" s="27" t="str">
        <f t="shared" si="5"/>
        <v>19:16-20:04</v>
      </c>
      <c r="N28" s="27" t="str" cm="1">
        <f t="array" ref="N28:O28">_xlfn.TEXTSPLIT($M28,"-")</f>
        <v>19:16</v>
      </c>
      <c r="O28" s="27" t="str">
        <v>20:04</v>
      </c>
      <c r="P28" s="27" cm="1">
        <f t="array" ref="P28:Q28">VALUE(_xlfn.TEXTSPLIT($N28,":"))</f>
        <v>19</v>
      </c>
      <c r="Q28" s="27">
        <v>16</v>
      </c>
      <c r="R28" s="27" cm="1">
        <f t="array" ref="R28:S28">IF($O28="","",VALUE(_xlfn.TEXTSPLIT($O28,":")))</f>
        <v>20</v>
      </c>
      <c r="S28" s="27">
        <v>4</v>
      </c>
      <c r="T28" s="34">
        <f t="shared" si="6"/>
        <v>0.80277777777777781</v>
      </c>
      <c r="U28" s="34">
        <f t="shared" si="7"/>
        <v>0.83611111111111114</v>
      </c>
      <c r="V28" s="34">
        <f t="shared" si="8"/>
        <v>3.3333333333333326E-2</v>
      </c>
      <c r="W28" s="35">
        <f t="shared" si="9"/>
        <v>48</v>
      </c>
      <c r="X28" s="27" t="str">
        <f t="shared" si="10"/>
        <v>RGNO1465815</v>
      </c>
      <c r="Y28" s="43">
        <f t="shared" si="11"/>
        <v>45636</v>
      </c>
      <c r="Z28" s="27" t="str">
        <f t="shared" si="12"/>
        <v>708953093</v>
      </c>
      <c r="AA28" s="27" t="str">
        <f t="shared" si="13"/>
        <v>Present</v>
      </c>
    </row>
    <row r="29" spans="1:27">
      <c r="A29" s="32" t="s">
        <v>77</v>
      </c>
      <c r="B29" s="27" t="str" cm="1">
        <f t="array" ref="B29:D29">_xlfn.TEXTSPLIT($A29,",")</f>
        <v>RGNO1465816</v>
      </c>
      <c r="C29" s="27" t="str">
        <v>Date-12/12/2024</v>
      </c>
      <c r="D29" s="27" t="str">
        <v>Mob:701653206[0:00]</v>
      </c>
      <c r="E29" s="36" t="str">
        <f t="shared" si="0"/>
        <v>12/12/2024</v>
      </c>
      <c r="F29" s="27" t="str">
        <f t="shared" si="1"/>
        <v>701653206</v>
      </c>
      <c r="G29" s="27" t="str" cm="1">
        <f t="array" ref="G29:I29">_xlfn.TEXTSPLIT($E29,"/")</f>
        <v>12</v>
      </c>
      <c r="H29" s="27" t="str">
        <v>12</v>
      </c>
      <c r="I29" s="27" t="str">
        <v>2024</v>
      </c>
      <c r="J29" s="28">
        <f t="shared" si="2"/>
        <v>45638</v>
      </c>
      <c r="K29" s="27" t="str">
        <f t="shared" si="3"/>
        <v>[0:00]</v>
      </c>
      <c r="L29" s="27" t="str">
        <f t="shared" si="4"/>
        <v>0:00]</v>
      </c>
      <c r="M29" s="27" t="str">
        <f t="shared" si="5"/>
        <v>0:00</v>
      </c>
      <c r="N29" s="27" t="str" cm="1">
        <f t="array" ref="N29">_xlfn.TEXTSPLIT($M29,"-")</f>
        <v>0:00</v>
      </c>
      <c r="O29" s="27"/>
      <c r="P29" s="27" cm="1">
        <f t="array" ref="P29:Q29">VALUE(_xlfn.TEXTSPLIT($N29,":"))</f>
        <v>0</v>
      </c>
      <c r="Q29" s="27">
        <v>0</v>
      </c>
      <c r="R29" s="27" t="str" cm="1">
        <f t="array" ref="R29">IF($O29="","",VALUE(_xlfn.TEXTSPLIT($O29,":")))</f>
        <v/>
      </c>
      <c r="S29" s="27"/>
      <c r="T29" s="34">
        <f t="shared" si="6"/>
        <v>0</v>
      </c>
      <c r="U29" s="34" t="str">
        <f t="shared" si="7"/>
        <v/>
      </c>
      <c r="V29" s="34" t="str">
        <f t="shared" si="8"/>
        <v/>
      </c>
      <c r="W29" s="35">
        <f t="shared" si="9"/>
        <v>0</v>
      </c>
      <c r="X29" s="27" t="str">
        <f t="shared" si="10"/>
        <v>RGNO1465816</v>
      </c>
      <c r="Y29" s="43">
        <f t="shared" si="11"/>
        <v>45638</v>
      </c>
      <c r="Z29" s="27" t="str">
        <f t="shared" si="12"/>
        <v>701653206</v>
      </c>
      <c r="AA29" s="27" t="str">
        <f t="shared" si="13"/>
        <v>Absent</v>
      </c>
    </row>
    <row r="30" spans="1:27">
      <c r="A30" s="32" t="s">
        <v>78</v>
      </c>
      <c r="B30" s="27" t="str" cm="1">
        <f t="array" ref="B30:D30">_xlfn.TEXTSPLIT($A30,",")</f>
        <v>RGNO1465817</v>
      </c>
      <c r="C30" s="27" t="str">
        <v>Date-3/12/2024</v>
      </c>
      <c r="D30" s="27" t="str">
        <v>Mob:604353319[0:00]</v>
      </c>
      <c r="E30" s="36" t="str">
        <f t="shared" si="0"/>
        <v>3/12/2024</v>
      </c>
      <c r="F30" s="27" t="str">
        <f t="shared" si="1"/>
        <v>604353319</v>
      </c>
      <c r="G30" s="27" t="str" cm="1">
        <f t="array" ref="G30:I30">_xlfn.TEXTSPLIT($E30,"/")</f>
        <v>3</v>
      </c>
      <c r="H30" s="27" t="str">
        <v>12</v>
      </c>
      <c r="I30" s="27" t="str">
        <v>2024</v>
      </c>
      <c r="J30" s="28">
        <f t="shared" si="2"/>
        <v>45629</v>
      </c>
      <c r="K30" s="27" t="str">
        <f t="shared" si="3"/>
        <v>[0:00]</v>
      </c>
      <c r="L30" s="27" t="str">
        <f t="shared" si="4"/>
        <v>0:00]</v>
      </c>
      <c r="M30" s="27" t="str">
        <f t="shared" si="5"/>
        <v>0:00</v>
      </c>
      <c r="N30" s="27" t="str" cm="1">
        <f t="array" ref="N30">_xlfn.TEXTSPLIT($M30,"-")</f>
        <v>0:00</v>
      </c>
      <c r="O30" s="27"/>
      <c r="P30" s="27" cm="1">
        <f t="array" ref="P30:Q30">VALUE(_xlfn.TEXTSPLIT($N30,":"))</f>
        <v>0</v>
      </c>
      <c r="Q30" s="27">
        <v>0</v>
      </c>
      <c r="R30" s="27" t="str" cm="1">
        <f t="array" ref="R30">IF($O30="","",VALUE(_xlfn.TEXTSPLIT($O30,":")))</f>
        <v/>
      </c>
      <c r="S30" s="27"/>
      <c r="T30" s="34">
        <f t="shared" si="6"/>
        <v>0</v>
      </c>
      <c r="U30" s="34" t="str">
        <f t="shared" si="7"/>
        <v/>
      </c>
      <c r="V30" s="34" t="str">
        <f t="shared" si="8"/>
        <v/>
      </c>
      <c r="W30" s="35">
        <f t="shared" si="9"/>
        <v>0</v>
      </c>
      <c r="X30" s="27" t="str">
        <f t="shared" si="10"/>
        <v>RGNO1465817</v>
      </c>
      <c r="Y30" s="43">
        <f t="shared" si="11"/>
        <v>45629</v>
      </c>
      <c r="Z30" s="27" t="str">
        <f t="shared" si="12"/>
        <v>604353319</v>
      </c>
      <c r="AA30" s="27" t="str">
        <f t="shared" si="13"/>
        <v>Absent</v>
      </c>
    </row>
    <row r="31" spans="1:27">
      <c r="A31" s="32" t="s">
        <v>79</v>
      </c>
      <c r="B31" s="27" t="str" cm="1">
        <f t="array" ref="B31:D31">_xlfn.TEXTSPLIT($A31,",")</f>
        <v>RGNO1465818</v>
      </c>
      <c r="C31" s="27" t="str">
        <v>Date-7/12/2024</v>
      </c>
      <c r="D31" s="27" t="str">
        <v>Mob:607053433[12:50-13:07]</v>
      </c>
      <c r="E31" s="36" t="str">
        <f t="shared" si="0"/>
        <v>7/12/2024</v>
      </c>
      <c r="F31" s="27" t="str">
        <f t="shared" si="1"/>
        <v>607053433</v>
      </c>
      <c r="G31" s="27" t="str" cm="1">
        <f t="array" ref="G31:I31">_xlfn.TEXTSPLIT($E31,"/")</f>
        <v>7</v>
      </c>
      <c r="H31" s="27" t="str">
        <v>12</v>
      </c>
      <c r="I31" s="27" t="str">
        <v>2024</v>
      </c>
      <c r="J31" s="28">
        <f t="shared" si="2"/>
        <v>45633</v>
      </c>
      <c r="K31" s="27" t="str">
        <f t="shared" si="3"/>
        <v>[12:50-13:07]</v>
      </c>
      <c r="L31" s="27" t="str">
        <f t="shared" si="4"/>
        <v>12:50-13:07]</v>
      </c>
      <c r="M31" s="27" t="str">
        <f t="shared" si="5"/>
        <v>12:50-13:07</v>
      </c>
      <c r="N31" s="27" t="str" cm="1">
        <f t="array" ref="N31:O31">_xlfn.TEXTSPLIT($M31,"-")</f>
        <v>12:50</v>
      </c>
      <c r="O31" s="27" t="str">
        <v>13:07</v>
      </c>
      <c r="P31" s="27" cm="1">
        <f t="array" ref="P31:Q31">VALUE(_xlfn.TEXTSPLIT($N31,":"))</f>
        <v>12</v>
      </c>
      <c r="Q31" s="27">
        <v>50</v>
      </c>
      <c r="R31" s="27" cm="1">
        <f t="array" ref="R31:S31">IF($O31="","",VALUE(_xlfn.TEXTSPLIT($O31,":")))</f>
        <v>13</v>
      </c>
      <c r="S31" s="27">
        <v>7</v>
      </c>
      <c r="T31" s="34">
        <f t="shared" si="6"/>
        <v>0.53472222222222221</v>
      </c>
      <c r="U31" s="34">
        <f t="shared" si="7"/>
        <v>0.54652777777777772</v>
      </c>
      <c r="V31" s="34">
        <f t="shared" si="8"/>
        <v>1.1805555555555514E-2</v>
      </c>
      <c r="W31" s="35">
        <f t="shared" si="9"/>
        <v>17</v>
      </c>
      <c r="X31" s="27" t="str">
        <f t="shared" si="10"/>
        <v>RGNO1465818</v>
      </c>
      <c r="Y31" s="43">
        <f t="shared" si="11"/>
        <v>45633</v>
      </c>
      <c r="Z31" s="27" t="str">
        <f t="shared" si="12"/>
        <v>607053433</v>
      </c>
      <c r="AA31" s="27" t="str">
        <f t="shared" si="13"/>
        <v>Present</v>
      </c>
    </row>
    <row r="32" spans="1:27">
      <c r="A32" s="32" t="s">
        <v>80</v>
      </c>
      <c r="B32" s="27" t="str" cm="1">
        <f t="array" ref="B32:D32">_xlfn.TEXTSPLIT($A32,",")</f>
        <v>RGNO1465819</v>
      </c>
      <c r="C32" s="27" t="str">
        <v>Date-8/12/2024</v>
      </c>
      <c r="D32" s="27" t="str">
        <v>Mob:607953470[13:02-13:57]</v>
      </c>
      <c r="E32" s="36" t="str">
        <f t="shared" si="0"/>
        <v>8/12/2024</v>
      </c>
      <c r="F32" s="27" t="str">
        <f t="shared" si="1"/>
        <v>607953470</v>
      </c>
      <c r="G32" s="27" t="str" cm="1">
        <f t="array" ref="G32:I32">_xlfn.TEXTSPLIT($E32,"/")</f>
        <v>8</v>
      </c>
      <c r="H32" s="27" t="str">
        <v>12</v>
      </c>
      <c r="I32" s="27" t="str">
        <v>2024</v>
      </c>
      <c r="J32" s="28">
        <f t="shared" si="2"/>
        <v>45634</v>
      </c>
      <c r="K32" s="27" t="str">
        <f t="shared" si="3"/>
        <v>[13:02-13:57]</v>
      </c>
      <c r="L32" s="27" t="str">
        <f t="shared" si="4"/>
        <v>13:02-13:57]</v>
      </c>
      <c r="M32" s="27" t="str">
        <f t="shared" si="5"/>
        <v>13:02-13:57</v>
      </c>
      <c r="N32" s="27" t="str" cm="1">
        <f t="array" ref="N32:O32">_xlfn.TEXTSPLIT($M32,"-")</f>
        <v>13:02</v>
      </c>
      <c r="O32" s="27" t="str">
        <v>13:57</v>
      </c>
      <c r="P32" s="27" cm="1">
        <f t="array" ref="P32:Q32">VALUE(_xlfn.TEXTSPLIT($N32,":"))</f>
        <v>13</v>
      </c>
      <c r="Q32" s="27">
        <v>2</v>
      </c>
      <c r="R32" s="27" cm="1">
        <f t="array" ref="R32:S32">IF($O32="","",VALUE(_xlfn.TEXTSPLIT($O32,":")))</f>
        <v>13</v>
      </c>
      <c r="S32" s="27">
        <v>57</v>
      </c>
      <c r="T32" s="34">
        <f t="shared" si="6"/>
        <v>0.54305555555555551</v>
      </c>
      <c r="U32" s="34">
        <f t="shared" si="7"/>
        <v>0.58125000000000004</v>
      </c>
      <c r="V32" s="34">
        <f t="shared" si="8"/>
        <v>3.8194444444444531E-2</v>
      </c>
      <c r="W32" s="35">
        <f t="shared" si="9"/>
        <v>55</v>
      </c>
      <c r="X32" s="27" t="str">
        <f t="shared" si="10"/>
        <v>RGNO1465819</v>
      </c>
      <c r="Y32" s="43">
        <f t="shared" si="11"/>
        <v>45634</v>
      </c>
      <c r="Z32" s="27" t="str">
        <f t="shared" si="12"/>
        <v>607953470</v>
      </c>
      <c r="AA32" s="27" t="str">
        <f t="shared" si="13"/>
        <v>Present</v>
      </c>
    </row>
    <row r="33" spans="1:27">
      <c r="A33" s="32" t="s">
        <v>81</v>
      </c>
      <c r="B33" s="27" t="str" cm="1">
        <f t="array" ref="B33:D33">_xlfn.TEXTSPLIT($A33,",")</f>
        <v>RGNO1465820</v>
      </c>
      <c r="C33" s="27" t="str">
        <v>Date-4/12/2024</v>
      </c>
      <c r="D33" s="27" t="str">
        <v>Mob:608853508[18:12-18:26]</v>
      </c>
      <c r="E33" s="36" t="str">
        <f t="shared" si="0"/>
        <v>4/12/2024</v>
      </c>
      <c r="F33" s="27" t="str">
        <f t="shared" si="1"/>
        <v>608853508</v>
      </c>
      <c r="G33" s="27" t="str" cm="1">
        <f t="array" ref="G33:I33">_xlfn.TEXTSPLIT($E33,"/")</f>
        <v>4</v>
      </c>
      <c r="H33" s="27" t="str">
        <v>12</v>
      </c>
      <c r="I33" s="27" t="str">
        <v>2024</v>
      </c>
      <c r="J33" s="28">
        <f t="shared" si="2"/>
        <v>45630</v>
      </c>
      <c r="K33" s="27" t="str">
        <f t="shared" si="3"/>
        <v>[18:12-18:26]</v>
      </c>
      <c r="L33" s="27" t="str">
        <f t="shared" si="4"/>
        <v>18:12-18:26]</v>
      </c>
      <c r="M33" s="27" t="str">
        <f t="shared" si="5"/>
        <v>18:12-18:26</v>
      </c>
      <c r="N33" s="27" t="str" cm="1">
        <f t="array" ref="N33:O33">_xlfn.TEXTSPLIT($M33,"-")</f>
        <v>18:12</v>
      </c>
      <c r="O33" s="27" t="str">
        <v>18:26</v>
      </c>
      <c r="P33" s="27" cm="1">
        <f t="array" ref="P33:Q33">VALUE(_xlfn.TEXTSPLIT($N33,":"))</f>
        <v>18</v>
      </c>
      <c r="Q33" s="27">
        <v>12</v>
      </c>
      <c r="R33" s="27" cm="1">
        <f t="array" ref="R33:S33">IF($O33="","",VALUE(_xlfn.TEXTSPLIT($O33,":")))</f>
        <v>18</v>
      </c>
      <c r="S33" s="27">
        <v>26</v>
      </c>
      <c r="T33" s="34">
        <f t="shared" si="6"/>
        <v>0.7583333333333333</v>
      </c>
      <c r="U33" s="34">
        <f t="shared" si="7"/>
        <v>0.7680555555555556</v>
      </c>
      <c r="V33" s="34">
        <f t="shared" si="8"/>
        <v>9.7222222222222987E-3</v>
      </c>
      <c r="W33" s="35">
        <f t="shared" si="9"/>
        <v>14</v>
      </c>
      <c r="X33" s="27" t="str">
        <f t="shared" si="10"/>
        <v>RGNO1465820</v>
      </c>
      <c r="Y33" s="43">
        <f t="shared" si="11"/>
        <v>45630</v>
      </c>
      <c r="Z33" s="27" t="str">
        <f t="shared" si="12"/>
        <v>608853508</v>
      </c>
      <c r="AA33" s="27" t="str">
        <f t="shared" si="13"/>
        <v>Present</v>
      </c>
    </row>
    <row r="34" spans="1:27">
      <c r="A34" s="32" t="s">
        <v>82</v>
      </c>
      <c r="B34" s="27" t="str" cm="1">
        <f t="array" ref="B34:D34">_xlfn.TEXTSPLIT($A34,",")</f>
        <v>RGNO1465821</v>
      </c>
      <c r="C34" s="27" t="str">
        <v>Date-8/12/2024</v>
      </c>
      <c r="D34" s="27" t="str">
        <v>Mob:600653584[13:39-14:09]</v>
      </c>
      <c r="E34" s="36" t="str">
        <f t="shared" si="0"/>
        <v>8/12/2024</v>
      </c>
      <c r="F34" s="27" t="str">
        <f t="shared" si="1"/>
        <v>600653584</v>
      </c>
      <c r="G34" s="27" t="str" cm="1">
        <f t="array" ref="G34:I34">_xlfn.TEXTSPLIT($E34,"/")</f>
        <v>8</v>
      </c>
      <c r="H34" s="27" t="str">
        <v>12</v>
      </c>
      <c r="I34" s="27" t="str">
        <v>2024</v>
      </c>
      <c r="J34" s="28">
        <f t="shared" si="2"/>
        <v>45634</v>
      </c>
      <c r="K34" s="27" t="str">
        <f t="shared" si="3"/>
        <v>[13:39-14:09]</v>
      </c>
      <c r="L34" s="27" t="str">
        <f t="shared" si="4"/>
        <v>13:39-14:09]</v>
      </c>
      <c r="M34" s="27" t="str">
        <f t="shared" si="5"/>
        <v>13:39-14:09</v>
      </c>
      <c r="N34" s="27" t="str" cm="1">
        <f t="array" ref="N34:O34">_xlfn.TEXTSPLIT($M34,"-")</f>
        <v>13:39</v>
      </c>
      <c r="O34" s="27" t="str">
        <v>14:09</v>
      </c>
      <c r="P34" s="27" cm="1">
        <f t="array" ref="P34:Q34">VALUE(_xlfn.TEXTSPLIT($N34,":"))</f>
        <v>13</v>
      </c>
      <c r="Q34" s="27">
        <v>39</v>
      </c>
      <c r="R34" s="27" cm="1">
        <f t="array" ref="R34:S34">IF($O34="","",VALUE(_xlfn.TEXTSPLIT($O34,":")))</f>
        <v>14</v>
      </c>
      <c r="S34" s="27">
        <v>9</v>
      </c>
      <c r="T34" s="34">
        <f t="shared" si="6"/>
        <v>0.56874999999999998</v>
      </c>
      <c r="U34" s="34">
        <f t="shared" si="7"/>
        <v>0.58958333333333335</v>
      </c>
      <c r="V34" s="34">
        <f t="shared" si="8"/>
        <v>2.083333333333337E-2</v>
      </c>
      <c r="W34" s="35">
        <f t="shared" si="9"/>
        <v>30</v>
      </c>
      <c r="X34" s="27" t="str">
        <f t="shared" si="10"/>
        <v>RGNO1465821</v>
      </c>
      <c r="Y34" s="43">
        <f t="shared" si="11"/>
        <v>45634</v>
      </c>
      <c r="Z34" s="27" t="str">
        <f t="shared" si="12"/>
        <v>600653584</v>
      </c>
      <c r="AA34" s="27" t="str">
        <f t="shared" si="13"/>
        <v>Present</v>
      </c>
    </row>
    <row r="35" spans="1:27">
      <c r="A35" s="32" t="s">
        <v>83</v>
      </c>
      <c r="B35" s="27" t="str" cm="1">
        <f t="array" ref="B35:D35">_xlfn.TEXTSPLIT($A35,",")</f>
        <v>RGNO1465822</v>
      </c>
      <c r="C35" s="27" t="str">
        <v>Date-16/12/2024</v>
      </c>
      <c r="D35" s="27" t="str">
        <v>Mob:701553622[15:57-16:41]</v>
      </c>
      <c r="E35" s="36" t="str">
        <f t="shared" si="0"/>
        <v>16/12/2024</v>
      </c>
      <c r="F35" s="27" t="str">
        <f t="shared" si="1"/>
        <v>701553622</v>
      </c>
      <c r="G35" s="27" t="str" cm="1">
        <f t="array" ref="G35:I35">_xlfn.TEXTSPLIT($E35,"/")</f>
        <v>16</v>
      </c>
      <c r="H35" s="27" t="str">
        <v>12</v>
      </c>
      <c r="I35" s="27" t="str">
        <v>2024</v>
      </c>
      <c r="J35" s="28">
        <f t="shared" si="2"/>
        <v>45642</v>
      </c>
      <c r="K35" s="27" t="str">
        <f t="shared" si="3"/>
        <v>[15:57-16:41]</v>
      </c>
      <c r="L35" s="27" t="str">
        <f t="shared" si="4"/>
        <v>15:57-16:41]</v>
      </c>
      <c r="M35" s="27" t="str">
        <f t="shared" si="5"/>
        <v>15:57-16:41</v>
      </c>
      <c r="N35" s="27" t="str" cm="1">
        <f t="array" ref="N35:O35">_xlfn.TEXTSPLIT($M35,"-")</f>
        <v>15:57</v>
      </c>
      <c r="O35" s="27" t="str">
        <v>16:41</v>
      </c>
      <c r="P35" s="27" cm="1">
        <f t="array" ref="P35:Q35">VALUE(_xlfn.TEXTSPLIT($N35,":"))</f>
        <v>15</v>
      </c>
      <c r="Q35" s="27">
        <v>57</v>
      </c>
      <c r="R35" s="27" cm="1">
        <f t="array" ref="R35:S35">IF($O35="","",VALUE(_xlfn.TEXTSPLIT($O35,":")))</f>
        <v>16</v>
      </c>
      <c r="S35" s="27">
        <v>41</v>
      </c>
      <c r="T35" s="34">
        <f t="shared" si="6"/>
        <v>0.6645833333333333</v>
      </c>
      <c r="U35" s="34">
        <f t="shared" si="7"/>
        <v>0.69513888888888886</v>
      </c>
      <c r="V35" s="34">
        <f t="shared" si="8"/>
        <v>3.0555555555555558E-2</v>
      </c>
      <c r="W35" s="35">
        <f t="shared" si="9"/>
        <v>44</v>
      </c>
      <c r="X35" s="27" t="str">
        <f t="shared" si="10"/>
        <v>RGNO1465822</v>
      </c>
      <c r="Y35" s="43">
        <f t="shared" si="11"/>
        <v>45642</v>
      </c>
      <c r="Z35" s="27" t="str">
        <f t="shared" si="12"/>
        <v>701553622</v>
      </c>
      <c r="AA35" s="27" t="str">
        <f t="shared" si="13"/>
        <v>Present</v>
      </c>
    </row>
    <row r="36" spans="1:27">
      <c r="A36" s="32" t="s">
        <v>84</v>
      </c>
      <c r="B36" s="27" t="str" cm="1">
        <f t="array" ref="B36:D36">_xlfn.TEXTSPLIT($A36,",")</f>
        <v>RGNO1465823</v>
      </c>
      <c r="C36" s="27" t="str">
        <v>Date-17/12/2024</v>
      </c>
      <c r="D36" s="27" t="str">
        <v>Mob:706053810[0:00]</v>
      </c>
      <c r="E36" s="36" t="str">
        <f t="shared" si="0"/>
        <v>17/12/2024</v>
      </c>
      <c r="F36" s="27" t="str">
        <f t="shared" si="1"/>
        <v>706053810</v>
      </c>
      <c r="G36" s="27" t="str" cm="1">
        <f t="array" ref="G36:I36">_xlfn.TEXTSPLIT($E36,"/")</f>
        <v>17</v>
      </c>
      <c r="H36" s="27" t="str">
        <v>12</v>
      </c>
      <c r="I36" s="27" t="str">
        <v>2024</v>
      </c>
      <c r="J36" s="28">
        <f t="shared" si="2"/>
        <v>45643</v>
      </c>
      <c r="K36" s="27" t="str">
        <f t="shared" si="3"/>
        <v>[0:00]</v>
      </c>
      <c r="L36" s="27" t="str">
        <f t="shared" si="4"/>
        <v>0:00]</v>
      </c>
      <c r="M36" s="27" t="str">
        <f t="shared" si="5"/>
        <v>0:00</v>
      </c>
      <c r="N36" s="27" t="str" cm="1">
        <f t="array" ref="N36">_xlfn.TEXTSPLIT($M36,"-")</f>
        <v>0:00</v>
      </c>
      <c r="O36" s="27"/>
      <c r="P36" s="27" cm="1">
        <f t="array" ref="P36:Q36">VALUE(_xlfn.TEXTSPLIT($N36,":"))</f>
        <v>0</v>
      </c>
      <c r="Q36" s="27">
        <v>0</v>
      </c>
      <c r="R36" s="27" t="str" cm="1">
        <f t="array" ref="R36">IF($O36="","",VALUE(_xlfn.TEXTSPLIT($O36,":")))</f>
        <v/>
      </c>
      <c r="S36" s="27"/>
      <c r="T36" s="34">
        <f t="shared" si="6"/>
        <v>0</v>
      </c>
      <c r="U36" s="34" t="str">
        <f t="shared" si="7"/>
        <v/>
      </c>
      <c r="V36" s="34" t="str">
        <f t="shared" si="8"/>
        <v/>
      </c>
      <c r="W36" s="35">
        <f t="shared" si="9"/>
        <v>0</v>
      </c>
      <c r="X36" s="27" t="str">
        <f t="shared" si="10"/>
        <v>RGNO1465823</v>
      </c>
      <c r="Y36" s="43">
        <f t="shared" si="11"/>
        <v>45643</v>
      </c>
      <c r="Z36" s="27" t="str">
        <f t="shared" si="12"/>
        <v>706053810</v>
      </c>
      <c r="AA36" s="27" t="str">
        <f t="shared" si="13"/>
        <v>Absent</v>
      </c>
    </row>
    <row r="37" spans="1:27">
      <c r="A37" s="32" t="s">
        <v>85</v>
      </c>
      <c r="B37" s="27" t="str" cm="1">
        <f t="array" ref="B37:D37">_xlfn.TEXTSPLIT($A37,",")</f>
        <v>RGNO1465824</v>
      </c>
      <c r="C37" s="27" t="str">
        <v>Date-19/12/2024</v>
      </c>
      <c r="D37" s="27" t="str">
        <v>Mob:707853886[11:40-12:35]</v>
      </c>
      <c r="E37" s="36" t="str">
        <f t="shared" si="0"/>
        <v>19/12/2024</v>
      </c>
      <c r="F37" s="27" t="str">
        <f t="shared" si="1"/>
        <v>707853886</v>
      </c>
      <c r="G37" s="27" t="str" cm="1">
        <f t="array" ref="G37:I37">_xlfn.TEXTSPLIT($E37,"/")</f>
        <v>19</v>
      </c>
      <c r="H37" s="27" t="str">
        <v>12</v>
      </c>
      <c r="I37" s="27" t="str">
        <v>2024</v>
      </c>
      <c r="J37" s="28">
        <f t="shared" si="2"/>
        <v>45645</v>
      </c>
      <c r="K37" s="27" t="str">
        <f t="shared" si="3"/>
        <v>[11:40-12:35]</v>
      </c>
      <c r="L37" s="27" t="str">
        <f t="shared" si="4"/>
        <v>11:40-12:35]</v>
      </c>
      <c r="M37" s="27" t="str">
        <f t="shared" si="5"/>
        <v>11:40-12:35</v>
      </c>
      <c r="N37" s="27" t="str" cm="1">
        <f t="array" ref="N37:O37">_xlfn.TEXTSPLIT($M37,"-")</f>
        <v>11:40</v>
      </c>
      <c r="O37" s="27" t="str">
        <v>12:35</v>
      </c>
      <c r="P37" s="27" cm="1">
        <f t="array" ref="P37:Q37">VALUE(_xlfn.TEXTSPLIT($N37,":"))</f>
        <v>11</v>
      </c>
      <c r="Q37" s="27">
        <v>40</v>
      </c>
      <c r="R37" s="27" cm="1">
        <f t="array" ref="R37:S37">IF($O37="","",VALUE(_xlfn.TEXTSPLIT($O37,":")))</f>
        <v>12</v>
      </c>
      <c r="S37" s="27">
        <v>35</v>
      </c>
      <c r="T37" s="34">
        <f t="shared" si="6"/>
        <v>0.4861111111111111</v>
      </c>
      <c r="U37" s="34">
        <f t="shared" si="7"/>
        <v>0.52430555555555558</v>
      </c>
      <c r="V37" s="34">
        <f t="shared" si="8"/>
        <v>3.8194444444444475E-2</v>
      </c>
      <c r="W37" s="35">
        <f t="shared" si="9"/>
        <v>55</v>
      </c>
      <c r="X37" s="27" t="str">
        <f t="shared" si="10"/>
        <v>RGNO1465824</v>
      </c>
      <c r="Y37" s="43">
        <f t="shared" si="11"/>
        <v>45645</v>
      </c>
      <c r="Z37" s="27" t="str">
        <f t="shared" si="12"/>
        <v>707853886</v>
      </c>
      <c r="AA37" s="27" t="str">
        <f t="shared" si="13"/>
        <v>Present</v>
      </c>
    </row>
    <row r="38" spans="1:27">
      <c r="A38" s="32" t="s">
        <v>86</v>
      </c>
      <c r="B38" s="27" t="str" cm="1">
        <f t="array" ref="B38:D38">_xlfn.TEXTSPLIT($A38,",")</f>
        <v>RGNO1465825</v>
      </c>
      <c r="C38" s="27" t="str">
        <v>Date-4/12/2024</v>
      </c>
      <c r="D38" s="27" t="str">
        <v>Mob:708753924[14:03-14:22]</v>
      </c>
      <c r="E38" s="36" t="str">
        <f t="shared" si="0"/>
        <v>4/12/2024</v>
      </c>
      <c r="F38" s="27" t="str">
        <f t="shared" si="1"/>
        <v>708753924</v>
      </c>
      <c r="G38" s="27" t="str" cm="1">
        <f t="array" ref="G38:I38">_xlfn.TEXTSPLIT($E38,"/")</f>
        <v>4</v>
      </c>
      <c r="H38" s="27" t="str">
        <v>12</v>
      </c>
      <c r="I38" s="27" t="str">
        <v>2024</v>
      </c>
      <c r="J38" s="28">
        <f t="shared" si="2"/>
        <v>45630</v>
      </c>
      <c r="K38" s="27" t="str">
        <f t="shared" si="3"/>
        <v>[14:03-14:22]</v>
      </c>
      <c r="L38" s="27" t="str">
        <f t="shared" si="4"/>
        <v>14:03-14:22]</v>
      </c>
      <c r="M38" s="27" t="str">
        <f t="shared" si="5"/>
        <v>14:03-14:22</v>
      </c>
      <c r="N38" s="27" t="str" cm="1">
        <f t="array" ref="N38:O38">_xlfn.TEXTSPLIT($M38,"-")</f>
        <v>14:03</v>
      </c>
      <c r="O38" s="27" t="str">
        <v>14:22</v>
      </c>
      <c r="P38" s="27" cm="1">
        <f t="array" ref="P38:Q38">VALUE(_xlfn.TEXTSPLIT($N38,":"))</f>
        <v>14</v>
      </c>
      <c r="Q38" s="27">
        <v>3</v>
      </c>
      <c r="R38" s="27" cm="1">
        <f t="array" ref="R38:S38">IF($O38="","",VALUE(_xlfn.TEXTSPLIT($O38,":")))</f>
        <v>14</v>
      </c>
      <c r="S38" s="27">
        <v>22</v>
      </c>
      <c r="T38" s="34">
        <f t="shared" si="6"/>
        <v>0.5854166666666667</v>
      </c>
      <c r="U38" s="34">
        <f t="shared" si="7"/>
        <v>0.59861111111111109</v>
      </c>
      <c r="V38" s="34">
        <f t="shared" si="8"/>
        <v>1.3194444444444398E-2</v>
      </c>
      <c r="W38" s="35">
        <f t="shared" si="9"/>
        <v>19</v>
      </c>
      <c r="X38" s="27" t="str">
        <f t="shared" si="10"/>
        <v>RGNO1465825</v>
      </c>
      <c r="Y38" s="43">
        <f t="shared" si="11"/>
        <v>45630</v>
      </c>
      <c r="Z38" s="27" t="str">
        <f t="shared" si="12"/>
        <v>708753924</v>
      </c>
      <c r="AA38" s="27" t="str">
        <f t="shared" si="13"/>
        <v>Present</v>
      </c>
    </row>
    <row r="39" spans="1:27">
      <c r="A39" s="32" t="s">
        <v>87</v>
      </c>
      <c r="B39" s="27" t="str" cm="1">
        <f t="array" ref="B39:D39">_xlfn.TEXTSPLIT($A39,",")</f>
        <v>RGNO1465826</v>
      </c>
      <c r="C39" s="27" t="str">
        <v>Date-5/12/2024</v>
      </c>
      <c r="D39" s="27" t="str">
        <v>Mob:700553999[0:00]</v>
      </c>
      <c r="E39" s="36" t="str">
        <f t="shared" si="0"/>
        <v>5/12/2024</v>
      </c>
      <c r="F39" s="27" t="str">
        <f t="shared" si="1"/>
        <v>700553999</v>
      </c>
      <c r="G39" s="27" t="str" cm="1">
        <f t="array" ref="G39:I39">_xlfn.TEXTSPLIT($E39,"/")</f>
        <v>5</v>
      </c>
      <c r="H39" s="27" t="str">
        <v>12</v>
      </c>
      <c r="I39" s="27" t="str">
        <v>2024</v>
      </c>
      <c r="J39" s="28">
        <f t="shared" si="2"/>
        <v>45631</v>
      </c>
      <c r="K39" s="27" t="str">
        <f t="shared" si="3"/>
        <v>[0:00]</v>
      </c>
      <c r="L39" s="27" t="str">
        <f t="shared" si="4"/>
        <v>0:00]</v>
      </c>
      <c r="M39" s="27" t="str">
        <f t="shared" si="5"/>
        <v>0:00</v>
      </c>
      <c r="N39" s="27" t="str" cm="1">
        <f t="array" ref="N39">_xlfn.TEXTSPLIT($M39,"-")</f>
        <v>0:00</v>
      </c>
      <c r="O39" s="27"/>
      <c r="P39" s="27" cm="1">
        <f t="array" ref="P39:Q39">VALUE(_xlfn.TEXTSPLIT($N39,":"))</f>
        <v>0</v>
      </c>
      <c r="Q39" s="27">
        <v>0</v>
      </c>
      <c r="R39" s="27" t="str" cm="1">
        <f t="array" ref="R39">IF($O39="","",VALUE(_xlfn.TEXTSPLIT($O39,":")))</f>
        <v/>
      </c>
      <c r="S39" s="27"/>
      <c r="T39" s="34">
        <f t="shared" si="6"/>
        <v>0</v>
      </c>
      <c r="U39" s="34" t="str">
        <f t="shared" si="7"/>
        <v/>
      </c>
      <c r="V39" s="34" t="str">
        <f t="shared" si="8"/>
        <v/>
      </c>
      <c r="W39" s="35">
        <f t="shared" si="9"/>
        <v>0</v>
      </c>
      <c r="X39" s="27" t="str">
        <f t="shared" si="10"/>
        <v>RGNO1465826</v>
      </c>
      <c r="Y39" s="43">
        <f t="shared" si="11"/>
        <v>45631</v>
      </c>
      <c r="Z39" s="27" t="str">
        <f t="shared" si="12"/>
        <v>700553999</v>
      </c>
      <c r="AA39" s="27" t="str">
        <f t="shared" si="13"/>
        <v>Absent</v>
      </c>
    </row>
    <row r="40" spans="1:27">
      <c r="A40" s="32" t="s">
        <v>88</v>
      </c>
      <c r="B40" s="27" t="str" cm="1">
        <f t="array" ref="B40:D40">_xlfn.TEXTSPLIT($A40,",")</f>
        <v>RGNO1465827</v>
      </c>
      <c r="C40" s="27" t="str">
        <v>Date-16/12/2024</v>
      </c>
      <c r="D40" s="27" t="str">
        <v>Mob:701454037[0:00]</v>
      </c>
      <c r="E40" s="36" t="str">
        <f t="shared" si="0"/>
        <v>16/12/2024</v>
      </c>
      <c r="F40" s="27" t="str">
        <f t="shared" si="1"/>
        <v>701454037</v>
      </c>
      <c r="G40" s="27" t="str" cm="1">
        <f t="array" ref="G40:I40">_xlfn.TEXTSPLIT($E40,"/")</f>
        <v>16</v>
      </c>
      <c r="H40" s="27" t="str">
        <v>12</v>
      </c>
      <c r="I40" s="27" t="str">
        <v>2024</v>
      </c>
      <c r="J40" s="28">
        <f t="shared" si="2"/>
        <v>45642</v>
      </c>
      <c r="K40" s="27" t="str">
        <f t="shared" si="3"/>
        <v>[0:00]</v>
      </c>
      <c r="L40" s="27" t="str">
        <f t="shared" si="4"/>
        <v>0:00]</v>
      </c>
      <c r="M40" s="27" t="str">
        <f t="shared" si="5"/>
        <v>0:00</v>
      </c>
      <c r="N40" s="27" t="str" cm="1">
        <f t="array" ref="N40">_xlfn.TEXTSPLIT($M40,"-")</f>
        <v>0:00</v>
      </c>
      <c r="O40" s="27"/>
      <c r="P40" s="27" cm="1">
        <f t="array" ref="P40:Q40">VALUE(_xlfn.TEXTSPLIT($N40,":"))</f>
        <v>0</v>
      </c>
      <c r="Q40" s="27">
        <v>0</v>
      </c>
      <c r="R40" s="27" t="str" cm="1">
        <f t="array" ref="R40">IF($O40="","",VALUE(_xlfn.TEXTSPLIT($O40,":")))</f>
        <v/>
      </c>
      <c r="S40" s="27"/>
      <c r="T40" s="34">
        <f t="shared" si="6"/>
        <v>0</v>
      </c>
      <c r="U40" s="34" t="str">
        <f t="shared" si="7"/>
        <v/>
      </c>
      <c r="V40" s="34" t="str">
        <f t="shared" si="8"/>
        <v/>
      </c>
      <c r="W40" s="35">
        <f t="shared" si="9"/>
        <v>0</v>
      </c>
      <c r="X40" s="27" t="str">
        <f t="shared" si="10"/>
        <v>RGNO1465827</v>
      </c>
      <c r="Y40" s="43">
        <f t="shared" si="11"/>
        <v>45642</v>
      </c>
      <c r="Z40" s="27" t="str">
        <f t="shared" si="12"/>
        <v>701454037</v>
      </c>
      <c r="AA40" s="27" t="str">
        <f t="shared" si="13"/>
        <v>Absent</v>
      </c>
    </row>
    <row r="41" spans="1:27">
      <c r="A41" s="32" t="s">
        <v>89</v>
      </c>
      <c r="B41" s="27" t="str" cm="1">
        <f t="array" ref="B41:D41">_xlfn.TEXTSPLIT($A41,",")</f>
        <v>RGNO1465828</v>
      </c>
      <c r="C41" s="27" t="str">
        <v>Date-20/12/2024</v>
      </c>
      <c r="D41" s="27" t="str">
        <v>Mob:603254113[0:00]</v>
      </c>
      <c r="E41" s="36" t="str">
        <f t="shared" si="0"/>
        <v>20/12/2024</v>
      </c>
      <c r="F41" s="27" t="str">
        <f t="shared" si="1"/>
        <v>603254113</v>
      </c>
      <c r="G41" s="27" t="str" cm="1">
        <f t="array" ref="G41:I41">_xlfn.TEXTSPLIT($E41,"/")</f>
        <v>20</v>
      </c>
      <c r="H41" s="27" t="str">
        <v>12</v>
      </c>
      <c r="I41" s="27" t="str">
        <v>2024</v>
      </c>
      <c r="J41" s="28">
        <f t="shared" si="2"/>
        <v>45646</v>
      </c>
      <c r="K41" s="27" t="str">
        <f t="shared" si="3"/>
        <v>[0:00]</v>
      </c>
      <c r="L41" s="27" t="str">
        <f t="shared" si="4"/>
        <v>0:00]</v>
      </c>
      <c r="M41" s="27" t="str">
        <f t="shared" si="5"/>
        <v>0:00</v>
      </c>
      <c r="N41" s="27" t="str" cm="1">
        <f t="array" ref="N41">_xlfn.TEXTSPLIT($M41,"-")</f>
        <v>0:00</v>
      </c>
      <c r="O41" s="27"/>
      <c r="P41" s="27" cm="1">
        <f t="array" ref="P41:Q41">VALUE(_xlfn.TEXTSPLIT($N41,":"))</f>
        <v>0</v>
      </c>
      <c r="Q41" s="27">
        <v>0</v>
      </c>
      <c r="R41" s="27" t="str" cm="1">
        <f t="array" ref="R41">IF($O41="","",VALUE(_xlfn.TEXTSPLIT($O41,":")))</f>
        <v/>
      </c>
      <c r="S41" s="27"/>
      <c r="T41" s="34">
        <f t="shared" si="6"/>
        <v>0</v>
      </c>
      <c r="U41" s="34" t="str">
        <f t="shared" si="7"/>
        <v/>
      </c>
      <c r="V41" s="34" t="str">
        <f t="shared" si="8"/>
        <v/>
      </c>
      <c r="W41" s="35">
        <f t="shared" si="9"/>
        <v>0</v>
      </c>
      <c r="X41" s="27" t="str">
        <f t="shared" si="10"/>
        <v>RGNO1465828</v>
      </c>
      <c r="Y41" s="43">
        <f t="shared" si="11"/>
        <v>45646</v>
      </c>
      <c r="Z41" s="27" t="str">
        <f t="shared" si="12"/>
        <v>603254113</v>
      </c>
      <c r="AA41" s="27" t="str">
        <f t="shared" si="13"/>
        <v>Absent</v>
      </c>
    </row>
    <row r="42" spans="1:27">
      <c r="A42" s="32" t="s">
        <v>90</v>
      </c>
      <c r="B42" s="27" t="str" cm="1">
        <f t="array" ref="B42:D42">_xlfn.TEXTSPLIT($A42,",")</f>
        <v>RGNO1465829</v>
      </c>
      <c r="C42" s="27" t="str">
        <v>Date-8/12/2024</v>
      </c>
      <c r="D42" s="27" t="str">
        <v>Mob:604154150[14:06-14:17]</v>
      </c>
      <c r="E42" s="36" t="str">
        <f t="shared" si="0"/>
        <v>8/12/2024</v>
      </c>
      <c r="F42" s="27" t="str">
        <f t="shared" si="1"/>
        <v>604154150</v>
      </c>
      <c r="G42" s="27" t="str" cm="1">
        <f t="array" ref="G42:I42">_xlfn.TEXTSPLIT($E42,"/")</f>
        <v>8</v>
      </c>
      <c r="H42" s="27" t="str">
        <v>12</v>
      </c>
      <c r="I42" s="27" t="str">
        <v>2024</v>
      </c>
      <c r="J42" s="28">
        <f t="shared" si="2"/>
        <v>45634</v>
      </c>
      <c r="K42" s="27" t="str">
        <f t="shared" si="3"/>
        <v>[14:06-14:17]</v>
      </c>
      <c r="L42" s="27" t="str">
        <f t="shared" si="4"/>
        <v>14:06-14:17]</v>
      </c>
      <c r="M42" s="27" t="str">
        <f t="shared" si="5"/>
        <v>14:06-14:17</v>
      </c>
      <c r="N42" s="27" t="str" cm="1">
        <f t="array" ref="N42:O42">_xlfn.TEXTSPLIT($M42,"-")</f>
        <v>14:06</v>
      </c>
      <c r="O42" s="27" t="str">
        <v>14:17</v>
      </c>
      <c r="P42" s="27" cm="1">
        <f t="array" ref="P42:Q42">VALUE(_xlfn.TEXTSPLIT($N42,":"))</f>
        <v>14</v>
      </c>
      <c r="Q42" s="27">
        <v>6</v>
      </c>
      <c r="R42" s="27" cm="1">
        <f t="array" ref="R42:S42">IF($O42="","",VALUE(_xlfn.TEXTSPLIT($O42,":")))</f>
        <v>14</v>
      </c>
      <c r="S42" s="27">
        <v>17</v>
      </c>
      <c r="T42" s="34">
        <f t="shared" si="6"/>
        <v>0.58750000000000002</v>
      </c>
      <c r="U42" s="34">
        <f t="shared" si="7"/>
        <v>0.59513888888888888</v>
      </c>
      <c r="V42" s="34">
        <f t="shared" si="8"/>
        <v>7.6388888888888618E-3</v>
      </c>
      <c r="W42" s="35">
        <f t="shared" si="9"/>
        <v>11</v>
      </c>
      <c r="X42" s="27" t="str">
        <f t="shared" si="10"/>
        <v>RGNO1465829</v>
      </c>
      <c r="Y42" s="43">
        <f t="shared" si="11"/>
        <v>45634</v>
      </c>
      <c r="Z42" s="27" t="str">
        <f t="shared" si="12"/>
        <v>604154150</v>
      </c>
      <c r="AA42" s="27" t="str">
        <f t="shared" si="13"/>
        <v>Present</v>
      </c>
    </row>
    <row r="43" spans="1:27">
      <c r="A43" s="32" t="s">
        <v>91</v>
      </c>
      <c r="B43" s="27" t="str" cm="1">
        <f t="array" ref="B43:D43">_xlfn.TEXTSPLIT($A43,",")</f>
        <v>RGNO1465830</v>
      </c>
      <c r="C43" s="27" t="str">
        <v>Date-4/12/2024</v>
      </c>
      <c r="D43" s="27" t="str">
        <v>Mob:705054188[0:00]</v>
      </c>
      <c r="E43" s="36" t="str">
        <f t="shared" si="0"/>
        <v>4/12/2024</v>
      </c>
      <c r="F43" s="27" t="str">
        <f t="shared" si="1"/>
        <v>705054188</v>
      </c>
      <c r="G43" s="27" t="str" cm="1">
        <f t="array" ref="G43:I43">_xlfn.TEXTSPLIT($E43,"/")</f>
        <v>4</v>
      </c>
      <c r="H43" s="27" t="str">
        <v>12</v>
      </c>
      <c r="I43" s="27" t="str">
        <v>2024</v>
      </c>
      <c r="J43" s="28">
        <f t="shared" si="2"/>
        <v>45630</v>
      </c>
      <c r="K43" s="27" t="str">
        <f t="shared" si="3"/>
        <v>[0:00]</v>
      </c>
      <c r="L43" s="27" t="str">
        <f t="shared" si="4"/>
        <v>0:00]</v>
      </c>
      <c r="M43" s="27" t="str">
        <f t="shared" si="5"/>
        <v>0:00</v>
      </c>
      <c r="N43" s="27" t="str" cm="1">
        <f t="array" ref="N43">_xlfn.TEXTSPLIT($M43,"-")</f>
        <v>0:00</v>
      </c>
      <c r="O43" s="27"/>
      <c r="P43" s="27" cm="1">
        <f t="array" ref="P43:Q43">VALUE(_xlfn.TEXTSPLIT($N43,":"))</f>
        <v>0</v>
      </c>
      <c r="Q43" s="27">
        <v>0</v>
      </c>
      <c r="R43" s="27" t="str" cm="1">
        <f t="array" ref="R43">IF($O43="","",VALUE(_xlfn.TEXTSPLIT($O43,":")))</f>
        <v/>
      </c>
      <c r="S43" s="27"/>
      <c r="T43" s="34">
        <f t="shared" si="6"/>
        <v>0</v>
      </c>
      <c r="U43" s="34" t="str">
        <f t="shared" si="7"/>
        <v/>
      </c>
      <c r="V43" s="34" t="str">
        <f t="shared" si="8"/>
        <v/>
      </c>
      <c r="W43" s="35">
        <f t="shared" si="9"/>
        <v>0</v>
      </c>
      <c r="X43" s="27" t="str">
        <f t="shared" si="10"/>
        <v>RGNO1465830</v>
      </c>
      <c r="Y43" s="43">
        <f t="shared" si="11"/>
        <v>45630</v>
      </c>
      <c r="Z43" s="27" t="str">
        <f t="shared" si="12"/>
        <v>705054188</v>
      </c>
      <c r="AA43" s="27" t="str">
        <f t="shared" si="13"/>
        <v>Absent</v>
      </c>
    </row>
    <row r="44" spans="1:27">
      <c r="A44" s="32" t="s">
        <v>92</v>
      </c>
      <c r="B44" s="27" t="str" cm="1">
        <f t="array" ref="B44:D44">_xlfn.TEXTSPLIT($A44,",")</f>
        <v>RGNO1465831</v>
      </c>
      <c r="C44" s="27" t="str">
        <v>Date-12/12/2024</v>
      </c>
      <c r="D44" s="27" t="str">
        <v>Mob:605954226[12:08-12:52]</v>
      </c>
      <c r="E44" s="36" t="str">
        <f t="shared" si="0"/>
        <v>12/12/2024</v>
      </c>
      <c r="F44" s="27" t="str">
        <f t="shared" si="1"/>
        <v>605954226</v>
      </c>
      <c r="G44" s="27" t="str" cm="1">
        <f t="array" ref="G44:I44">_xlfn.TEXTSPLIT($E44,"/")</f>
        <v>12</v>
      </c>
      <c r="H44" s="27" t="str">
        <v>12</v>
      </c>
      <c r="I44" s="27" t="str">
        <v>2024</v>
      </c>
      <c r="J44" s="28">
        <f t="shared" si="2"/>
        <v>45638</v>
      </c>
      <c r="K44" s="27" t="str">
        <f t="shared" si="3"/>
        <v>[12:08-12:52]</v>
      </c>
      <c r="L44" s="27" t="str">
        <f t="shared" si="4"/>
        <v>12:08-12:52]</v>
      </c>
      <c r="M44" s="27" t="str">
        <f t="shared" si="5"/>
        <v>12:08-12:52</v>
      </c>
      <c r="N44" s="27" t="str" cm="1">
        <f t="array" ref="N44:O44">_xlfn.TEXTSPLIT($M44,"-")</f>
        <v>12:08</v>
      </c>
      <c r="O44" s="27" t="str">
        <v>12:52</v>
      </c>
      <c r="P44" s="27" cm="1">
        <f t="array" ref="P44:Q44">VALUE(_xlfn.TEXTSPLIT($N44,":"))</f>
        <v>12</v>
      </c>
      <c r="Q44" s="27">
        <v>8</v>
      </c>
      <c r="R44" s="27" cm="1">
        <f t="array" ref="R44:S44">IF($O44="","",VALUE(_xlfn.TEXTSPLIT($O44,":")))</f>
        <v>12</v>
      </c>
      <c r="S44" s="27">
        <v>52</v>
      </c>
      <c r="T44" s="34">
        <f t="shared" si="6"/>
        <v>0.50555555555555554</v>
      </c>
      <c r="U44" s="34">
        <f t="shared" si="7"/>
        <v>0.53611111111111109</v>
      </c>
      <c r="V44" s="34">
        <f t="shared" si="8"/>
        <v>3.0555555555555558E-2</v>
      </c>
      <c r="W44" s="35">
        <f t="shared" si="9"/>
        <v>44</v>
      </c>
      <c r="X44" s="27" t="str">
        <f t="shared" si="10"/>
        <v>RGNO1465831</v>
      </c>
      <c r="Y44" s="43">
        <f t="shared" si="11"/>
        <v>45638</v>
      </c>
      <c r="Z44" s="27" t="str">
        <f t="shared" si="12"/>
        <v>605954226</v>
      </c>
      <c r="AA44" s="27" t="str">
        <f t="shared" si="13"/>
        <v>Present</v>
      </c>
    </row>
    <row r="45" spans="1:27">
      <c r="A45" s="32" t="s">
        <v>93</v>
      </c>
      <c r="B45" s="27" t="str" cm="1">
        <f t="array" ref="B45:D45">_xlfn.TEXTSPLIT($A45,",")</f>
        <v>RGNO1465832</v>
      </c>
      <c r="C45" s="27" t="str">
        <v>Date-17/12/2024</v>
      </c>
      <c r="D45" s="27" t="str">
        <v>Mob:607007502[14:07-14:25]</v>
      </c>
      <c r="E45" s="36" t="str">
        <f t="shared" si="0"/>
        <v>17/12/2024</v>
      </c>
      <c r="F45" s="27" t="str">
        <f t="shared" si="1"/>
        <v>607007502</v>
      </c>
      <c r="G45" s="27" t="str" cm="1">
        <f t="array" ref="G45:I45">_xlfn.TEXTSPLIT($E45,"/")</f>
        <v>17</v>
      </c>
      <c r="H45" s="27" t="str">
        <v>12</v>
      </c>
      <c r="I45" s="27" t="str">
        <v>2024</v>
      </c>
      <c r="J45" s="28">
        <f t="shared" si="2"/>
        <v>45643</v>
      </c>
      <c r="K45" s="27" t="str">
        <f t="shared" si="3"/>
        <v>[14:07-14:25]</v>
      </c>
      <c r="L45" s="27" t="str">
        <f t="shared" si="4"/>
        <v>14:07-14:25]</v>
      </c>
      <c r="M45" s="27" t="str">
        <f t="shared" si="5"/>
        <v>14:07-14:25</v>
      </c>
      <c r="N45" s="27" t="str" cm="1">
        <f t="array" ref="N45:O45">_xlfn.TEXTSPLIT($M45,"-")</f>
        <v>14:07</v>
      </c>
      <c r="O45" s="27" t="str">
        <v>14:25</v>
      </c>
      <c r="P45" s="27" cm="1">
        <f t="array" ref="P45:Q45">VALUE(_xlfn.TEXTSPLIT($N45,":"))</f>
        <v>14</v>
      </c>
      <c r="Q45" s="27">
        <v>7</v>
      </c>
      <c r="R45" s="27" cm="1">
        <f t="array" ref="R45:S45">IF($O45="","",VALUE(_xlfn.TEXTSPLIT($O45,":")))</f>
        <v>14</v>
      </c>
      <c r="S45" s="27">
        <v>25</v>
      </c>
      <c r="T45" s="34">
        <f t="shared" si="6"/>
        <v>0.58819444444444446</v>
      </c>
      <c r="U45" s="34">
        <f t="shared" si="7"/>
        <v>0.60069444444444442</v>
      </c>
      <c r="V45" s="34">
        <f t="shared" si="8"/>
        <v>1.2499999999999956E-2</v>
      </c>
      <c r="W45" s="35">
        <f t="shared" si="9"/>
        <v>18</v>
      </c>
      <c r="X45" s="27" t="str">
        <f t="shared" si="10"/>
        <v>RGNO1465832</v>
      </c>
      <c r="Y45" s="43">
        <f t="shared" si="11"/>
        <v>45643</v>
      </c>
      <c r="Z45" s="27" t="str">
        <f t="shared" si="12"/>
        <v>607007502</v>
      </c>
      <c r="AA45" s="27" t="str">
        <f t="shared" si="13"/>
        <v>Present</v>
      </c>
    </row>
    <row r="46" spans="1:27">
      <c r="A46" s="32" t="s">
        <v>94</v>
      </c>
      <c r="B46" s="27" t="str" cm="1">
        <f t="array" ref="B46:D46">_xlfn.TEXTSPLIT($A46,",")</f>
        <v>RGNO1465833</v>
      </c>
      <c r="C46" s="27" t="str">
        <v>Date-11/12/2024</v>
      </c>
      <c r="D46" s="27" t="str">
        <v>Mob:701354453[08:21-9:13]</v>
      </c>
      <c r="E46" s="36" t="str">
        <f t="shared" si="0"/>
        <v>11/12/2024</v>
      </c>
      <c r="F46" s="27" t="str">
        <f t="shared" si="1"/>
        <v>701354453</v>
      </c>
      <c r="G46" s="27" t="str" cm="1">
        <f t="array" ref="G46:I46">_xlfn.TEXTSPLIT($E46,"/")</f>
        <v>11</v>
      </c>
      <c r="H46" s="27" t="str">
        <v>12</v>
      </c>
      <c r="I46" s="27" t="str">
        <v>2024</v>
      </c>
      <c r="J46" s="28">
        <f t="shared" si="2"/>
        <v>45637</v>
      </c>
      <c r="K46" s="27" t="str">
        <f t="shared" si="3"/>
        <v>[08:21-9:13]</v>
      </c>
      <c r="L46" s="27" t="str">
        <f t="shared" si="4"/>
        <v>08:21-9:13]</v>
      </c>
      <c r="M46" s="27" t="str">
        <f t="shared" si="5"/>
        <v>08:21-9:13</v>
      </c>
      <c r="N46" s="27" t="str" cm="1">
        <f t="array" ref="N46:O46">_xlfn.TEXTSPLIT($M46,"-")</f>
        <v>08:21</v>
      </c>
      <c r="O46" s="27" t="str">
        <v>9:13</v>
      </c>
      <c r="P46" s="27" cm="1">
        <f t="array" ref="P46:Q46">VALUE(_xlfn.TEXTSPLIT($N46,":"))</f>
        <v>8</v>
      </c>
      <c r="Q46" s="27">
        <v>21</v>
      </c>
      <c r="R46" s="27" cm="1">
        <f t="array" ref="R46:S46">IF($O46="","",VALUE(_xlfn.TEXTSPLIT($O46,":")))</f>
        <v>9</v>
      </c>
      <c r="S46" s="27">
        <v>13</v>
      </c>
      <c r="T46" s="34">
        <f t="shared" si="6"/>
        <v>0.34791666666666665</v>
      </c>
      <c r="U46" s="34">
        <f t="shared" si="7"/>
        <v>0.3840277777777778</v>
      </c>
      <c r="V46" s="34">
        <f t="shared" si="8"/>
        <v>3.6111111111111149E-2</v>
      </c>
      <c r="W46" s="35">
        <f t="shared" si="9"/>
        <v>52</v>
      </c>
      <c r="X46" s="27" t="str">
        <f t="shared" si="10"/>
        <v>RGNO1465833</v>
      </c>
      <c r="Y46" s="43">
        <f t="shared" si="11"/>
        <v>45637</v>
      </c>
      <c r="Z46" s="27" t="str">
        <f t="shared" si="12"/>
        <v>701354453</v>
      </c>
      <c r="AA46" s="27" t="str">
        <f t="shared" si="13"/>
        <v>Present</v>
      </c>
    </row>
    <row r="47" spans="1:27">
      <c r="A47" s="32" t="s">
        <v>95</v>
      </c>
      <c r="B47" s="27" t="str" cm="1">
        <f t="array" ref="B47:D47">_xlfn.TEXTSPLIT($A47,",")</f>
        <v>RGNO1465834</v>
      </c>
      <c r="C47" s="27" t="str">
        <v>Date-16/12/2024</v>
      </c>
      <c r="D47" s="27" t="str">
        <v>Mob:602254490[11:28-12:23]</v>
      </c>
      <c r="E47" s="36" t="str">
        <f t="shared" si="0"/>
        <v>16/12/2024</v>
      </c>
      <c r="F47" s="27" t="str">
        <f t="shared" si="1"/>
        <v>602254490</v>
      </c>
      <c r="G47" s="27" t="str" cm="1">
        <f t="array" ref="G47:I47">_xlfn.TEXTSPLIT($E47,"/")</f>
        <v>16</v>
      </c>
      <c r="H47" s="27" t="str">
        <v>12</v>
      </c>
      <c r="I47" s="27" t="str">
        <v>2024</v>
      </c>
      <c r="J47" s="28">
        <f t="shared" si="2"/>
        <v>45642</v>
      </c>
      <c r="K47" s="27" t="str">
        <f t="shared" si="3"/>
        <v>[11:28-12:23]</v>
      </c>
      <c r="L47" s="27" t="str">
        <f t="shared" si="4"/>
        <v>11:28-12:23]</v>
      </c>
      <c r="M47" s="27" t="str">
        <f t="shared" si="5"/>
        <v>11:28-12:23</v>
      </c>
      <c r="N47" s="27" t="str" cm="1">
        <f t="array" ref="N47:O47">_xlfn.TEXTSPLIT($M47,"-")</f>
        <v>11:28</v>
      </c>
      <c r="O47" s="27" t="str">
        <v>12:23</v>
      </c>
      <c r="P47" s="27" cm="1">
        <f t="array" ref="P47:Q47">VALUE(_xlfn.TEXTSPLIT($N47,":"))</f>
        <v>11</v>
      </c>
      <c r="Q47" s="27">
        <v>28</v>
      </c>
      <c r="R47" s="27" cm="1">
        <f t="array" ref="R47:S47">IF($O47="","",VALUE(_xlfn.TEXTSPLIT($O47,":")))</f>
        <v>12</v>
      </c>
      <c r="S47" s="27">
        <v>23</v>
      </c>
      <c r="T47" s="34">
        <f t="shared" si="6"/>
        <v>0.4777777777777778</v>
      </c>
      <c r="U47" s="34">
        <f t="shared" si="7"/>
        <v>0.51597222222222228</v>
      </c>
      <c r="V47" s="34">
        <f t="shared" si="8"/>
        <v>3.8194444444444475E-2</v>
      </c>
      <c r="W47" s="35">
        <f t="shared" si="9"/>
        <v>55</v>
      </c>
      <c r="X47" s="27" t="str">
        <f t="shared" si="10"/>
        <v>RGNO1465834</v>
      </c>
      <c r="Y47" s="43">
        <f t="shared" si="11"/>
        <v>45642</v>
      </c>
      <c r="Z47" s="27" t="str">
        <f t="shared" si="12"/>
        <v>602254490</v>
      </c>
      <c r="AA47" s="27" t="str">
        <f t="shared" si="13"/>
        <v>Present</v>
      </c>
    </row>
    <row r="48" spans="1:27">
      <c r="A48" s="32" t="s">
        <v>96</v>
      </c>
      <c r="B48" s="27" t="str" cm="1">
        <f t="array" ref="B48:D48">_xlfn.TEXTSPLIT($A48,",")</f>
        <v>RGNO1465835</v>
      </c>
      <c r="C48" s="27" t="str">
        <v>Date-14/12/2024</v>
      </c>
      <c r="D48" s="27" t="str">
        <v>Mob:603154528[0:00]</v>
      </c>
      <c r="E48" s="36" t="str">
        <f t="shared" si="0"/>
        <v>14/12/2024</v>
      </c>
      <c r="F48" s="27" t="str">
        <f t="shared" si="1"/>
        <v>603154528</v>
      </c>
      <c r="G48" s="27" t="str" cm="1">
        <f t="array" ref="G48:I48">_xlfn.TEXTSPLIT($E48,"/")</f>
        <v>14</v>
      </c>
      <c r="H48" s="27" t="str">
        <v>12</v>
      </c>
      <c r="I48" s="27" t="str">
        <v>2024</v>
      </c>
      <c r="J48" s="28">
        <f t="shared" si="2"/>
        <v>45640</v>
      </c>
      <c r="K48" s="27" t="str">
        <f t="shared" si="3"/>
        <v>[0:00]</v>
      </c>
      <c r="L48" s="27" t="str">
        <f t="shared" si="4"/>
        <v>0:00]</v>
      </c>
      <c r="M48" s="27" t="str">
        <f t="shared" si="5"/>
        <v>0:00</v>
      </c>
      <c r="N48" s="27" t="str" cm="1">
        <f t="array" ref="N48">_xlfn.TEXTSPLIT($M48,"-")</f>
        <v>0:00</v>
      </c>
      <c r="O48" s="27"/>
      <c r="P48" s="27" cm="1">
        <f t="array" ref="P48:Q48">VALUE(_xlfn.TEXTSPLIT($N48,":"))</f>
        <v>0</v>
      </c>
      <c r="Q48" s="27">
        <v>0</v>
      </c>
      <c r="R48" s="27" t="str" cm="1">
        <f t="array" ref="R48">IF($O48="","",VALUE(_xlfn.TEXTSPLIT($O48,":")))</f>
        <v/>
      </c>
      <c r="S48" s="27"/>
      <c r="T48" s="34">
        <f t="shared" si="6"/>
        <v>0</v>
      </c>
      <c r="U48" s="34" t="str">
        <f t="shared" si="7"/>
        <v/>
      </c>
      <c r="V48" s="34" t="str">
        <f t="shared" si="8"/>
        <v/>
      </c>
      <c r="W48" s="35">
        <f t="shared" si="9"/>
        <v>0</v>
      </c>
      <c r="X48" s="27" t="str">
        <f t="shared" si="10"/>
        <v>RGNO1465835</v>
      </c>
      <c r="Y48" s="43">
        <f t="shared" si="11"/>
        <v>45640</v>
      </c>
      <c r="Z48" s="27" t="str">
        <f t="shared" si="12"/>
        <v>603154528</v>
      </c>
      <c r="AA48" s="27" t="str">
        <f t="shared" si="13"/>
        <v>Absent</v>
      </c>
    </row>
    <row r="49" spans="1:27">
      <c r="A49" s="32" t="s">
        <v>97</v>
      </c>
      <c r="B49" s="27" t="str" cm="1">
        <f t="array" ref="B49:D49">_xlfn.TEXTSPLIT($A49,",")</f>
        <v>RGNO1465836</v>
      </c>
      <c r="C49" s="27" t="str">
        <v>Date-10/12/2024</v>
      </c>
      <c r="D49" s="27" t="str">
        <v>Mob:705854642[12:38-13:19]</v>
      </c>
      <c r="E49" s="36" t="str">
        <f t="shared" si="0"/>
        <v>10/12/2024</v>
      </c>
      <c r="F49" s="27" t="str">
        <f t="shared" si="1"/>
        <v>705854642</v>
      </c>
      <c r="G49" s="27" t="str" cm="1">
        <f t="array" ref="G49:I49">_xlfn.TEXTSPLIT($E49,"/")</f>
        <v>10</v>
      </c>
      <c r="H49" s="27" t="str">
        <v>12</v>
      </c>
      <c r="I49" s="27" t="str">
        <v>2024</v>
      </c>
      <c r="J49" s="28">
        <f t="shared" si="2"/>
        <v>45636</v>
      </c>
      <c r="K49" s="27" t="str">
        <f t="shared" si="3"/>
        <v>[12:38-13:19]</v>
      </c>
      <c r="L49" s="27" t="str">
        <f t="shared" si="4"/>
        <v>12:38-13:19]</v>
      </c>
      <c r="M49" s="27" t="str">
        <f t="shared" si="5"/>
        <v>12:38-13:19</v>
      </c>
      <c r="N49" s="27" t="str" cm="1">
        <f t="array" ref="N49:O49">_xlfn.TEXTSPLIT($M49,"-")</f>
        <v>12:38</v>
      </c>
      <c r="O49" s="27" t="str">
        <v>13:19</v>
      </c>
      <c r="P49" s="27" cm="1">
        <f t="array" ref="P49:Q49">VALUE(_xlfn.TEXTSPLIT($N49,":"))</f>
        <v>12</v>
      </c>
      <c r="Q49" s="27">
        <v>38</v>
      </c>
      <c r="R49" s="27" cm="1">
        <f t="array" ref="R49:S49">IF($O49="","",VALUE(_xlfn.TEXTSPLIT($O49,":")))</f>
        <v>13</v>
      </c>
      <c r="S49" s="27">
        <v>19</v>
      </c>
      <c r="T49" s="34">
        <f t="shared" si="6"/>
        <v>0.52638888888888891</v>
      </c>
      <c r="U49" s="34">
        <f t="shared" si="7"/>
        <v>0.55486111111111114</v>
      </c>
      <c r="V49" s="34">
        <f t="shared" si="8"/>
        <v>2.8472222222222232E-2</v>
      </c>
      <c r="W49" s="35">
        <f t="shared" si="9"/>
        <v>41</v>
      </c>
      <c r="X49" s="27" t="str">
        <f t="shared" si="10"/>
        <v>RGNO1465836</v>
      </c>
      <c r="Y49" s="43">
        <f t="shared" si="11"/>
        <v>45636</v>
      </c>
      <c r="Z49" s="27" t="str">
        <f t="shared" si="12"/>
        <v>705854642</v>
      </c>
      <c r="AA49" s="27" t="str">
        <f t="shared" si="13"/>
        <v>Present</v>
      </c>
    </row>
    <row r="50" spans="1:27">
      <c r="A50" s="32" t="s">
        <v>98</v>
      </c>
      <c r="B50" s="27" t="str" cm="1">
        <f t="array" ref="B50:D50">_xlfn.TEXTSPLIT($A50,",")</f>
        <v>RGNO1465837</v>
      </c>
      <c r="C50" s="27" t="str">
        <v>Date-7/12/2024</v>
      </c>
      <c r="D50" s="27" t="str">
        <v>Mob:708554755[11:51-12:06]</v>
      </c>
      <c r="E50" s="36" t="str">
        <f t="shared" si="0"/>
        <v>7/12/2024</v>
      </c>
      <c r="F50" s="27" t="str">
        <f t="shared" si="1"/>
        <v>708554755</v>
      </c>
      <c r="G50" s="27" t="str" cm="1">
        <f t="array" ref="G50:I50">_xlfn.TEXTSPLIT($E50,"/")</f>
        <v>7</v>
      </c>
      <c r="H50" s="27" t="str">
        <v>12</v>
      </c>
      <c r="I50" s="27" t="str">
        <v>2024</v>
      </c>
      <c r="J50" s="28">
        <f t="shared" si="2"/>
        <v>45633</v>
      </c>
      <c r="K50" s="27" t="str">
        <f t="shared" si="3"/>
        <v>[11:51-12:06]</v>
      </c>
      <c r="L50" s="27" t="str">
        <f t="shared" si="4"/>
        <v>11:51-12:06]</v>
      </c>
      <c r="M50" s="27" t="str">
        <f t="shared" si="5"/>
        <v>11:51-12:06</v>
      </c>
      <c r="N50" s="27" t="str" cm="1">
        <f t="array" ref="N50:O50">_xlfn.TEXTSPLIT($M50,"-")</f>
        <v>11:51</v>
      </c>
      <c r="O50" s="27" t="str">
        <v>12:06</v>
      </c>
      <c r="P50" s="27" cm="1">
        <f t="array" ref="P50:Q50">VALUE(_xlfn.TEXTSPLIT($N50,":"))</f>
        <v>11</v>
      </c>
      <c r="Q50" s="27">
        <v>51</v>
      </c>
      <c r="R50" s="27" cm="1">
        <f t="array" ref="R50:S50">IF($O50="","",VALUE(_xlfn.TEXTSPLIT($O50,":")))</f>
        <v>12</v>
      </c>
      <c r="S50" s="27">
        <v>6</v>
      </c>
      <c r="T50" s="34">
        <f t="shared" si="6"/>
        <v>0.49375000000000002</v>
      </c>
      <c r="U50" s="34">
        <f t="shared" si="7"/>
        <v>0.50416666666666665</v>
      </c>
      <c r="V50" s="34">
        <f t="shared" si="8"/>
        <v>1.041666666666663E-2</v>
      </c>
      <c r="W50" s="35">
        <f t="shared" si="9"/>
        <v>15</v>
      </c>
      <c r="X50" s="27" t="str">
        <f t="shared" si="10"/>
        <v>RGNO1465837</v>
      </c>
      <c r="Y50" s="43">
        <f t="shared" si="11"/>
        <v>45633</v>
      </c>
      <c r="Z50" s="27" t="str">
        <f t="shared" si="12"/>
        <v>708554755</v>
      </c>
      <c r="AA50" s="27" t="str">
        <f t="shared" si="13"/>
        <v>Present</v>
      </c>
    </row>
    <row r="51" spans="1:27">
      <c r="A51" s="32" t="s">
        <v>99</v>
      </c>
      <c r="B51" s="27" t="str" cm="1">
        <f t="array" ref="B51:D51">_xlfn.TEXTSPLIT($A51,",")</f>
        <v>RGNO1465838</v>
      </c>
      <c r="C51" s="27" t="str">
        <v>Date-8/12/2024</v>
      </c>
      <c r="D51" s="27" t="str">
        <v>Mob:709454793[18:14-18:58]</v>
      </c>
      <c r="E51" s="36" t="str">
        <f t="shared" si="0"/>
        <v>8/12/2024</v>
      </c>
      <c r="F51" s="27" t="str">
        <f t="shared" si="1"/>
        <v>709454793</v>
      </c>
      <c r="G51" s="27" t="str" cm="1">
        <f t="array" ref="G51:I51">_xlfn.TEXTSPLIT($E51,"/")</f>
        <v>8</v>
      </c>
      <c r="H51" s="27" t="str">
        <v>12</v>
      </c>
      <c r="I51" s="27" t="str">
        <v>2024</v>
      </c>
      <c r="J51" s="28">
        <f t="shared" si="2"/>
        <v>45634</v>
      </c>
      <c r="K51" s="27" t="str">
        <f t="shared" si="3"/>
        <v>[18:14-18:58]</v>
      </c>
      <c r="L51" s="27" t="str">
        <f t="shared" si="4"/>
        <v>18:14-18:58]</v>
      </c>
      <c r="M51" s="27" t="str">
        <f t="shared" si="5"/>
        <v>18:14-18:58</v>
      </c>
      <c r="N51" s="27" t="str" cm="1">
        <f t="array" ref="N51:O51">_xlfn.TEXTSPLIT($M51,"-")</f>
        <v>18:14</v>
      </c>
      <c r="O51" s="27" t="str">
        <v>18:58</v>
      </c>
      <c r="P51" s="27" cm="1">
        <f t="array" ref="P51:Q51">VALUE(_xlfn.TEXTSPLIT($N51,":"))</f>
        <v>18</v>
      </c>
      <c r="Q51" s="27">
        <v>14</v>
      </c>
      <c r="R51" s="27" cm="1">
        <f t="array" ref="R51:S51">IF($O51="","",VALUE(_xlfn.TEXTSPLIT($O51,":")))</f>
        <v>18</v>
      </c>
      <c r="S51" s="27">
        <v>58</v>
      </c>
      <c r="T51" s="34">
        <f t="shared" si="6"/>
        <v>0.75972222222222219</v>
      </c>
      <c r="U51" s="34">
        <f t="shared" si="7"/>
        <v>0.79027777777777775</v>
      </c>
      <c r="V51" s="34">
        <f t="shared" si="8"/>
        <v>3.0555555555555558E-2</v>
      </c>
      <c r="W51" s="35">
        <f t="shared" si="9"/>
        <v>44</v>
      </c>
      <c r="X51" s="27" t="str">
        <f t="shared" si="10"/>
        <v>RGNO1465838</v>
      </c>
      <c r="Y51" s="43">
        <f t="shared" si="11"/>
        <v>45634</v>
      </c>
      <c r="Z51" s="27" t="str">
        <f t="shared" si="12"/>
        <v>709454793</v>
      </c>
      <c r="AA51" s="27" t="str">
        <f t="shared" si="13"/>
        <v>Present</v>
      </c>
    </row>
    <row r="52" spans="1:27">
      <c r="A52" s="32" t="s">
        <v>100</v>
      </c>
      <c r="B52" s="27" t="str" cm="1">
        <f t="array" ref="B52:D52">_xlfn.TEXTSPLIT($A52,",")</f>
        <v>RGNO1465839</v>
      </c>
      <c r="C52" s="27" t="str">
        <v>Date-14/12/2024</v>
      </c>
      <c r="D52" s="27" t="str">
        <v>Mob:601254868[0:00]</v>
      </c>
      <c r="E52" s="36" t="str">
        <f t="shared" si="0"/>
        <v>14/12/2024</v>
      </c>
      <c r="F52" s="27" t="str">
        <f t="shared" si="1"/>
        <v>601254868</v>
      </c>
      <c r="G52" s="27" t="str" cm="1">
        <f t="array" ref="G52:I52">_xlfn.TEXTSPLIT($E52,"/")</f>
        <v>14</v>
      </c>
      <c r="H52" s="27" t="str">
        <v>12</v>
      </c>
      <c r="I52" s="27" t="str">
        <v>2024</v>
      </c>
      <c r="J52" s="28">
        <f t="shared" si="2"/>
        <v>45640</v>
      </c>
      <c r="K52" s="27" t="str">
        <f t="shared" si="3"/>
        <v>[0:00]</v>
      </c>
      <c r="L52" s="27" t="str">
        <f t="shared" si="4"/>
        <v>0:00]</v>
      </c>
      <c r="M52" s="27" t="str">
        <f t="shared" si="5"/>
        <v>0:00</v>
      </c>
      <c r="N52" s="27" t="str" cm="1">
        <f t="array" ref="N52">_xlfn.TEXTSPLIT($M52,"-")</f>
        <v>0:00</v>
      </c>
      <c r="O52" s="27"/>
      <c r="P52" s="27" cm="1">
        <f t="array" ref="P52:Q52">VALUE(_xlfn.TEXTSPLIT($N52,":"))</f>
        <v>0</v>
      </c>
      <c r="Q52" s="27">
        <v>0</v>
      </c>
      <c r="R52" s="27" t="str" cm="1">
        <f t="array" ref="R52">IF($O52="","",VALUE(_xlfn.TEXTSPLIT($O52,":")))</f>
        <v/>
      </c>
      <c r="S52" s="27"/>
      <c r="T52" s="34">
        <f t="shared" si="6"/>
        <v>0</v>
      </c>
      <c r="U52" s="34" t="str">
        <f t="shared" si="7"/>
        <v/>
      </c>
      <c r="V52" s="34" t="str">
        <f t="shared" si="8"/>
        <v/>
      </c>
      <c r="W52" s="35">
        <f t="shared" si="9"/>
        <v>0</v>
      </c>
      <c r="X52" s="27" t="str">
        <f t="shared" si="10"/>
        <v>RGNO1465839</v>
      </c>
      <c r="Y52" s="43">
        <f t="shared" si="11"/>
        <v>45640</v>
      </c>
      <c r="Z52" s="27" t="str">
        <f t="shared" si="12"/>
        <v>601254868</v>
      </c>
      <c r="AA52" s="27" t="str">
        <f t="shared" si="13"/>
        <v>Absent</v>
      </c>
    </row>
    <row r="53" spans="1:27">
      <c r="A53" s="32" t="s">
        <v>101</v>
      </c>
      <c r="B53" s="27" t="str" cm="1">
        <f t="array" ref="B53:D53">_xlfn.TEXTSPLIT($A53,",")</f>
        <v>RGNO1465840</v>
      </c>
      <c r="C53" s="27" t="str">
        <v>Date-19/12/2024</v>
      </c>
      <c r="D53" s="27" t="str">
        <v>Mob:603054944[08:49-9:00]</v>
      </c>
      <c r="E53" s="36" t="str">
        <f t="shared" si="0"/>
        <v>19/12/2024</v>
      </c>
      <c r="F53" s="27" t="str">
        <f t="shared" si="1"/>
        <v>603054944</v>
      </c>
      <c r="G53" s="27" t="str" cm="1">
        <f t="array" ref="G53:I53">_xlfn.TEXTSPLIT($E53,"/")</f>
        <v>19</v>
      </c>
      <c r="H53" s="27" t="str">
        <v>12</v>
      </c>
      <c r="I53" s="27" t="str">
        <v>2024</v>
      </c>
      <c r="J53" s="28">
        <f t="shared" si="2"/>
        <v>45645</v>
      </c>
      <c r="K53" s="27" t="str">
        <f t="shared" si="3"/>
        <v>[08:49-9:00]</v>
      </c>
      <c r="L53" s="27" t="str">
        <f t="shared" si="4"/>
        <v>08:49-9:00]</v>
      </c>
      <c r="M53" s="27" t="str">
        <f t="shared" si="5"/>
        <v>08:49-9:00</v>
      </c>
      <c r="N53" s="27" t="str" cm="1">
        <f t="array" ref="N53:O53">_xlfn.TEXTSPLIT($M53,"-")</f>
        <v>08:49</v>
      </c>
      <c r="O53" s="27" t="str">
        <v>9:00</v>
      </c>
      <c r="P53" s="27" cm="1">
        <f t="array" ref="P53:Q53">VALUE(_xlfn.TEXTSPLIT($N53,":"))</f>
        <v>8</v>
      </c>
      <c r="Q53" s="27">
        <v>49</v>
      </c>
      <c r="R53" s="27" cm="1">
        <f t="array" ref="R53:S53">IF($O53="","",VALUE(_xlfn.TEXTSPLIT($O53,":")))</f>
        <v>9</v>
      </c>
      <c r="S53" s="27">
        <v>0</v>
      </c>
      <c r="T53" s="34">
        <f t="shared" si="6"/>
        <v>0.36736111111111114</v>
      </c>
      <c r="U53" s="34">
        <f t="shared" si="7"/>
        <v>0.375</v>
      </c>
      <c r="V53" s="34">
        <f t="shared" si="8"/>
        <v>7.6388888888888618E-3</v>
      </c>
      <c r="W53" s="35">
        <f t="shared" si="9"/>
        <v>11</v>
      </c>
      <c r="X53" s="27" t="str">
        <f t="shared" si="10"/>
        <v>RGNO1465840</v>
      </c>
      <c r="Y53" s="43">
        <f t="shared" si="11"/>
        <v>45645</v>
      </c>
      <c r="Z53" s="27" t="str">
        <f t="shared" si="12"/>
        <v>603054944</v>
      </c>
      <c r="AA53" s="27" t="str">
        <f t="shared" si="13"/>
        <v>Present</v>
      </c>
    </row>
    <row r="54" spans="1:27">
      <c r="A54" s="32" t="s">
        <v>102</v>
      </c>
      <c r="B54" s="27" t="str" cm="1">
        <f t="array" ref="B54:D54">_xlfn.TEXTSPLIT($A54,",")</f>
        <v>RGNO1465841</v>
      </c>
      <c r="C54" s="27" t="str">
        <v>Date-19/12/2024</v>
      </c>
      <c r="D54" s="27" t="str">
        <v>Mob:605755057[0:00]</v>
      </c>
      <c r="E54" s="36" t="str">
        <f t="shared" si="0"/>
        <v>19/12/2024</v>
      </c>
      <c r="F54" s="27" t="str">
        <f t="shared" si="1"/>
        <v>605755057</v>
      </c>
      <c r="G54" s="27" t="str" cm="1">
        <f t="array" ref="G54:I54">_xlfn.TEXTSPLIT($E54,"/")</f>
        <v>19</v>
      </c>
      <c r="H54" s="27" t="str">
        <v>12</v>
      </c>
      <c r="I54" s="27" t="str">
        <v>2024</v>
      </c>
      <c r="J54" s="28">
        <f t="shared" si="2"/>
        <v>45645</v>
      </c>
      <c r="K54" s="27" t="str">
        <f t="shared" si="3"/>
        <v>[0:00]</v>
      </c>
      <c r="L54" s="27" t="str">
        <f t="shared" si="4"/>
        <v>0:00]</v>
      </c>
      <c r="M54" s="27" t="str">
        <f t="shared" si="5"/>
        <v>0:00</v>
      </c>
      <c r="N54" s="27" t="str" cm="1">
        <f t="array" ref="N54">_xlfn.TEXTSPLIT($M54,"-")</f>
        <v>0:00</v>
      </c>
      <c r="O54" s="27"/>
      <c r="P54" s="27" cm="1">
        <f t="array" ref="P54:Q54">VALUE(_xlfn.TEXTSPLIT($N54,":"))</f>
        <v>0</v>
      </c>
      <c r="Q54" s="27">
        <v>0</v>
      </c>
      <c r="R54" s="27" t="str" cm="1">
        <f t="array" ref="R54">IF($O54="","",VALUE(_xlfn.TEXTSPLIT($O54,":")))</f>
        <v/>
      </c>
      <c r="S54" s="27"/>
      <c r="T54" s="34">
        <f t="shared" si="6"/>
        <v>0</v>
      </c>
      <c r="U54" s="34" t="str">
        <f t="shared" si="7"/>
        <v/>
      </c>
      <c r="V54" s="34" t="str">
        <f t="shared" si="8"/>
        <v/>
      </c>
      <c r="W54" s="35">
        <f t="shared" si="9"/>
        <v>0</v>
      </c>
      <c r="X54" s="27" t="str">
        <f t="shared" si="10"/>
        <v>RGNO1465841</v>
      </c>
      <c r="Y54" s="43">
        <f t="shared" si="11"/>
        <v>45645</v>
      </c>
      <c r="Z54" s="27" t="str">
        <f t="shared" si="12"/>
        <v>605755057</v>
      </c>
      <c r="AA54" s="27" t="str">
        <f t="shared" si="13"/>
        <v>Absent</v>
      </c>
    </row>
    <row r="55" spans="1:27">
      <c r="A55" s="32" t="s">
        <v>103</v>
      </c>
      <c r="B55" s="27" t="str" cm="1">
        <f t="array" ref="B55:D55">_xlfn.TEXTSPLIT($A55,",")</f>
        <v>RGNO1465842</v>
      </c>
      <c r="C55" s="27" t="str">
        <v>Date-14/12/2024</v>
      </c>
      <c r="D55" s="27" t="str">
        <v>Mob:665005095[09:46-9:49]</v>
      </c>
      <c r="E55" s="36" t="str">
        <f t="shared" si="0"/>
        <v>14/12/2024</v>
      </c>
      <c r="F55" s="27" t="str">
        <f t="shared" si="1"/>
        <v>665005095</v>
      </c>
      <c r="G55" s="27" t="str" cm="1">
        <f t="array" ref="G55:I55">_xlfn.TEXTSPLIT($E55,"/")</f>
        <v>14</v>
      </c>
      <c r="H55" s="27" t="str">
        <v>12</v>
      </c>
      <c r="I55" s="27" t="str">
        <v>2024</v>
      </c>
      <c r="J55" s="28">
        <f t="shared" si="2"/>
        <v>45640</v>
      </c>
      <c r="K55" s="27" t="str">
        <f t="shared" si="3"/>
        <v>[09:46-9:49]</v>
      </c>
      <c r="L55" s="27" t="str">
        <f t="shared" si="4"/>
        <v>09:46-9:49]</v>
      </c>
      <c r="M55" s="27" t="str">
        <f t="shared" si="5"/>
        <v>09:46-9:49</v>
      </c>
      <c r="N55" s="27" t="str" cm="1">
        <f t="array" ref="N55:O55">_xlfn.TEXTSPLIT($M55,"-")</f>
        <v>09:46</v>
      </c>
      <c r="O55" s="27" t="str">
        <v>9:49</v>
      </c>
      <c r="P55" s="27" cm="1">
        <f t="array" ref="P55:Q55">VALUE(_xlfn.TEXTSPLIT($N55,":"))</f>
        <v>9</v>
      </c>
      <c r="Q55" s="27">
        <v>46</v>
      </c>
      <c r="R55" s="27" cm="1">
        <f t="array" ref="R55:S55">IF($O55="","",VALUE(_xlfn.TEXTSPLIT($O55,":")))</f>
        <v>9</v>
      </c>
      <c r="S55" s="27">
        <v>49</v>
      </c>
      <c r="T55" s="34">
        <f t="shared" si="6"/>
        <v>0.40694444444444444</v>
      </c>
      <c r="U55" s="34">
        <f t="shared" si="7"/>
        <v>0.40902777777777777</v>
      </c>
      <c r="V55" s="34">
        <f t="shared" si="8"/>
        <v>2.0833333333333259E-3</v>
      </c>
      <c r="W55" s="35">
        <f t="shared" si="9"/>
        <v>3</v>
      </c>
      <c r="X55" s="27" t="str">
        <f t="shared" si="10"/>
        <v>RGNO1465842</v>
      </c>
      <c r="Y55" s="43">
        <f t="shared" si="11"/>
        <v>45640</v>
      </c>
      <c r="Z55" s="27" t="str">
        <f t="shared" si="12"/>
        <v>665005095</v>
      </c>
      <c r="AA55" s="27" t="str">
        <f t="shared" si="13"/>
        <v>Present</v>
      </c>
    </row>
    <row r="56" spans="1:27">
      <c r="A56" s="32" t="s">
        <v>104</v>
      </c>
      <c r="B56" s="27" t="str" cm="1">
        <f t="array" ref="B56:D56">_xlfn.TEXTSPLIT($A56,",")</f>
        <v>RGNO1465843</v>
      </c>
      <c r="C56" s="27" t="str">
        <v>Date-3/12/2024</v>
      </c>
      <c r="D56" s="27" t="str">
        <v>Mob:609355208[13:35-13:44]</v>
      </c>
      <c r="E56" s="36" t="str">
        <f t="shared" si="0"/>
        <v>3/12/2024</v>
      </c>
      <c r="F56" s="27" t="str">
        <f t="shared" si="1"/>
        <v>609355208</v>
      </c>
      <c r="G56" s="27" t="str" cm="1">
        <f t="array" ref="G56:I56">_xlfn.TEXTSPLIT($E56,"/")</f>
        <v>3</v>
      </c>
      <c r="H56" s="27" t="str">
        <v>12</v>
      </c>
      <c r="I56" s="27" t="str">
        <v>2024</v>
      </c>
      <c r="J56" s="28">
        <f t="shared" si="2"/>
        <v>45629</v>
      </c>
      <c r="K56" s="27" t="str">
        <f t="shared" si="3"/>
        <v>[13:35-13:44]</v>
      </c>
      <c r="L56" s="27" t="str">
        <f t="shared" si="4"/>
        <v>13:35-13:44]</v>
      </c>
      <c r="M56" s="27" t="str">
        <f t="shared" si="5"/>
        <v>13:35-13:44</v>
      </c>
      <c r="N56" s="27" t="str" cm="1">
        <f t="array" ref="N56:O56">_xlfn.TEXTSPLIT($M56,"-")</f>
        <v>13:35</v>
      </c>
      <c r="O56" s="27" t="str">
        <v>13:44</v>
      </c>
      <c r="P56" s="27" cm="1">
        <f t="array" ref="P56:Q56">VALUE(_xlfn.TEXTSPLIT($N56,":"))</f>
        <v>13</v>
      </c>
      <c r="Q56" s="27">
        <v>35</v>
      </c>
      <c r="R56" s="27" cm="1">
        <f t="array" ref="R56:S56">IF($O56="","",VALUE(_xlfn.TEXTSPLIT($O56,":")))</f>
        <v>13</v>
      </c>
      <c r="S56" s="27">
        <v>44</v>
      </c>
      <c r="T56" s="34">
        <f t="shared" si="6"/>
        <v>0.56597222222222221</v>
      </c>
      <c r="U56" s="34">
        <f t="shared" si="7"/>
        <v>0.57222222222222219</v>
      </c>
      <c r="V56" s="34">
        <f t="shared" si="8"/>
        <v>6.2499999999999778E-3</v>
      </c>
      <c r="W56" s="35">
        <f t="shared" si="9"/>
        <v>9</v>
      </c>
      <c r="X56" s="27" t="str">
        <f t="shared" si="10"/>
        <v>RGNO1465843</v>
      </c>
      <c r="Y56" s="43">
        <f t="shared" si="11"/>
        <v>45629</v>
      </c>
      <c r="Z56" s="27" t="str">
        <f t="shared" si="12"/>
        <v>609355208</v>
      </c>
      <c r="AA56" s="27" t="str">
        <f t="shared" si="13"/>
        <v>Present</v>
      </c>
    </row>
    <row r="57" spans="1:27">
      <c r="A57" s="32" t="s">
        <v>105</v>
      </c>
      <c r="B57" s="27" t="str" cm="1">
        <f t="array" ref="B57:D57">_xlfn.TEXTSPLIT($A57,",")</f>
        <v>RGNO1465844</v>
      </c>
      <c r="C57" s="27" t="str">
        <v>Date-11/12/2024</v>
      </c>
      <c r="D57" s="27" t="str">
        <v>Mob:701155284[0:00]</v>
      </c>
      <c r="E57" s="36" t="str">
        <f t="shared" si="0"/>
        <v>11/12/2024</v>
      </c>
      <c r="F57" s="27" t="str">
        <f t="shared" si="1"/>
        <v>701155284</v>
      </c>
      <c r="G57" s="27" t="str" cm="1">
        <f t="array" ref="G57:I57">_xlfn.TEXTSPLIT($E57,"/")</f>
        <v>11</v>
      </c>
      <c r="H57" s="27" t="str">
        <v>12</v>
      </c>
      <c r="I57" s="27" t="str">
        <v>2024</v>
      </c>
      <c r="J57" s="28">
        <f t="shared" si="2"/>
        <v>45637</v>
      </c>
      <c r="K57" s="27" t="str">
        <f t="shared" si="3"/>
        <v>[0:00]</v>
      </c>
      <c r="L57" s="27" t="str">
        <f t="shared" si="4"/>
        <v>0:00]</v>
      </c>
      <c r="M57" s="27" t="str">
        <f t="shared" si="5"/>
        <v>0:00</v>
      </c>
      <c r="N57" s="27" t="str" cm="1">
        <f t="array" ref="N57">_xlfn.TEXTSPLIT($M57,"-")</f>
        <v>0:00</v>
      </c>
      <c r="O57" s="27"/>
      <c r="P57" s="27" cm="1">
        <f t="array" ref="P57:Q57">VALUE(_xlfn.TEXTSPLIT($N57,":"))</f>
        <v>0</v>
      </c>
      <c r="Q57" s="27">
        <v>0</v>
      </c>
      <c r="R57" s="27" t="str" cm="1">
        <f t="array" ref="R57">IF($O57="","",VALUE(_xlfn.TEXTSPLIT($O57,":")))</f>
        <v/>
      </c>
      <c r="S57" s="27"/>
      <c r="T57" s="34">
        <f t="shared" si="6"/>
        <v>0</v>
      </c>
      <c r="U57" s="34" t="str">
        <f t="shared" si="7"/>
        <v/>
      </c>
      <c r="V57" s="34" t="str">
        <f t="shared" si="8"/>
        <v/>
      </c>
      <c r="W57" s="35">
        <f t="shared" si="9"/>
        <v>0</v>
      </c>
      <c r="X57" s="27" t="str">
        <f t="shared" si="10"/>
        <v>RGNO1465844</v>
      </c>
      <c r="Y57" s="43">
        <f t="shared" si="11"/>
        <v>45637</v>
      </c>
      <c r="Z57" s="27" t="str">
        <f t="shared" si="12"/>
        <v>701155284</v>
      </c>
      <c r="AA57" s="27" t="str">
        <f t="shared" si="13"/>
        <v>Absent</v>
      </c>
    </row>
    <row r="58" spans="1:27">
      <c r="A58" s="32" t="s">
        <v>106</v>
      </c>
      <c r="B58" s="27" t="str" cm="1">
        <f t="array" ref="B58:D58">_xlfn.TEXTSPLIT($A58,",")</f>
        <v>RGNO1465845</v>
      </c>
      <c r="C58" s="27" t="str">
        <v>Date-9/12/2024</v>
      </c>
      <c r="D58" s="27" t="str">
        <v>Mob:602955359[16:23-16:35]</v>
      </c>
      <c r="E58" s="36" t="str">
        <f t="shared" si="0"/>
        <v>9/12/2024</v>
      </c>
      <c r="F58" s="27" t="str">
        <f t="shared" si="1"/>
        <v>602955359</v>
      </c>
      <c r="G58" s="27" t="str" cm="1">
        <f t="array" ref="G58:I58">_xlfn.TEXTSPLIT($E58,"/")</f>
        <v>9</v>
      </c>
      <c r="H58" s="27" t="str">
        <v>12</v>
      </c>
      <c r="I58" s="27" t="str">
        <v>2024</v>
      </c>
      <c r="J58" s="28">
        <f t="shared" si="2"/>
        <v>45635</v>
      </c>
      <c r="K58" s="27" t="str">
        <f t="shared" si="3"/>
        <v>[16:23-16:35]</v>
      </c>
      <c r="L58" s="27" t="str">
        <f t="shared" si="4"/>
        <v>16:23-16:35]</v>
      </c>
      <c r="M58" s="27" t="str">
        <f t="shared" si="5"/>
        <v>16:23-16:35</v>
      </c>
      <c r="N58" s="27" t="str" cm="1">
        <f t="array" ref="N58:O58">_xlfn.TEXTSPLIT($M58,"-")</f>
        <v>16:23</v>
      </c>
      <c r="O58" s="27" t="str">
        <v>16:35</v>
      </c>
      <c r="P58" s="27" cm="1">
        <f t="array" ref="P58:Q58">VALUE(_xlfn.TEXTSPLIT($N58,":"))</f>
        <v>16</v>
      </c>
      <c r="Q58" s="27">
        <v>23</v>
      </c>
      <c r="R58" s="27" cm="1">
        <f t="array" ref="R58:S58">IF($O58="","",VALUE(_xlfn.TEXTSPLIT($O58,":")))</f>
        <v>16</v>
      </c>
      <c r="S58" s="27">
        <v>35</v>
      </c>
      <c r="T58" s="34">
        <f t="shared" si="6"/>
        <v>0.68263888888888891</v>
      </c>
      <c r="U58" s="34">
        <f t="shared" si="7"/>
        <v>0.69097222222222221</v>
      </c>
      <c r="V58" s="34">
        <f t="shared" si="8"/>
        <v>8.3333333333333037E-3</v>
      </c>
      <c r="W58" s="35">
        <f t="shared" si="9"/>
        <v>12</v>
      </c>
      <c r="X58" s="27" t="str">
        <f t="shared" si="10"/>
        <v>RGNO1465845</v>
      </c>
      <c r="Y58" s="43">
        <f t="shared" si="11"/>
        <v>45635</v>
      </c>
      <c r="Z58" s="27" t="str">
        <f t="shared" si="12"/>
        <v>602955359</v>
      </c>
      <c r="AA58" s="27" t="str">
        <f t="shared" si="13"/>
        <v>Present</v>
      </c>
    </row>
    <row r="59" spans="1:27">
      <c r="A59" s="32" t="s">
        <v>107</v>
      </c>
      <c r="B59" s="27" t="str" cm="1">
        <f t="array" ref="B59:D59">_xlfn.TEXTSPLIT($A59,",")</f>
        <v>RGNO1465846</v>
      </c>
      <c r="C59" s="27" t="str">
        <v>Date-9/12/2024</v>
      </c>
      <c r="D59" s="27" t="str">
        <v>Mob:603855397[0:00]</v>
      </c>
      <c r="E59" s="36" t="str">
        <f t="shared" si="0"/>
        <v>9/12/2024</v>
      </c>
      <c r="F59" s="27" t="str">
        <f t="shared" si="1"/>
        <v>603855397</v>
      </c>
      <c r="G59" s="27" t="str" cm="1">
        <f t="array" ref="G59:I59">_xlfn.TEXTSPLIT($E59,"/")</f>
        <v>9</v>
      </c>
      <c r="H59" s="27" t="str">
        <v>12</v>
      </c>
      <c r="I59" s="27" t="str">
        <v>2024</v>
      </c>
      <c r="J59" s="28">
        <f t="shared" si="2"/>
        <v>45635</v>
      </c>
      <c r="K59" s="27" t="str">
        <f t="shared" si="3"/>
        <v>[0:00]</v>
      </c>
      <c r="L59" s="27" t="str">
        <f t="shared" si="4"/>
        <v>0:00]</v>
      </c>
      <c r="M59" s="27" t="str">
        <f t="shared" si="5"/>
        <v>0:00</v>
      </c>
      <c r="N59" s="27" t="str" cm="1">
        <f t="array" ref="N59">_xlfn.TEXTSPLIT($M59,"-")</f>
        <v>0:00</v>
      </c>
      <c r="O59" s="27"/>
      <c r="P59" s="27" cm="1">
        <f t="array" ref="P59:Q59">VALUE(_xlfn.TEXTSPLIT($N59,":"))</f>
        <v>0</v>
      </c>
      <c r="Q59" s="27">
        <v>0</v>
      </c>
      <c r="R59" s="27" t="str" cm="1">
        <f t="array" ref="R59">IF($O59="","",VALUE(_xlfn.TEXTSPLIT($O59,":")))</f>
        <v/>
      </c>
      <c r="S59" s="27"/>
      <c r="T59" s="34">
        <f t="shared" si="6"/>
        <v>0</v>
      </c>
      <c r="U59" s="34" t="str">
        <f t="shared" si="7"/>
        <v/>
      </c>
      <c r="V59" s="34" t="str">
        <f t="shared" si="8"/>
        <v/>
      </c>
      <c r="W59" s="35">
        <f t="shared" si="9"/>
        <v>0</v>
      </c>
      <c r="X59" s="27" t="str">
        <f t="shared" si="10"/>
        <v>RGNO1465846</v>
      </c>
      <c r="Y59" s="43">
        <f t="shared" si="11"/>
        <v>45635</v>
      </c>
      <c r="Z59" s="27" t="str">
        <f t="shared" si="12"/>
        <v>603855397</v>
      </c>
      <c r="AA59" s="27" t="str">
        <f t="shared" si="13"/>
        <v>Absent</v>
      </c>
    </row>
    <row r="60" spans="1:27">
      <c r="A60" s="32" t="s">
        <v>108</v>
      </c>
      <c r="B60" s="27" t="str" cm="1">
        <f t="array" ref="B60:D60">_xlfn.TEXTSPLIT($A60,",")</f>
        <v>RGNO1465847</v>
      </c>
      <c r="C60" s="27" t="str">
        <v>Date-7/12/2024</v>
      </c>
      <c r="D60" s="27" t="str">
        <v>Mob:704755430[0:00]</v>
      </c>
      <c r="E60" s="36" t="str">
        <f t="shared" si="0"/>
        <v>7/12/2024</v>
      </c>
      <c r="F60" s="27" t="str">
        <f t="shared" si="1"/>
        <v>704755430</v>
      </c>
      <c r="G60" s="27" t="str" cm="1">
        <f t="array" ref="G60:I60">_xlfn.TEXTSPLIT($E60,"/")</f>
        <v>7</v>
      </c>
      <c r="H60" s="27" t="str">
        <v>12</v>
      </c>
      <c r="I60" s="27" t="str">
        <v>2024</v>
      </c>
      <c r="J60" s="28">
        <f t="shared" si="2"/>
        <v>45633</v>
      </c>
      <c r="K60" s="27" t="str">
        <f t="shared" si="3"/>
        <v>[0:00]</v>
      </c>
      <c r="L60" s="27" t="str">
        <f t="shared" si="4"/>
        <v>0:00]</v>
      </c>
      <c r="M60" s="27" t="str">
        <f t="shared" si="5"/>
        <v>0:00</v>
      </c>
      <c r="N60" s="27" t="str" cm="1">
        <f t="array" ref="N60">_xlfn.TEXTSPLIT($M60,"-")</f>
        <v>0:00</v>
      </c>
      <c r="O60" s="27"/>
      <c r="P60" s="27" cm="1">
        <f t="array" ref="P60:Q60">VALUE(_xlfn.TEXTSPLIT($N60,":"))</f>
        <v>0</v>
      </c>
      <c r="Q60" s="27">
        <v>0</v>
      </c>
      <c r="R60" s="27" t="str" cm="1">
        <f t="array" ref="R60">IF($O60="","",VALUE(_xlfn.TEXTSPLIT($O60,":")))</f>
        <v/>
      </c>
      <c r="S60" s="27"/>
      <c r="T60" s="34">
        <f t="shared" si="6"/>
        <v>0</v>
      </c>
      <c r="U60" s="34" t="str">
        <f t="shared" si="7"/>
        <v/>
      </c>
      <c r="V60" s="34" t="str">
        <f t="shared" si="8"/>
        <v/>
      </c>
      <c r="W60" s="35">
        <f t="shared" si="9"/>
        <v>0</v>
      </c>
      <c r="X60" s="27" t="str">
        <f t="shared" si="10"/>
        <v>RGNO1465847</v>
      </c>
      <c r="Y60" s="43">
        <f t="shared" si="11"/>
        <v>45633</v>
      </c>
      <c r="Z60" s="27" t="str">
        <f t="shared" si="12"/>
        <v>704755430</v>
      </c>
      <c r="AA60" s="27" t="str">
        <f t="shared" si="13"/>
        <v>Absent</v>
      </c>
    </row>
    <row r="61" spans="1:27">
      <c r="A61" s="32" t="s">
        <v>109</v>
      </c>
      <c r="B61" s="27" t="str" cm="1">
        <f t="array" ref="B61:D61">_xlfn.TEXTSPLIT($A61,",")</f>
        <v>RGNO1465848</v>
      </c>
      <c r="C61" s="27" t="str">
        <v>Date-16/12/2024</v>
      </c>
      <c r="D61" s="27" t="str">
        <v>Mob:605655473[0:00]</v>
      </c>
      <c r="E61" s="36" t="str">
        <f t="shared" si="0"/>
        <v>16/12/2024</v>
      </c>
      <c r="F61" s="27" t="str">
        <f t="shared" si="1"/>
        <v>605655473</v>
      </c>
      <c r="G61" s="27" t="str" cm="1">
        <f t="array" ref="G61:I61">_xlfn.TEXTSPLIT($E61,"/")</f>
        <v>16</v>
      </c>
      <c r="H61" s="27" t="str">
        <v>12</v>
      </c>
      <c r="I61" s="27" t="str">
        <v>2024</v>
      </c>
      <c r="J61" s="28">
        <f t="shared" si="2"/>
        <v>45642</v>
      </c>
      <c r="K61" s="27" t="str">
        <f t="shared" si="3"/>
        <v>[0:00]</v>
      </c>
      <c r="L61" s="27" t="str">
        <f t="shared" si="4"/>
        <v>0:00]</v>
      </c>
      <c r="M61" s="27" t="str">
        <f t="shared" si="5"/>
        <v>0:00</v>
      </c>
      <c r="N61" s="27" t="str" cm="1">
        <f t="array" ref="N61">_xlfn.TEXTSPLIT($M61,"-")</f>
        <v>0:00</v>
      </c>
      <c r="O61" s="27"/>
      <c r="P61" s="27" cm="1">
        <f t="array" ref="P61:Q61">VALUE(_xlfn.TEXTSPLIT($N61,":"))</f>
        <v>0</v>
      </c>
      <c r="Q61" s="27">
        <v>0</v>
      </c>
      <c r="R61" s="27" t="str" cm="1">
        <f t="array" ref="R61">IF($O61="","",VALUE(_xlfn.TEXTSPLIT($O61,":")))</f>
        <v/>
      </c>
      <c r="S61" s="27"/>
      <c r="T61" s="34">
        <f t="shared" si="6"/>
        <v>0</v>
      </c>
      <c r="U61" s="34" t="str">
        <f t="shared" si="7"/>
        <v/>
      </c>
      <c r="V61" s="34" t="str">
        <f t="shared" si="8"/>
        <v/>
      </c>
      <c r="W61" s="35">
        <f t="shared" si="9"/>
        <v>0</v>
      </c>
      <c r="X61" s="27" t="str">
        <f t="shared" si="10"/>
        <v>RGNO1465848</v>
      </c>
      <c r="Y61" s="43">
        <f t="shared" si="11"/>
        <v>45642</v>
      </c>
      <c r="Z61" s="27" t="str">
        <f t="shared" si="12"/>
        <v>605655473</v>
      </c>
      <c r="AA61" s="27" t="str">
        <f t="shared" si="13"/>
        <v>Absent</v>
      </c>
    </row>
    <row r="62" spans="1:27">
      <c r="A62" s="32" t="s">
        <v>110</v>
      </c>
      <c r="B62" s="27" t="str" cm="1">
        <f t="array" ref="B62:D62">_xlfn.TEXTSPLIT($A62,",")</f>
        <v>RGNO1465849</v>
      </c>
      <c r="C62" s="27" t="str">
        <v>Date-11/12/2024</v>
      </c>
      <c r="D62" s="27" t="str">
        <v>Mob:707455548[0:00]</v>
      </c>
      <c r="E62" s="36" t="str">
        <f t="shared" si="0"/>
        <v>11/12/2024</v>
      </c>
      <c r="F62" s="27" t="str">
        <f t="shared" si="1"/>
        <v>707455548</v>
      </c>
      <c r="G62" s="27" t="str" cm="1">
        <f t="array" ref="G62:I62">_xlfn.TEXTSPLIT($E62,"/")</f>
        <v>11</v>
      </c>
      <c r="H62" s="27" t="str">
        <v>12</v>
      </c>
      <c r="I62" s="27" t="str">
        <v>2024</v>
      </c>
      <c r="J62" s="28">
        <f t="shared" si="2"/>
        <v>45637</v>
      </c>
      <c r="K62" s="27" t="str">
        <f t="shared" si="3"/>
        <v>[0:00]</v>
      </c>
      <c r="L62" s="27" t="str">
        <f t="shared" si="4"/>
        <v>0:00]</v>
      </c>
      <c r="M62" s="27" t="str">
        <f t="shared" si="5"/>
        <v>0:00</v>
      </c>
      <c r="N62" s="27" t="str" cm="1">
        <f t="array" ref="N62">_xlfn.TEXTSPLIT($M62,"-")</f>
        <v>0:00</v>
      </c>
      <c r="O62" s="27"/>
      <c r="P62" s="27" cm="1">
        <f t="array" ref="P62:Q62">VALUE(_xlfn.TEXTSPLIT($N62,":"))</f>
        <v>0</v>
      </c>
      <c r="Q62" s="27">
        <v>0</v>
      </c>
      <c r="R62" s="27" t="str" cm="1">
        <f t="array" ref="R62">IF($O62="","",VALUE(_xlfn.TEXTSPLIT($O62,":")))</f>
        <v/>
      </c>
      <c r="S62" s="27"/>
      <c r="T62" s="34">
        <f t="shared" si="6"/>
        <v>0</v>
      </c>
      <c r="U62" s="34" t="str">
        <f t="shared" si="7"/>
        <v/>
      </c>
      <c r="V62" s="34" t="str">
        <f t="shared" si="8"/>
        <v/>
      </c>
      <c r="W62" s="35">
        <f t="shared" si="9"/>
        <v>0</v>
      </c>
      <c r="X62" s="27" t="str">
        <f t="shared" si="10"/>
        <v>RGNO1465849</v>
      </c>
      <c r="Y62" s="43">
        <f t="shared" si="11"/>
        <v>45637</v>
      </c>
      <c r="Z62" s="27" t="str">
        <f t="shared" si="12"/>
        <v>707455548</v>
      </c>
      <c r="AA62" s="27" t="str">
        <f t="shared" si="13"/>
        <v>Absent</v>
      </c>
    </row>
    <row r="63" spans="1:27">
      <c r="A63" s="32" t="s">
        <v>111</v>
      </c>
      <c r="B63" s="27" t="str" cm="1">
        <f t="array" ref="B63:D63">_xlfn.TEXTSPLIT($A63,",")</f>
        <v>RGNO1465850</v>
      </c>
      <c r="C63" s="27" t="str">
        <v>Date-12/12/2024</v>
      </c>
      <c r="D63" s="27" t="str">
        <v>Mob:700105569[0:00]</v>
      </c>
      <c r="E63" s="36" t="str">
        <f t="shared" si="0"/>
        <v>12/12/2024</v>
      </c>
      <c r="F63" s="27" t="str">
        <f t="shared" si="1"/>
        <v>700105569</v>
      </c>
      <c r="G63" s="27" t="str" cm="1">
        <f t="array" ref="G63:I63">_xlfn.TEXTSPLIT($E63,"/")</f>
        <v>12</v>
      </c>
      <c r="H63" s="27" t="str">
        <v>12</v>
      </c>
      <c r="I63" s="27" t="str">
        <v>2024</v>
      </c>
      <c r="J63" s="28">
        <f t="shared" si="2"/>
        <v>45638</v>
      </c>
      <c r="K63" s="27" t="str">
        <f t="shared" si="3"/>
        <v>[0:00]</v>
      </c>
      <c r="L63" s="27" t="str">
        <f t="shared" si="4"/>
        <v>0:00]</v>
      </c>
      <c r="M63" s="27" t="str">
        <f t="shared" si="5"/>
        <v>0:00</v>
      </c>
      <c r="N63" s="27" t="str" cm="1">
        <f t="array" ref="N63">_xlfn.TEXTSPLIT($M63,"-")</f>
        <v>0:00</v>
      </c>
      <c r="O63" s="27"/>
      <c r="P63" s="27" cm="1">
        <f t="array" ref="P63:Q63">VALUE(_xlfn.TEXTSPLIT($N63,":"))</f>
        <v>0</v>
      </c>
      <c r="Q63" s="27">
        <v>0</v>
      </c>
      <c r="R63" s="27" t="str" cm="1">
        <f t="array" ref="R63">IF($O63="","",VALUE(_xlfn.TEXTSPLIT($O63,":")))</f>
        <v/>
      </c>
      <c r="S63" s="27"/>
      <c r="T63" s="34">
        <f t="shared" si="6"/>
        <v>0</v>
      </c>
      <c r="U63" s="34" t="str">
        <f t="shared" si="7"/>
        <v/>
      </c>
      <c r="V63" s="34" t="str">
        <f t="shared" si="8"/>
        <v/>
      </c>
      <c r="W63" s="35">
        <f t="shared" si="9"/>
        <v>0</v>
      </c>
      <c r="X63" s="27" t="str">
        <f t="shared" si="10"/>
        <v>RGNO1465850</v>
      </c>
      <c r="Y63" s="43">
        <f t="shared" si="11"/>
        <v>45638</v>
      </c>
      <c r="Z63" s="27" t="str">
        <f t="shared" si="12"/>
        <v>700105569</v>
      </c>
      <c r="AA63" s="27" t="str">
        <f t="shared" si="13"/>
        <v>Absent</v>
      </c>
    </row>
    <row r="64" spans="1:27">
      <c r="A64" s="32" t="s">
        <v>112</v>
      </c>
      <c r="B64" s="27" t="str" cm="1">
        <f t="array" ref="B64:D64">_xlfn.TEXTSPLIT($A64,",")</f>
        <v>RGNO1465851</v>
      </c>
      <c r="C64" s="27" t="str">
        <v>Date-4/12/2024</v>
      </c>
      <c r="D64" s="27" t="str">
        <v>Mob:600375581[0:00]</v>
      </c>
      <c r="E64" s="36" t="str">
        <f t="shared" si="0"/>
        <v>4/12/2024</v>
      </c>
      <c r="F64" s="27" t="str">
        <f t="shared" si="1"/>
        <v>600375581</v>
      </c>
      <c r="G64" s="27" t="str" cm="1">
        <f t="array" ref="G64:I64">_xlfn.TEXTSPLIT($E64,"/")</f>
        <v>4</v>
      </c>
      <c r="H64" s="27" t="str">
        <v>12</v>
      </c>
      <c r="I64" s="27" t="str">
        <v>2024</v>
      </c>
      <c r="J64" s="28">
        <f t="shared" si="2"/>
        <v>45630</v>
      </c>
      <c r="K64" s="27" t="str">
        <f t="shared" si="3"/>
        <v>[0:00]</v>
      </c>
      <c r="L64" s="27" t="str">
        <f t="shared" si="4"/>
        <v>0:00]</v>
      </c>
      <c r="M64" s="27" t="str">
        <f t="shared" si="5"/>
        <v>0:00</v>
      </c>
      <c r="N64" s="27" t="str" cm="1">
        <f t="array" ref="N64">_xlfn.TEXTSPLIT($M64,"-")</f>
        <v>0:00</v>
      </c>
      <c r="O64" s="27"/>
      <c r="P64" s="27" cm="1">
        <f t="array" ref="P64:Q64">VALUE(_xlfn.TEXTSPLIT($N64,":"))</f>
        <v>0</v>
      </c>
      <c r="Q64" s="27">
        <v>0</v>
      </c>
      <c r="R64" s="27" t="str" cm="1">
        <f t="array" ref="R64">IF($O64="","",VALUE(_xlfn.TEXTSPLIT($O64,":")))</f>
        <v/>
      </c>
      <c r="S64" s="27"/>
      <c r="T64" s="34">
        <f t="shared" si="6"/>
        <v>0</v>
      </c>
      <c r="U64" s="34" t="str">
        <f t="shared" si="7"/>
        <v/>
      </c>
      <c r="V64" s="34" t="str">
        <f t="shared" si="8"/>
        <v/>
      </c>
      <c r="W64" s="35">
        <f t="shared" si="9"/>
        <v>0</v>
      </c>
      <c r="X64" s="27" t="str">
        <f t="shared" si="10"/>
        <v>RGNO1465851</v>
      </c>
      <c r="Y64" s="43">
        <f t="shared" si="11"/>
        <v>45630</v>
      </c>
      <c r="Z64" s="27" t="str">
        <f t="shared" si="12"/>
        <v>600375581</v>
      </c>
      <c r="AA64" s="27" t="str">
        <f t="shared" si="13"/>
        <v>Absent</v>
      </c>
    </row>
    <row r="65" spans="1:27">
      <c r="A65" s="32" t="s">
        <v>113</v>
      </c>
      <c r="B65" s="27" t="str" cm="1">
        <f t="array" ref="B65:D65">_xlfn.TEXTSPLIT($A65,",")</f>
        <v>RGNO1465852</v>
      </c>
      <c r="C65" s="27" t="str">
        <v>Date-11/12/2024</v>
      </c>
      <c r="D65" s="27" t="str">
        <v>Mob:600645592[0:00]</v>
      </c>
      <c r="E65" s="36" t="str">
        <f t="shared" si="0"/>
        <v>11/12/2024</v>
      </c>
      <c r="F65" s="27" t="str">
        <f t="shared" si="1"/>
        <v>600645592</v>
      </c>
      <c r="G65" s="27" t="str" cm="1">
        <f t="array" ref="G65:I65">_xlfn.TEXTSPLIT($E65,"/")</f>
        <v>11</v>
      </c>
      <c r="H65" s="27" t="str">
        <v>12</v>
      </c>
      <c r="I65" s="27" t="str">
        <v>2024</v>
      </c>
      <c r="J65" s="28">
        <f t="shared" si="2"/>
        <v>45637</v>
      </c>
      <c r="K65" s="27" t="str">
        <f t="shared" si="3"/>
        <v>[0:00]</v>
      </c>
      <c r="L65" s="27" t="str">
        <f t="shared" si="4"/>
        <v>0:00]</v>
      </c>
      <c r="M65" s="27" t="str">
        <f t="shared" si="5"/>
        <v>0:00</v>
      </c>
      <c r="N65" s="27" t="str" cm="1">
        <f t="array" ref="N65">_xlfn.TEXTSPLIT($M65,"-")</f>
        <v>0:00</v>
      </c>
      <c r="O65" s="27"/>
      <c r="P65" s="27" cm="1">
        <f t="array" ref="P65:Q65">VALUE(_xlfn.TEXTSPLIT($N65,":"))</f>
        <v>0</v>
      </c>
      <c r="Q65" s="27">
        <v>0</v>
      </c>
      <c r="R65" s="27" t="str" cm="1">
        <f t="array" ref="R65">IF($O65="","",VALUE(_xlfn.TEXTSPLIT($O65,":")))</f>
        <v/>
      </c>
      <c r="S65" s="27"/>
      <c r="T65" s="34">
        <f t="shared" si="6"/>
        <v>0</v>
      </c>
      <c r="U65" s="34" t="str">
        <f t="shared" si="7"/>
        <v/>
      </c>
      <c r="V65" s="34" t="str">
        <f t="shared" si="8"/>
        <v/>
      </c>
      <c r="W65" s="35">
        <f t="shared" si="9"/>
        <v>0</v>
      </c>
      <c r="X65" s="27" t="str">
        <f t="shared" si="10"/>
        <v>RGNO1465852</v>
      </c>
      <c r="Y65" s="43">
        <f t="shared" si="11"/>
        <v>45637</v>
      </c>
      <c r="Z65" s="27" t="str">
        <f t="shared" si="12"/>
        <v>600645592</v>
      </c>
      <c r="AA65" s="27" t="str">
        <f t="shared" si="13"/>
        <v>Absent</v>
      </c>
    </row>
    <row r="66" spans="1:27">
      <c r="A66" s="32" t="s">
        <v>114</v>
      </c>
      <c r="B66" s="27" t="str" cm="1">
        <f t="array" ref="B66:D66">_xlfn.TEXTSPLIT($A66,",")</f>
        <v>RGNO1465853</v>
      </c>
      <c r="C66" s="27" t="str">
        <v>Date-9/12/2024</v>
      </c>
      <c r="D66" s="27" t="str">
        <v>Mob:600735596[0:00]</v>
      </c>
      <c r="E66" s="36" t="str">
        <f t="shared" si="0"/>
        <v>9/12/2024</v>
      </c>
      <c r="F66" s="27" t="str">
        <f t="shared" si="1"/>
        <v>600735596</v>
      </c>
      <c r="G66" s="27" t="str" cm="1">
        <f t="array" ref="G66:I66">_xlfn.TEXTSPLIT($E66,"/")</f>
        <v>9</v>
      </c>
      <c r="H66" s="27" t="str">
        <v>12</v>
      </c>
      <c r="I66" s="27" t="str">
        <v>2024</v>
      </c>
      <c r="J66" s="28">
        <f t="shared" si="2"/>
        <v>45635</v>
      </c>
      <c r="K66" s="27" t="str">
        <f t="shared" si="3"/>
        <v>[0:00]</v>
      </c>
      <c r="L66" s="27" t="str">
        <f t="shared" si="4"/>
        <v>0:00]</v>
      </c>
      <c r="M66" s="27" t="str">
        <f t="shared" si="5"/>
        <v>0:00</v>
      </c>
      <c r="N66" s="27" t="str" cm="1">
        <f t="array" ref="N66">_xlfn.TEXTSPLIT($M66,"-")</f>
        <v>0:00</v>
      </c>
      <c r="O66" s="27"/>
      <c r="P66" s="27" cm="1">
        <f t="array" ref="P66:Q66">VALUE(_xlfn.TEXTSPLIT($N66,":"))</f>
        <v>0</v>
      </c>
      <c r="Q66" s="27">
        <v>0</v>
      </c>
      <c r="R66" s="27" t="str" cm="1">
        <f t="array" ref="R66">IF($O66="","",VALUE(_xlfn.TEXTSPLIT($O66,":")))</f>
        <v/>
      </c>
      <c r="S66" s="27"/>
      <c r="T66" s="34">
        <f t="shared" si="6"/>
        <v>0</v>
      </c>
      <c r="U66" s="34" t="str">
        <f t="shared" si="7"/>
        <v/>
      </c>
      <c r="V66" s="34" t="str">
        <f t="shared" si="8"/>
        <v/>
      </c>
      <c r="W66" s="35">
        <f t="shared" si="9"/>
        <v>0</v>
      </c>
      <c r="X66" s="27" t="str">
        <f t="shared" si="10"/>
        <v>RGNO1465853</v>
      </c>
      <c r="Y66" s="43">
        <f t="shared" si="11"/>
        <v>45635</v>
      </c>
      <c r="Z66" s="27" t="str">
        <f t="shared" si="12"/>
        <v>600735596</v>
      </c>
      <c r="AA66" s="27" t="str">
        <f t="shared" si="13"/>
        <v>Absent</v>
      </c>
    </row>
    <row r="67" spans="1:27">
      <c r="A67" s="32" t="s">
        <v>115</v>
      </c>
      <c r="B67" s="27" t="str" cm="1">
        <f t="array" ref="B67:D67">_xlfn.TEXTSPLIT($A67,",")</f>
        <v>RGNO1465854</v>
      </c>
      <c r="C67" s="27" t="str">
        <v>Date-14/12/2024</v>
      </c>
      <c r="D67" s="27" t="str">
        <v>Mob:602050600[0:00]</v>
      </c>
      <c r="E67" s="36" t="str">
        <f t="shared" ref="E67:E130" si="14">SUBSTITUTE($C67,"Date-","")</f>
        <v>14/12/2024</v>
      </c>
      <c r="F67" s="27" t="str">
        <f t="shared" ref="F67:F130" si="15">MID($D67,5,9)</f>
        <v>602050600</v>
      </c>
      <c r="G67" s="27" t="str" cm="1">
        <f t="array" ref="G67:I67">_xlfn.TEXTSPLIT($E67,"/")</f>
        <v>14</v>
      </c>
      <c r="H67" s="27" t="str">
        <v>12</v>
      </c>
      <c r="I67" s="27" t="str">
        <v>2024</v>
      </c>
      <c r="J67" s="28">
        <f t="shared" ref="J67:J130" si="16">DATE($I67,$H67,$G67)</f>
        <v>45640</v>
      </c>
      <c r="K67" s="27" t="str">
        <f t="shared" ref="K67:K130" si="17">MID($D67,14,20)</f>
        <v>[0:00]</v>
      </c>
      <c r="L67" s="27" t="str">
        <f t="shared" ref="L67:L130" si="18">SUBSTITUTE($K67,"[","")</f>
        <v>0:00]</v>
      </c>
      <c r="M67" s="27" t="str">
        <f t="shared" ref="M67:M130" si="19">SUBSTITUTE($L67,"]","")</f>
        <v>0:00</v>
      </c>
      <c r="N67" s="27" t="str" cm="1">
        <f t="array" ref="N67">_xlfn.TEXTSPLIT($M67,"-")</f>
        <v>0:00</v>
      </c>
      <c r="O67" s="27"/>
      <c r="P67" s="27" cm="1">
        <f t="array" ref="P67:Q67">VALUE(_xlfn.TEXTSPLIT($N67,":"))</f>
        <v>0</v>
      </c>
      <c r="Q67" s="27">
        <v>0</v>
      </c>
      <c r="R67" s="27" t="str" cm="1">
        <f t="array" ref="R67">IF($O67="","",VALUE(_xlfn.TEXTSPLIT($O67,":")))</f>
        <v/>
      </c>
      <c r="S67" s="27"/>
      <c r="T67" s="34">
        <f t="shared" ref="T67:T130" si="20">TIME($P67,$Q67,0)</f>
        <v>0</v>
      </c>
      <c r="U67" s="34" t="str">
        <f t="shared" ref="U67:U130" si="21">IF($R67="","",TIME($R67,$S67,0))</f>
        <v/>
      </c>
      <c r="V67" s="34" t="str">
        <f t="shared" ref="V67:V130" si="22">IF($U67="","",U67-T67)</f>
        <v/>
      </c>
      <c r="W67" s="35">
        <f t="shared" ref="W67:W130" si="23">IF($V67="",0,HOUR($V67)+MINUTE($V67))</f>
        <v>0</v>
      </c>
      <c r="X67" s="27" t="str">
        <f t="shared" ref="X67:X130" si="24">TRIM(B67)</f>
        <v>RGNO1465854</v>
      </c>
      <c r="Y67" s="43">
        <f t="shared" ref="Y67:Y130" si="25">J67</f>
        <v>45640</v>
      </c>
      <c r="Z67" s="27" t="str">
        <f t="shared" ref="Z67:Z130" si="26">TRIM(F67)</f>
        <v>602050600</v>
      </c>
      <c r="AA67" s="27" t="str">
        <f t="shared" ref="AA67:AA130" si="27">IF($W67=0,"Absent","Present")</f>
        <v>Absent</v>
      </c>
    </row>
    <row r="68" spans="1:27">
      <c r="A68" s="32" t="s">
        <v>116</v>
      </c>
      <c r="B68" s="27" t="str" cm="1">
        <f t="array" ref="B68:D68">_xlfn.TEXTSPLIT($A68,",")</f>
        <v>RGNO1465855</v>
      </c>
      <c r="C68" s="27" t="str">
        <v>Date-13/12/2024</v>
      </c>
      <c r="D68" s="27" t="str">
        <v>Mob:600915603[11:13-11:23]</v>
      </c>
      <c r="E68" s="36" t="str">
        <f t="shared" si="14"/>
        <v>13/12/2024</v>
      </c>
      <c r="F68" s="27" t="str">
        <f t="shared" si="15"/>
        <v>600915603</v>
      </c>
      <c r="G68" s="27" t="str" cm="1">
        <f t="array" ref="G68:I68">_xlfn.TEXTSPLIT($E68,"/")</f>
        <v>13</v>
      </c>
      <c r="H68" s="27" t="str">
        <v>12</v>
      </c>
      <c r="I68" s="27" t="str">
        <v>2024</v>
      </c>
      <c r="J68" s="28">
        <f t="shared" si="16"/>
        <v>45639</v>
      </c>
      <c r="K68" s="27" t="str">
        <f t="shared" si="17"/>
        <v>[11:13-11:23]</v>
      </c>
      <c r="L68" s="27" t="str">
        <f t="shared" si="18"/>
        <v>11:13-11:23]</v>
      </c>
      <c r="M68" s="27" t="str">
        <f t="shared" si="19"/>
        <v>11:13-11:23</v>
      </c>
      <c r="N68" s="27" t="str" cm="1">
        <f t="array" ref="N68:O68">_xlfn.TEXTSPLIT($M68,"-")</f>
        <v>11:13</v>
      </c>
      <c r="O68" s="27" t="str">
        <v>11:23</v>
      </c>
      <c r="P68" s="27" cm="1">
        <f t="array" ref="P68:Q68">VALUE(_xlfn.TEXTSPLIT($N68,":"))</f>
        <v>11</v>
      </c>
      <c r="Q68" s="27">
        <v>13</v>
      </c>
      <c r="R68" s="27" cm="1">
        <f t="array" ref="R68:S68">IF($O68="","",VALUE(_xlfn.TEXTSPLIT($O68,":")))</f>
        <v>11</v>
      </c>
      <c r="S68" s="27">
        <v>23</v>
      </c>
      <c r="T68" s="34">
        <f t="shared" si="20"/>
        <v>0.46736111111111112</v>
      </c>
      <c r="U68" s="34">
        <f t="shared" si="21"/>
        <v>0.47430555555555554</v>
      </c>
      <c r="V68" s="34">
        <f t="shared" si="22"/>
        <v>6.9444444444444198E-3</v>
      </c>
      <c r="W68" s="35">
        <f t="shared" si="23"/>
        <v>10</v>
      </c>
      <c r="X68" s="27" t="str">
        <f t="shared" si="24"/>
        <v>RGNO1465855</v>
      </c>
      <c r="Y68" s="43">
        <f t="shared" si="25"/>
        <v>45639</v>
      </c>
      <c r="Z68" s="27" t="str">
        <f t="shared" si="26"/>
        <v>600915603</v>
      </c>
      <c r="AA68" s="27" t="str">
        <f t="shared" si="27"/>
        <v>Present</v>
      </c>
    </row>
    <row r="69" spans="1:27">
      <c r="A69" s="32" t="s">
        <v>117</v>
      </c>
      <c r="B69" s="27" t="str" cm="1">
        <f t="array" ref="B69:D69">_xlfn.TEXTSPLIT($A69,",")</f>
        <v>RGNO1465856</v>
      </c>
      <c r="C69" s="27" t="str">
        <v>Date-8/12/2024</v>
      </c>
      <c r="D69" s="27" t="str">
        <v>Mob:701005607[10:49-11:35]</v>
      </c>
      <c r="E69" s="36" t="str">
        <f t="shared" si="14"/>
        <v>8/12/2024</v>
      </c>
      <c r="F69" s="27" t="str">
        <f t="shared" si="15"/>
        <v>701005607</v>
      </c>
      <c r="G69" s="27" t="str" cm="1">
        <f t="array" ref="G69:I69">_xlfn.TEXTSPLIT($E69,"/")</f>
        <v>8</v>
      </c>
      <c r="H69" s="27" t="str">
        <v>12</v>
      </c>
      <c r="I69" s="27" t="str">
        <v>2024</v>
      </c>
      <c r="J69" s="28">
        <f t="shared" si="16"/>
        <v>45634</v>
      </c>
      <c r="K69" s="27" t="str">
        <f t="shared" si="17"/>
        <v>[10:49-11:35]</v>
      </c>
      <c r="L69" s="27" t="str">
        <f t="shared" si="18"/>
        <v>10:49-11:35]</v>
      </c>
      <c r="M69" s="27" t="str">
        <f t="shared" si="19"/>
        <v>10:49-11:35</v>
      </c>
      <c r="N69" s="27" t="str" cm="1">
        <f t="array" ref="N69:O69">_xlfn.TEXTSPLIT($M69,"-")</f>
        <v>10:49</v>
      </c>
      <c r="O69" s="27" t="str">
        <v>11:35</v>
      </c>
      <c r="P69" s="27" cm="1">
        <f t="array" ref="P69:Q69">VALUE(_xlfn.TEXTSPLIT($N69,":"))</f>
        <v>10</v>
      </c>
      <c r="Q69" s="27">
        <v>49</v>
      </c>
      <c r="R69" s="27" cm="1">
        <f t="array" ref="R69:S69">IF($O69="","",VALUE(_xlfn.TEXTSPLIT($O69,":")))</f>
        <v>11</v>
      </c>
      <c r="S69" s="27">
        <v>35</v>
      </c>
      <c r="T69" s="34">
        <f t="shared" si="20"/>
        <v>0.45069444444444445</v>
      </c>
      <c r="U69" s="34">
        <f t="shared" si="21"/>
        <v>0.4826388888888889</v>
      </c>
      <c r="V69" s="34">
        <f t="shared" si="22"/>
        <v>3.1944444444444442E-2</v>
      </c>
      <c r="W69" s="35">
        <f t="shared" si="23"/>
        <v>46</v>
      </c>
      <c r="X69" s="27" t="str">
        <f t="shared" si="24"/>
        <v>RGNO1465856</v>
      </c>
      <c r="Y69" s="43">
        <f t="shared" si="25"/>
        <v>45634</v>
      </c>
      <c r="Z69" s="27" t="str">
        <f t="shared" si="26"/>
        <v>701005607</v>
      </c>
      <c r="AA69" s="27" t="str">
        <f t="shared" si="27"/>
        <v>Present</v>
      </c>
    </row>
    <row r="70" spans="1:27">
      <c r="A70" s="32" t="s">
        <v>118</v>
      </c>
      <c r="B70" s="27" t="str" cm="1">
        <f t="array" ref="B70:D70">_xlfn.TEXTSPLIT($A70,",")</f>
        <v>RGNO1465857</v>
      </c>
      <c r="C70" s="27" t="str">
        <v>Date-7/12/2024</v>
      </c>
      <c r="D70" s="27" t="str">
        <v>Mob:601185615[14:44-14:57]</v>
      </c>
      <c r="E70" s="36" t="str">
        <f t="shared" si="14"/>
        <v>7/12/2024</v>
      </c>
      <c r="F70" s="27" t="str">
        <f t="shared" si="15"/>
        <v>601185615</v>
      </c>
      <c r="G70" s="27" t="str" cm="1">
        <f t="array" ref="G70:I70">_xlfn.TEXTSPLIT($E70,"/")</f>
        <v>7</v>
      </c>
      <c r="H70" s="27" t="str">
        <v>12</v>
      </c>
      <c r="I70" s="27" t="str">
        <v>2024</v>
      </c>
      <c r="J70" s="28">
        <f t="shared" si="16"/>
        <v>45633</v>
      </c>
      <c r="K70" s="27" t="str">
        <f t="shared" si="17"/>
        <v>[14:44-14:57]</v>
      </c>
      <c r="L70" s="27" t="str">
        <f t="shared" si="18"/>
        <v>14:44-14:57]</v>
      </c>
      <c r="M70" s="27" t="str">
        <f t="shared" si="19"/>
        <v>14:44-14:57</v>
      </c>
      <c r="N70" s="27" t="str" cm="1">
        <f t="array" ref="N70:O70">_xlfn.TEXTSPLIT($M70,"-")</f>
        <v>14:44</v>
      </c>
      <c r="O70" s="27" t="str">
        <v>14:57</v>
      </c>
      <c r="P70" s="27" cm="1">
        <f t="array" ref="P70:Q70">VALUE(_xlfn.TEXTSPLIT($N70,":"))</f>
        <v>14</v>
      </c>
      <c r="Q70" s="27">
        <v>44</v>
      </c>
      <c r="R70" s="27" cm="1">
        <f t="array" ref="R70:S70">IF($O70="","",VALUE(_xlfn.TEXTSPLIT($O70,":")))</f>
        <v>14</v>
      </c>
      <c r="S70" s="27">
        <v>57</v>
      </c>
      <c r="T70" s="34">
        <f t="shared" si="20"/>
        <v>0.61388888888888893</v>
      </c>
      <c r="U70" s="34">
        <f t="shared" si="21"/>
        <v>0.62291666666666667</v>
      </c>
      <c r="V70" s="34">
        <f t="shared" si="22"/>
        <v>9.0277777777777457E-3</v>
      </c>
      <c r="W70" s="35">
        <f t="shared" si="23"/>
        <v>13</v>
      </c>
      <c r="X70" s="27" t="str">
        <f t="shared" si="24"/>
        <v>RGNO1465857</v>
      </c>
      <c r="Y70" s="43">
        <f t="shared" si="25"/>
        <v>45633</v>
      </c>
      <c r="Z70" s="27" t="str">
        <f t="shared" si="26"/>
        <v>601185615</v>
      </c>
      <c r="AA70" s="27" t="str">
        <f t="shared" si="27"/>
        <v>Present</v>
      </c>
    </row>
    <row r="71" spans="1:27">
      <c r="A71" s="32" t="s">
        <v>119</v>
      </c>
      <c r="B71" s="27" t="str" cm="1">
        <f t="array" ref="B71:D71">_xlfn.TEXTSPLIT($A71,",")</f>
        <v>RGNO1465858</v>
      </c>
      <c r="C71" s="27" t="str">
        <v>Date-17/12/2024</v>
      </c>
      <c r="D71" s="27" t="str">
        <v>Mob:701275619[08:48-9:47]</v>
      </c>
      <c r="E71" s="36" t="str">
        <f t="shared" si="14"/>
        <v>17/12/2024</v>
      </c>
      <c r="F71" s="27" t="str">
        <f t="shared" si="15"/>
        <v>701275619</v>
      </c>
      <c r="G71" s="27" t="str" cm="1">
        <f t="array" ref="G71:I71">_xlfn.TEXTSPLIT($E71,"/")</f>
        <v>17</v>
      </c>
      <c r="H71" s="27" t="str">
        <v>12</v>
      </c>
      <c r="I71" s="27" t="str">
        <v>2024</v>
      </c>
      <c r="J71" s="28">
        <f t="shared" si="16"/>
        <v>45643</v>
      </c>
      <c r="K71" s="27" t="str">
        <f t="shared" si="17"/>
        <v>[08:48-9:47]</v>
      </c>
      <c r="L71" s="27" t="str">
        <f t="shared" si="18"/>
        <v>08:48-9:47]</v>
      </c>
      <c r="M71" s="27" t="str">
        <f t="shared" si="19"/>
        <v>08:48-9:47</v>
      </c>
      <c r="N71" s="27" t="str" cm="1">
        <f t="array" ref="N71:O71">_xlfn.TEXTSPLIT($M71,"-")</f>
        <v>08:48</v>
      </c>
      <c r="O71" s="27" t="str">
        <v>9:47</v>
      </c>
      <c r="P71" s="27" cm="1">
        <f t="array" ref="P71:Q71">VALUE(_xlfn.TEXTSPLIT($N71,":"))</f>
        <v>8</v>
      </c>
      <c r="Q71" s="27">
        <v>48</v>
      </c>
      <c r="R71" s="27" cm="1">
        <f t="array" ref="R71:S71">IF($O71="","",VALUE(_xlfn.TEXTSPLIT($O71,":")))</f>
        <v>9</v>
      </c>
      <c r="S71" s="27">
        <v>47</v>
      </c>
      <c r="T71" s="34">
        <f t="shared" si="20"/>
        <v>0.36666666666666664</v>
      </c>
      <c r="U71" s="34">
        <f t="shared" si="21"/>
        <v>0.40763888888888888</v>
      </c>
      <c r="V71" s="34">
        <f t="shared" si="22"/>
        <v>4.0972222222222243E-2</v>
      </c>
      <c r="W71" s="35">
        <f t="shared" si="23"/>
        <v>59</v>
      </c>
      <c r="X71" s="27" t="str">
        <f t="shared" si="24"/>
        <v>RGNO1465858</v>
      </c>
      <c r="Y71" s="43">
        <f t="shared" si="25"/>
        <v>45643</v>
      </c>
      <c r="Z71" s="27" t="str">
        <f t="shared" si="26"/>
        <v>701275619</v>
      </c>
      <c r="AA71" s="27" t="str">
        <f t="shared" si="27"/>
        <v>Present</v>
      </c>
    </row>
    <row r="72" spans="1:27">
      <c r="A72" s="32" t="s">
        <v>120</v>
      </c>
      <c r="B72" s="27" t="str" cm="1">
        <f t="array" ref="B72:D72">_xlfn.TEXTSPLIT($A72,",")</f>
        <v>RGNO1465859</v>
      </c>
      <c r="C72" s="27" t="str">
        <v>Date-7/12/2024</v>
      </c>
      <c r="D72" s="27" t="str">
        <v>Mob:701365622[0:00]</v>
      </c>
      <c r="E72" s="36" t="str">
        <f t="shared" si="14"/>
        <v>7/12/2024</v>
      </c>
      <c r="F72" s="27" t="str">
        <f t="shared" si="15"/>
        <v>701365622</v>
      </c>
      <c r="G72" s="27" t="str" cm="1">
        <f t="array" ref="G72:I72">_xlfn.TEXTSPLIT($E72,"/")</f>
        <v>7</v>
      </c>
      <c r="H72" s="27" t="str">
        <v>12</v>
      </c>
      <c r="I72" s="27" t="str">
        <v>2024</v>
      </c>
      <c r="J72" s="28">
        <f t="shared" si="16"/>
        <v>45633</v>
      </c>
      <c r="K72" s="27" t="str">
        <f t="shared" si="17"/>
        <v>[0:00]</v>
      </c>
      <c r="L72" s="27" t="str">
        <f t="shared" si="18"/>
        <v>0:00]</v>
      </c>
      <c r="M72" s="27" t="str">
        <f t="shared" si="19"/>
        <v>0:00</v>
      </c>
      <c r="N72" s="27" t="str" cm="1">
        <f t="array" ref="N72">_xlfn.TEXTSPLIT($M72,"-")</f>
        <v>0:00</v>
      </c>
      <c r="O72" s="27"/>
      <c r="P72" s="27" cm="1">
        <f t="array" ref="P72:Q72">VALUE(_xlfn.TEXTSPLIT($N72,":"))</f>
        <v>0</v>
      </c>
      <c r="Q72" s="27">
        <v>0</v>
      </c>
      <c r="R72" s="27" t="str" cm="1">
        <f t="array" ref="R72">IF($O72="","",VALUE(_xlfn.TEXTSPLIT($O72,":")))</f>
        <v/>
      </c>
      <c r="S72" s="27"/>
      <c r="T72" s="34">
        <f t="shared" si="20"/>
        <v>0</v>
      </c>
      <c r="U72" s="34" t="str">
        <f t="shared" si="21"/>
        <v/>
      </c>
      <c r="V72" s="34" t="str">
        <f t="shared" si="22"/>
        <v/>
      </c>
      <c r="W72" s="35">
        <f t="shared" si="23"/>
        <v>0</v>
      </c>
      <c r="X72" s="27" t="str">
        <f t="shared" si="24"/>
        <v>RGNO1465859</v>
      </c>
      <c r="Y72" s="43">
        <f t="shared" si="25"/>
        <v>45633</v>
      </c>
      <c r="Z72" s="27" t="str">
        <f t="shared" si="26"/>
        <v>701365622</v>
      </c>
      <c r="AA72" s="27" t="str">
        <f t="shared" si="27"/>
        <v>Absent</v>
      </c>
    </row>
    <row r="73" spans="1:27">
      <c r="A73" s="32" t="s">
        <v>121</v>
      </c>
      <c r="B73" s="27" t="str" cm="1">
        <f t="array" ref="B73:D73">_xlfn.TEXTSPLIT($A73,",")</f>
        <v>RGNO1465860</v>
      </c>
      <c r="C73" s="27" t="str">
        <v>Date-11/12/2024</v>
      </c>
      <c r="D73" s="27" t="str">
        <v>Mob:701545630[0:00]</v>
      </c>
      <c r="E73" s="36" t="str">
        <f t="shared" si="14"/>
        <v>11/12/2024</v>
      </c>
      <c r="F73" s="27" t="str">
        <f t="shared" si="15"/>
        <v>701545630</v>
      </c>
      <c r="G73" s="27" t="str" cm="1">
        <f t="array" ref="G73:I73">_xlfn.TEXTSPLIT($E73,"/")</f>
        <v>11</v>
      </c>
      <c r="H73" s="27" t="str">
        <v>12</v>
      </c>
      <c r="I73" s="27" t="str">
        <v>2024</v>
      </c>
      <c r="J73" s="28">
        <f t="shared" si="16"/>
        <v>45637</v>
      </c>
      <c r="K73" s="27" t="str">
        <f t="shared" si="17"/>
        <v>[0:00]</v>
      </c>
      <c r="L73" s="27" t="str">
        <f t="shared" si="18"/>
        <v>0:00]</v>
      </c>
      <c r="M73" s="27" t="str">
        <f t="shared" si="19"/>
        <v>0:00</v>
      </c>
      <c r="N73" s="27" t="str" cm="1">
        <f t="array" ref="N73">_xlfn.TEXTSPLIT($M73,"-")</f>
        <v>0:00</v>
      </c>
      <c r="O73" s="27"/>
      <c r="P73" s="27" cm="1">
        <f t="array" ref="P73:Q73">VALUE(_xlfn.TEXTSPLIT($N73,":"))</f>
        <v>0</v>
      </c>
      <c r="Q73" s="27">
        <v>0</v>
      </c>
      <c r="R73" s="27" t="str" cm="1">
        <f t="array" ref="R73">IF($O73="","",VALUE(_xlfn.TEXTSPLIT($O73,":")))</f>
        <v/>
      </c>
      <c r="S73" s="27"/>
      <c r="T73" s="34">
        <f t="shared" si="20"/>
        <v>0</v>
      </c>
      <c r="U73" s="34" t="str">
        <f t="shared" si="21"/>
        <v/>
      </c>
      <c r="V73" s="34" t="str">
        <f t="shared" si="22"/>
        <v/>
      </c>
      <c r="W73" s="35">
        <f t="shared" si="23"/>
        <v>0</v>
      </c>
      <c r="X73" s="27" t="str">
        <f t="shared" si="24"/>
        <v>RGNO1465860</v>
      </c>
      <c r="Y73" s="43">
        <f t="shared" si="25"/>
        <v>45637</v>
      </c>
      <c r="Z73" s="27" t="str">
        <f t="shared" si="26"/>
        <v>701545630</v>
      </c>
      <c r="AA73" s="27" t="str">
        <f t="shared" si="27"/>
        <v>Absent</v>
      </c>
    </row>
    <row r="74" spans="1:27">
      <c r="A74" s="32" t="s">
        <v>122</v>
      </c>
      <c r="B74" s="27" t="str" cm="1">
        <f t="array" ref="B74:D74">_xlfn.TEXTSPLIT($A74,",")</f>
        <v>RGNO1465861</v>
      </c>
      <c r="C74" s="27" t="str">
        <v>Date-5/12/2024</v>
      </c>
      <c r="D74" s="27" t="str">
        <v>Mob:701725637[0:00]</v>
      </c>
      <c r="E74" s="36" t="str">
        <f t="shared" si="14"/>
        <v>5/12/2024</v>
      </c>
      <c r="F74" s="27" t="str">
        <f t="shared" si="15"/>
        <v>701725637</v>
      </c>
      <c r="G74" s="27" t="str" cm="1">
        <f t="array" ref="G74:I74">_xlfn.TEXTSPLIT($E74,"/")</f>
        <v>5</v>
      </c>
      <c r="H74" s="27" t="str">
        <v>12</v>
      </c>
      <c r="I74" s="27" t="str">
        <v>2024</v>
      </c>
      <c r="J74" s="28">
        <f t="shared" si="16"/>
        <v>45631</v>
      </c>
      <c r="K74" s="27" t="str">
        <f t="shared" si="17"/>
        <v>[0:00]</v>
      </c>
      <c r="L74" s="27" t="str">
        <f t="shared" si="18"/>
        <v>0:00]</v>
      </c>
      <c r="M74" s="27" t="str">
        <f t="shared" si="19"/>
        <v>0:00</v>
      </c>
      <c r="N74" s="27" t="str" cm="1">
        <f t="array" ref="N74">_xlfn.TEXTSPLIT($M74,"-")</f>
        <v>0:00</v>
      </c>
      <c r="O74" s="27"/>
      <c r="P74" s="27" cm="1">
        <f t="array" ref="P74:Q74">VALUE(_xlfn.TEXTSPLIT($N74,":"))</f>
        <v>0</v>
      </c>
      <c r="Q74" s="27">
        <v>0</v>
      </c>
      <c r="R74" s="27" t="str" cm="1">
        <f t="array" ref="R74">IF($O74="","",VALUE(_xlfn.TEXTSPLIT($O74,":")))</f>
        <v/>
      </c>
      <c r="S74" s="27"/>
      <c r="T74" s="34">
        <f t="shared" si="20"/>
        <v>0</v>
      </c>
      <c r="U74" s="34" t="str">
        <f t="shared" si="21"/>
        <v/>
      </c>
      <c r="V74" s="34" t="str">
        <f t="shared" si="22"/>
        <v/>
      </c>
      <c r="W74" s="35">
        <f t="shared" si="23"/>
        <v>0</v>
      </c>
      <c r="X74" s="27" t="str">
        <f t="shared" si="24"/>
        <v>RGNO1465861</v>
      </c>
      <c r="Y74" s="43">
        <f t="shared" si="25"/>
        <v>45631</v>
      </c>
      <c r="Z74" s="27" t="str">
        <f t="shared" si="26"/>
        <v>701725637</v>
      </c>
      <c r="AA74" s="27" t="str">
        <f t="shared" si="27"/>
        <v>Absent</v>
      </c>
    </row>
    <row r="75" spans="1:27">
      <c r="A75" s="32" t="s">
        <v>123</v>
      </c>
      <c r="B75" s="27" t="str" cm="1">
        <f t="array" ref="B75:D75">_xlfn.TEXTSPLIT($A75,",")</f>
        <v>RGNO1465862</v>
      </c>
      <c r="C75" s="27" t="str">
        <v>Date-10/12/2024</v>
      </c>
      <c r="D75" s="27" t="str">
        <v>Mob:701905645[10:06-10:48]</v>
      </c>
      <c r="E75" s="36" t="str">
        <f t="shared" si="14"/>
        <v>10/12/2024</v>
      </c>
      <c r="F75" s="27" t="str">
        <f t="shared" si="15"/>
        <v>701905645</v>
      </c>
      <c r="G75" s="27" t="str" cm="1">
        <f t="array" ref="G75:I75">_xlfn.TEXTSPLIT($E75,"/")</f>
        <v>10</v>
      </c>
      <c r="H75" s="27" t="str">
        <v>12</v>
      </c>
      <c r="I75" s="27" t="str">
        <v>2024</v>
      </c>
      <c r="J75" s="28">
        <f t="shared" si="16"/>
        <v>45636</v>
      </c>
      <c r="K75" s="27" t="str">
        <f t="shared" si="17"/>
        <v>[10:06-10:48]</v>
      </c>
      <c r="L75" s="27" t="str">
        <f t="shared" si="18"/>
        <v>10:06-10:48]</v>
      </c>
      <c r="M75" s="27" t="str">
        <f t="shared" si="19"/>
        <v>10:06-10:48</v>
      </c>
      <c r="N75" s="27" t="str" cm="1">
        <f t="array" ref="N75:O75">_xlfn.TEXTSPLIT($M75,"-")</f>
        <v>10:06</v>
      </c>
      <c r="O75" s="27" t="str">
        <v>10:48</v>
      </c>
      <c r="P75" s="27" cm="1">
        <f t="array" ref="P75:Q75">VALUE(_xlfn.TEXTSPLIT($N75,":"))</f>
        <v>10</v>
      </c>
      <c r="Q75" s="27">
        <v>6</v>
      </c>
      <c r="R75" s="27" cm="1">
        <f t="array" ref="R75:S75">IF($O75="","",VALUE(_xlfn.TEXTSPLIT($O75,":")))</f>
        <v>10</v>
      </c>
      <c r="S75" s="27">
        <v>48</v>
      </c>
      <c r="T75" s="34">
        <f t="shared" si="20"/>
        <v>0.42083333333333334</v>
      </c>
      <c r="U75" s="34">
        <f t="shared" si="21"/>
        <v>0.45</v>
      </c>
      <c r="V75" s="34">
        <f t="shared" si="22"/>
        <v>2.9166666666666674E-2</v>
      </c>
      <c r="W75" s="35">
        <f t="shared" si="23"/>
        <v>42</v>
      </c>
      <c r="X75" s="27" t="str">
        <f t="shared" si="24"/>
        <v>RGNO1465862</v>
      </c>
      <c r="Y75" s="43">
        <f t="shared" si="25"/>
        <v>45636</v>
      </c>
      <c r="Z75" s="27" t="str">
        <f t="shared" si="26"/>
        <v>701905645</v>
      </c>
      <c r="AA75" s="27" t="str">
        <f t="shared" si="27"/>
        <v>Present</v>
      </c>
    </row>
    <row r="76" spans="1:27">
      <c r="A76" s="32" t="s">
        <v>124</v>
      </c>
      <c r="B76" s="27" t="str" cm="1">
        <f t="array" ref="B76:D76">_xlfn.TEXTSPLIT($A76,",")</f>
        <v>RGNO1465863</v>
      </c>
      <c r="C76" s="27" t="str">
        <v>Date-13/12/2024</v>
      </c>
      <c r="D76" s="27" t="str">
        <v>Mob:701995649[14:08-14:42]</v>
      </c>
      <c r="E76" s="36" t="str">
        <f t="shared" si="14"/>
        <v>13/12/2024</v>
      </c>
      <c r="F76" s="27" t="str">
        <f t="shared" si="15"/>
        <v>701995649</v>
      </c>
      <c r="G76" s="27" t="str" cm="1">
        <f t="array" ref="G76:I76">_xlfn.TEXTSPLIT($E76,"/")</f>
        <v>13</v>
      </c>
      <c r="H76" s="27" t="str">
        <v>12</v>
      </c>
      <c r="I76" s="27" t="str">
        <v>2024</v>
      </c>
      <c r="J76" s="28">
        <f t="shared" si="16"/>
        <v>45639</v>
      </c>
      <c r="K76" s="27" t="str">
        <f t="shared" si="17"/>
        <v>[14:08-14:42]</v>
      </c>
      <c r="L76" s="27" t="str">
        <f t="shared" si="18"/>
        <v>14:08-14:42]</v>
      </c>
      <c r="M76" s="27" t="str">
        <f t="shared" si="19"/>
        <v>14:08-14:42</v>
      </c>
      <c r="N76" s="27" t="str" cm="1">
        <f t="array" ref="N76:O76">_xlfn.TEXTSPLIT($M76,"-")</f>
        <v>14:08</v>
      </c>
      <c r="O76" s="27" t="str">
        <v>14:42</v>
      </c>
      <c r="P76" s="27" cm="1">
        <f t="array" ref="P76:Q76">VALUE(_xlfn.TEXTSPLIT($N76,":"))</f>
        <v>14</v>
      </c>
      <c r="Q76" s="27">
        <v>8</v>
      </c>
      <c r="R76" s="27" cm="1">
        <f t="array" ref="R76:S76">IF($O76="","",VALUE(_xlfn.TEXTSPLIT($O76,":")))</f>
        <v>14</v>
      </c>
      <c r="S76" s="27">
        <v>42</v>
      </c>
      <c r="T76" s="34">
        <f t="shared" si="20"/>
        <v>0.58888888888888891</v>
      </c>
      <c r="U76" s="34">
        <f t="shared" si="21"/>
        <v>0.61250000000000004</v>
      </c>
      <c r="V76" s="34">
        <f t="shared" si="22"/>
        <v>2.3611111111111138E-2</v>
      </c>
      <c r="W76" s="35">
        <f t="shared" si="23"/>
        <v>34</v>
      </c>
      <c r="X76" s="27" t="str">
        <f t="shared" si="24"/>
        <v>RGNO1465863</v>
      </c>
      <c r="Y76" s="43">
        <f t="shared" si="25"/>
        <v>45639</v>
      </c>
      <c r="Z76" s="27" t="str">
        <f t="shared" si="26"/>
        <v>701995649</v>
      </c>
      <c r="AA76" s="27" t="str">
        <f t="shared" si="27"/>
        <v>Present</v>
      </c>
    </row>
    <row r="77" spans="1:27">
      <c r="A77" s="32" t="s">
        <v>125</v>
      </c>
      <c r="B77" s="27" t="str" cm="1">
        <f t="array" ref="B77:D77">_xlfn.TEXTSPLIT($A77,",")</f>
        <v>RGNO1465864</v>
      </c>
      <c r="C77" s="27" t="str">
        <v>Date-8/12/2024</v>
      </c>
      <c r="D77" s="27" t="str">
        <v>Mob:702175656[16:42-17:16]</v>
      </c>
      <c r="E77" s="36" t="str">
        <f t="shared" si="14"/>
        <v>8/12/2024</v>
      </c>
      <c r="F77" s="27" t="str">
        <f t="shared" si="15"/>
        <v>702175656</v>
      </c>
      <c r="G77" s="27" t="str" cm="1">
        <f t="array" ref="G77:I77">_xlfn.TEXTSPLIT($E77,"/")</f>
        <v>8</v>
      </c>
      <c r="H77" s="27" t="str">
        <v>12</v>
      </c>
      <c r="I77" s="27" t="str">
        <v>2024</v>
      </c>
      <c r="J77" s="28">
        <f t="shared" si="16"/>
        <v>45634</v>
      </c>
      <c r="K77" s="27" t="str">
        <f t="shared" si="17"/>
        <v>[16:42-17:16]</v>
      </c>
      <c r="L77" s="27" t="str">
        <f t="shared" si="18"/>
        <v>16:42-17:16]</v>
      </c>
      <c r="M77" s="27" t="str">
        <f t="shared" si="19"/>
        <v>16:42-17:16</v>
      </c>
      <c r="N77" s="27" t="str" cm="1">
        <f t="array" ref="N77:O77">_xlfn.TEXTSPLIT($M77,"-")</f>
        <v>16:42</v>
      </c>
      <c r="O77" s="27" t="str">
        <v>17:16</v>
      </c>
      <c r="P77" s="27" cm="1">
        <f t="array" ref="P77:Q77">VALUE(_xlfn.TEXTSPLIT($N77,":"))</f>
        <v>16</v>
      </c>
      <c r="Q77" s="27">
        <v>42</v>
      </c>
      <c r="R77" s="27" cm="1">
        <f t="array" ref="R77:S77">IF($O77="","",VALUE(_xlfn.TEXTSPLIT($O77,":")))</f>
        <v>17</v>
      </c>
      <c r="S77" s="27">
        <v>16</v>
      </c>
      <c r="T77" s="34">
        <f t="shared" si="20"/>
        <v>0.6958333333333333</v>
      </c>
      <c r="U77" s="34">
        <f t="shared" si="21"/>
        <v>0.71944444444444444</v>
      </c>
      <c r="V77" s="34">
        <f t="shared" si="22"/>
        <v>2.3611111111111138E-2</v>
      </c>
      <c r="W77" s="35">
        <f t="shared" si="23"/>
        <v>34</v>
      </c>
      <c r="X77" s="27" t="str">
        <f t="shared" si="24"/>
        <v>RGNO1465864</v>
      </c>
      <c r="Y77" s="43">
        <f t="shared" si="25"/>
        <v>45634</v>
      </c>
      <c r="Z77" s="27" t="str">
        <f t="shared" si="26"/>
        <v>702175656</v>
      </c>
      <c r="AA77" s="27" t="str">
        <f t="shared" si="27"/>
        <v>Present</v>
      </c>
    </row>
    <row r="78" spans="1:27">
      <c r="A78" s="32" t="s">
        <v>126</v>
      </c>
      <c r="B78" s="27" t="str" cm="1">
        <f t="array" ref="B78:D78">_xlfn.TEXTSPLIT($A78,",")</f>
        <v>RGNO1465865</v>
      </c>
      <c r="C78" s="27" t="str">
        <v>Date-14/12/2024</v>
      </c>
      <c r="D78" s="27" t="str">
        <v>Mob:602265660[0:00]</v>
      </c>
      <c r="E78" s="36" t="str">
        <f t="shared" si="14"/>
        <v>14/12/2024</v>
      </c>
      <c r="F78" s="27" t="str">
        <f t="shared" si="15"/>
        <v>602265660</v>
      </c>
      <c r="G78" s="27" t="str" cm="1">
        <f t="array" ref="G78:I78">_xlfn.TEXTSPLIT($E78,"/")</f>
        <v>14</v>
      </c>
      <c r="H78" s="27" t="str">
        <v>12</v>
      </c>
      <c r="I78" s="27" t="str">
        <v>2024</v>
      </c>
      <c r="J78" s="28">
        <f t="shared" si="16"/>
        <v>45640</v>
      </c>
      <c r="K78" s="27" t="str">
        <f t="shared" si="17"/>
        <v>[0:00]</v>
      </c>
      <c r="L78" s="27" t="str">
        <f t="shared" si="18"/>
        <v>0:00]</v>
      </c>
      <c r="M78" s="27" t="str">
        <f t="shared" si="19"/>
        <v>0:00</v>
      </c>
      <c r="N78" s="27" t="str" cm="1">
        <f t="array" ref="N78">_xlfn.TEXTSPLIT($M78,"-")</f>
        <v>0:00</v>
      </c>
      <c r="O78" s="27"/>
      <c r="P78" s="27" cm="1">
        <f t="array" ref="P78:Q78">VALUE(_xlfn.TEXTSPLIT($N78,":"))</f>
        <v>0</v>
      </c>
      <c r="Q78" s="27">
        <v>0</v>
      </c>
      <c r="R78" s="27" t="str" cm="1">
        <f t="array" ref="R78">IF($O78="","",VALUE(_xlfn.TEXTSPLIT($O78,":")))</f>
        <v/>
      </c>
      <c r="S78" s="27"/>
      <c r="T78" s="34">
        <f t="shared" si="20"/>
        <v>0</v>
      </c>
      <c r="U78" s="34" t="str">
        <f t="shared" si="21"/>
        <v/>
      </c>
      <c r="V78" s="34" t="str">
        <f t="shared" si="22"/>
        <v/>
      </c>
      <c r="W78" s="35">
        <f t="shared" si="23"/>
        <v>0</v>
      </c>
      <c r="X78" s="27" t="str">
        <f t="shared" si="24"/>
        <v>RGNO1465865</v>
      </c>
      <c r="Y78" s="43">
        <f t="shared" si="25"/>
        <v>45640</v>
      </c>
      <c r="Z78" s="27" t="str">
        <f t="shared" si="26"/>
        <v>602265660</v>
      </c>
      <c r="AA78" s="27" t="str">
        <f t="shared" si="27"/>
        <v>Absent</v>
      </c>
    </row>
    <row r="79" spans="1:27">
      <c r="A79" s="32" t="s">
        <v>127</v>
      </c>
      <c r="B79" s="27" t="str" cm="1">
        <f t="array" ref="B79:D79">_xlfn.TEXTSPLIT($A79,",")</f>
        <v>RGNO1465866</v>
      </c>
      <c r="C79" s="27" t="str">
        <v>Date-5/12/2024</v>
      </c>
      <c r="D79" s="27" t="str">
        <v>Mob:702355664[18:37-19:17]</v>
      </c>
      <c r="E79" s="36" t="str">
        <f t="shared" si="14"/>
        <v>5/12/2024</v>
      </c>
      <c r="F79" s="27" t="str">
        <f t="shared" si="15"/>
        <v>702355664</v>
      </c>
      <c r="G79" s="27" t="str" cm="1">
        <f t="array" ref="G79:I79">_xlfn.TEXTSPLIT($E79,"/")</f>
        <v>5</v>
      </c>
      <c r="H79" s="27" t="str">
        <v>12</v>
      </c>
      <c r="I79" s="27" t="str">
        <v>2024</v>
      </c>
      <c r="J79" s="28">
        <f t="shared" si="16"/>
        <v>45631</v>
      </c>
      <c r="K79" s="27" t="str">
        <f t="shared" si="17"/>
        <v>[18:37-19:17]</v>
      </c>
      <c r="L79" s="27" t="str">
        <f t="shared" si="18"/>
        <v>18:37-19:17]</v>
      </c>
      <c r="M79" s="27" t="str">
        <f t="shared" si="19"/>
        <v>18:37-19:17</v>
      </c>
      <c r="N79" s="27" t="str" cm="1">
        <f t="array" ref="N79:O79">_xlfn.TEXTSPLIT($M79,"-")</f>
        <v>18:37</v>
      </c>
      <c r="O79" s="27" t="str">
        <v>19:17</v>
      </c>
      <c r="P79" s="27" cm="1">
        <f t="array" ref="P79:Q79">VALUE(_xlfn.TEXTSPLIT($N79,":"))</f>
        <v>18</v>
      </c>
      <c r="Q79" s="27">
        <v>37</v>
      </c>
      <c r="R79" s="27" cm="1">
        <f t="array" ref="R79:S79">IF($O79="","",VALUE(_xlfn.TEXTSPLIT($O79,":")))</f>
        <v>19</v>
      </c>
      <c r="S79" s="27">
        <v>17</v>
      </c>
      <c r="T79" s="34">
        <f t="shared" si="20"/>
        <v>0.77569444444444446</v>
      </c>
      <c r="U79" s="34">
        <f t="shared" si="21"/>
        <v>0.80347222222222225</v>
      </c>
      <c r="V79" s="34">
        <f t="shared" si="22"/>
        <v>2.777777777777779E-2</v>
      </c>
      <c r="W79" s="35">
        <f t="shared" si="23"/>
        <v>40</v>
      </c>
      <c r="X79" s="27" t="str">
        <f t="shared" si="24"/>
        <v>RGNO1465866</v>
      </c>
      <c r="Y79" s="43">
        <f t="shared" si="25"/>
        <v>45631</v>
      </c>
      <c r="Z79" s="27" t="str">
        <f t="shared" si="26"/>
        <v>702355664</v>
      </c>
      <c r="AA79" s="27" t="str">
        <f t="shared" si="27"/>
        <v>Present</v>
      </c>
    </row>
    <row r="80" spans="1:27">
      <c r="A80" s="32" t="s">
        <v>128</v>
      </c>
      <c r="B80" s="27" t="str" cm="1">
        <f t="array" ref="B80:D80">_xlfn.TEXTSPLIT($A80,",")</f>
        <v>RGNO1465867</v>
      </c>
      <c r="C80" s="27" t="str">
        <v>Date-12/12/2024</v>
      </c>
      <c r="D80" s="27" t="str">
        <v>Mob:602895687[11:40-11:48]</v>
      </c>
      <c r="E80" s="36" t="str">
        <f t="shared" si="14"/>
        <v>12/12/2024</v>
      </c>
      <c r="F80" s="27" t="str">
        <f t="shared" si="15"/>
        <v>602895687</v>
      </c>
      <c r="G80" s="27" t="str" cm="1">
        <f t="array" ref="G80:I80">_xlfn.TEXTSPLIT($E80,"/")</f>
        <v>12</v>
      </c>
      <c r="H80" s="27" t="str">
        <v>12</v>
      </c>
      <c r="I80" s="27" t="str">
        <v>2024</v>
      </c>
      <c r="J80" s="28">
        <f t="shared" si="16"/>
        <v>45638</v>
      </c>
      <c r="K80" s="27" t="str">
        <f t="shared" si="17"/>
        <v>[11:40-11:48]</v>
      </c>
      <c r="L80" s="27" t="str">
        <f t="shared" si="18"/>
        <v>11:40-11:48]</v>
      </c>
      <c r="M80" s="27" t="str">
        <f t="shared" si="19"/>
        <v>11:40-11:48</v>
      </c>
      <c r="N80" s="27" t="str" cm="1">
        <f t="array" ref="N80:O80">_xlfn.TEXTSPLIT($M80,"-")</f>
        <v>11:40</v>
      </c>
      <c r="O80" s="27" t="str">
        <v>11:48</v>
      </c>
      <c r="P80" s="27" cm="1">
        <f t="array" ref="P80:Q80">VALUE(_xlfn.TEXTSPLIT($N80,":"))</f>
        <v>11</v>
      </c>
      <c r="Q80" s="27">
        <v>40</v>
      </c>
      <c r="R80" s="27" cm="1">
        <f t="array" ref="R80:S80">IF($O80="","",VALUE(_xlfn.TEXTSPLIT($O80,":")))</f>
        <v>11</v>
      </c>
      <c r="S80" s="27">
        <v>48</v>
      </c>
      <c r="T80" s="34">
        <f t="shared" si="20"/>
        <v>0.4861111111111111</v>
      </c>
      <c r="U80" s="34">
        <f t="shared" si="21"/>
        <v>0.49166666666666664</v>
      </c>
      <c r="V80" s="34">
        <f t="shared" si="22"/>
        <v>5.5555555555555358E-3</v>
      </c>
      <c r="W80" s="35">
        <f t="shared" si="23"/>
        <v>8</v>
      </c>
      <c r="X80" s="27" t="str">
        <f t="shared" si="24"/>
        <v>RGNO1465867</v>
      </c>
      <c r="Y80" s="43">
        <f t="shared" si="25"/>
        <v>45638</v>
      </c>
      <c r="Z80" s="27" t="str">
        <f t="shared" si="26"/>
        <v>602895687</v>
      </c>
      <c r="AA80" s="27" t="str">
        <f t="shared" si="27"/>
        <v>Present</v>
      </c>
    </row>
    <row r="81" spans="1:27">
      <c r="A81" s="32" t="s">
        <v>129</v>
      </c>
      <c r="B81" s="27" t="str" cm="1">
        <f t="array" ref="B81:D81">_xlfn.TEXTSPLIT($A81,",")</f>
        <v>RGNO1465868</v>
      </c>
      <c r="C81" s="27" t="str">
        <v>Date-13/12/2024</v>
      </c>
      <c r="D81" s="27" t="str">
        <v>Mob:703165698[0:00]</v>
      </c>
      <c r="E81" s="36" t="str">
        <f t="shared" si="14"/>
        <v>13/12/2024</v>
      </c>
      <c r="F81" s="27" t="str">
        <f t="shared" si="15"/>
        <v>703165698</v>
      </c>
      <c r="G81" s="27" t="str" cm="1">
        <f t="array" ref="G81:I81">_xlfn.TEXTSPLIT($E81,"/")</f>
        <v>13</v>
      </c>
      <c r="H81" s="27" t="str">
        <v>12</v>
      </c>
      <c r="I81" s="27" t="str">
        <v>2024</v>
      </c>
      <c r="J81" s="28">
        <f t="shared" si="16"/>
        <v>45639</v>
      </c>
      <c r="K81" s="27" t="str">
        <f t="shared" si="17"/>
        <v>[0:00]</v>
      </c>
      <c r="L81" s="27" t="str">
        <f t="shared" si="18"/>
        <v>0:00]</v>
      </c>
      <c r="M81" s="27" t="str">
        <f t="shared" si="19"/>
        <v>0:00</v>
      </c>
      <c r="N81" s="27" t="str" cm="1">
        <f t="array" ref="N81">_xlfn.TEXTSPLIT($M81,"-")</f>
        <v>0:00</v>
      </c>
      <c r="O81" s="27"/>
      <c r="P81" s="27" cm="1">
        <f t="array" ref="P81:Q81">VALUE(_xlfn.TEXTSPLIT($N81,":"))</f>
        <v>0</v>
      </c>
      <c r="Q81" s="27">
        <v>0</v>
      </c>
      <c r="R81" s="27" t="str" cm="1">
        <f t="array" ref="R81">IF($O81="","",VALUE(_xlfn.TEXTSPLIT($O81,":")))</f>
        <v/>
      </c>
      <c r="S81" s="27"/>
      <c r="T81" s="34">
        <f t="shared" si="20"/>
        <v>0</v>
      </c>
      <c r="U81" s="34" t="str">
        <f t="shared" si="21"/>
        <v/>
      </c>
      <c r="V81" s="34" t="str">
        <f t="shared" si="22"/>
        <v/>
      </c>
      <c r="W81" s="35">
        <f t="shared" si="23"/>
        <v>0</v>
      </c>
      <c r="X81" s="27" t="str">
        <f t="shared" si="24"/>
        <v>RGNO1465868</v>
      </c>
      <c r="Y81" s="43">
        <f t="shared" si="25"/>
        <v>45639</v>
      </c>
      <c r="Z81" s="27" t="str">
        <f t="shared" si="26"/>
        <v>703165698</v>
      </c>
      <c r="AA81" s="27" t="str">
        <f t="shared" si="27"/>
        <v>Absent</v>
      </c>
    </row>
    <row r="82" spans="1:27">
      <c r="A82" s="32" t="s">
        <v>130</v>
      </c>
      <c r="B82" s="27" t="str" cm="1">
        <f t="array" ref="B82:D82">_xlfn.TEXTSPLIT($A82,",")</f>
        <v>RGNO1465869</v>
      </c>
      <c r="C82" s="27" t="str">
        <v>Date-8/12/2024</v>
      </c>
      <c r="D82" s="27" t="str">
        <v>Mob:703435709[17:41-18:21]</v>
      </c>
      <c r="E82" s="36" t="str">
        <f t="shared" si="14"/>
        <v>8/12/2024</v>
      </c>
      <c r="F82" s="27" t="str">
        <f t="shared" si="15"/>
        <v>703435709</v>
      </c>
      <c r="G82" s="27" t="str" cm="1">
        <f t="array" ref="G82:I82">_xlfn.TEXTSPLIT($E82,"/")</f>
        <v>8</v>
      </c>
      <c r="H82" s="27" t="str">
        <v>12</v>
      </c>
      <c r="I82" s="27" t="str">
        <v>2024</v>
      </c>
      <c r="J82" s="28">
        <f t="shared" si="16"/>
        <v>45634</v>
      </c>
      <c r="K82" s="27" t="str">
        <f t="shared" si="17"/>
        <v>[17:41-18:21]</v>
      </c>
      <c r="L82" s="27" t="str">
        <f t="shared" si="18"/>
        <v>17:41-18:21]</v>
      </c>
      <c r="M82" s="27" t="str">
        <f t="shared" si="19"/>
        <v>17:41-18:21</v>
      </c>
      <c r="N82" s="27" t="str" cm="1">
        <f t="array" ref="N82:O82">_xlfn.TEXTSPLIT($M82,"-")</f>
        <v>17:41</v>
      </c>
      <c r="O82" s="27" t="str">
        <v>18:21</v>
      </c>
      <c r="P82" s="27" cm="1">
        <f t="array" ref="P82:Q82">VALUE(_xlfn.TEXTSPLIT($N82,":"))</f>
        <v>17</v>
      </c>
      <c r="Q82" s="27">
        <v>41</v>
      </c>
      <c r="R82" s="27" cm="1">
        <f t="array" ref="R82:S82">IF($O82="","",VALUE(_xlfn.TEXTSPLIT($O82,":")))</f>
        <v>18</v>
      </c>
      <c r="S82" s="27">
        <v>21</v>
      </c>
      <c r="T82" s="34">
        <f t="shared" si="20"/>
        <v>0.7368055555555556</v>
      </c>
      <c r="U82" s="34">
        <f t="shared" si="21"/>
        <v>0.76458333333333328</v>
      </c>
      <c r="V82" s="34">
        <f t="shared" si="22"/>
        <v>2.7777777777777679E-2</v>
      </c>
      <c r="W82" s="35">
        <f t="shared" si="23"/>
        <v>40</v>
      </c>
      <c r="X82" s="27" t="str">
        <f t="shared" si="24"/>
        <v>RGNO1465869</v>
      </c>
      <c r="Y82" s="43">
        <f t="shared" si="25"/>
        <v>45634</v>
      </c>
      <c r="Z82" s="27" t="str">
        <f t="shared" si="26"/>
        <v>703435709</v>
      </c>
      <c r="AA82" s="27" t="str">
        <f t="shared" si="27"/>
        <v>Present</v>
      </c>
    </row>
    <row r="83" spans="1:27">
      <c r="A83" s="32" t="s">
        <v>131</v>
      </c>
      <c r="B83" s="27" t="str" cm="1">
        <f t="array" ref="B83:D83">_xlfn.TEXTSPLIT($A83,",")</f>
        <v>RGNO1465870</v>
      </c>
      <c r="C83" s="27" t="str">
        <v>Date-11/12/2024</v>
      </c>
      <c r="D83" s="27" t="str">
        <v>Mob:603525713[13:28-14:02]</v>
      </c>
      <c r="E83" s="36" t="str">
        <f t="shared" si="14"/>
        <v>11/12/2024</v>
      </c>
      <c r="F83" s="27" t="str">
        <f t="shared" si="15"/>
        <v>603525713</v>
      </c>
      <c r="G83" s="27" t="str" cm="1">
        <f t="array" ref="G83:I83">_xlfn.TEXTSPLIT($E83,"/")</f>
        <v>11</v>
      </c>
      <c r="H83" s="27" t="str">
        <v>12</v>
      </c>
      <c r="I83" s="27" t="str">
        <v>2024</v>
      </c>
      <c r="J83" s="28">
        <f t="shared" si="16"/>
        <v>45637</v>
      </c>
      <c r="K83" s="27" t="str">
        <f t="shared" si="17"/>
        <v>[13:28-14:02]</v>
      </c>
      <c r="L83" s="27" t="str">
        <f t="shared" si="18"/>
        <v>13:28-14:02]</v>
      </c>
      <c r="M83" s="27" t="str">
        <f t="shared" si="19"/>
        <v>13:28-14:02</v>
      </c>
      <c r="N83" s="27" t="str" cm="1">
        <f t="array" ref="N83:O83">_xlfn.TEXTSPLIT($M83,"-")</f>
        <v>13:28</v>
      </c>
      <c r="O83" s="27" t="str">
        <v>14:02</v>
      </c>
      <c r="P83" s="27" cm="1">
        <f t="array" ref="P83:Q83">VALUE(_xlfn.TEXTSPLIT($N83,":"))</f>
        <v>13</v>
      </c>
      <c r="Q83" s="27">
        <v>28</v>
      </c>
      <c r="R83" s="27" cm="1">
        <f t="array" ref="R83:S83">IF($O83="","",VALUE(_xlfn.TEXTSPLIT($O83,":")))</f>
        <v>14</v>
      </c>
      <c r="S83" s="27">
        <v>2</v>
      </c>
      <c r="T83" s="34">
        <f t="shared" si="20"/>
        <v>0.56111111111111112</v>
      </c>
      <c r="U83" s="34">
        <f t="shared" si="21"/>
        <v>0.58472222222222225</v>
      </c>
      <c r="V83" s="34">
        <f t="shared" si="22"/>
        <v>2.3611111111111138E-2</v>
      </c>
      <c r="W83" s="35">
        <f t="shared" si="23"/>
        <v>34</v>
      </c>
      <c r="X83" s="27" t="str">
        <f t="shared" si="24"/>
        <v>RGNO1465870</v>
      </c>
      <c r="Y83" s="43">
        <f t="shared" si="25"/>
        <v>45637</v>
      </c>
      <c r="Z83" s="27" t="str">
        <f t="shared" si="26"/>
        <v>603525713</v>
      </c>
      <c r="AA83" s="27" t="str">
        <f t="shared" si="27"/>
        <v>Present</v>
      </c>
    </row>
    <row r="84" spans="1:27">
      <c r="A84" s="32" t="s">
        <v>132</v>
      </c>
      <c r="B84" s="27" t="str" cm="1">
        <f t="array" ref="B84:D84">_xlfn.TEXTSPLIT($A84,",")</f>
        <v>RGNO1465871</v>
      </c>
      <c r="C84" s="27" t="str">
        <v>Date-20/12/2024</v>
      </c>
      <c r="D84" s="27" t="str">
        <v>Mob:703705721[12:47-13:27]</v>
      </c>
      <c r="E84" s="36" t="str">
        <f t="shared" si="14"/>
        <v>20/12/2024</v>
      </c>
      <c r="F84" s="27" t="str">
        <f t="shared" si="15"/>
        <v>703705721</v>
      </c>
      <c r="G84" s="27" t="str" cm="1">
        <f t="array" ref="G84:I84">_xlfn.TEXTSPLIT($E84,"/")</f>
        <v>20</v>
      </c>
      <c r="H84" s="27" t="str">
        <v>12</v>
      </c>
      <c r="I84" s="27" t="str">
        <v>2024</v>
      </c>
      <c r="J84" s="28">
        <f t="shared" si="16"/>
        <v>45646</v>
      </c>
      <c r="K84" s="27" t="str">
        <f t="shared" si="17"/>
        <v>[12:47-13:27]</v>
      </c>
      <c r="L84" s="27" t="str">
        <f t="shared" si="18"/>
        <v>12:47-13:27]</v>
      </c>
      <c r="M84" s="27" t="str">
        <f t="shared" si="19"/>
        <v>12:47-13:27</v>
      </c>
      <c r="N84" s="27" t="str" cm="1">
        <f t="array" ref="N84:O84">_xlfn.TEXTSPLIT($M84,"-")</f>
        <v>12:47</v>
      </c>
      <c r="O84" s="27" t="str">
        <v>13:27</v>
      </c>
      <c r="P84" s="27" cm="1">
        <f t="array" ref="P84:Q84">VALUE(_xlfn.TEXTSPLIT($N84,":"))</f>
        <v>12</v>
      </c>
      <c r="Q84" s="27">
        <v>47</v>
      </c>
      <c r="R84" s="27" cm="1">
        <f t="array" ref="R84:S84">IF($O84="","",VALUE(_xlfn.TEXTSPLIT($O84,":")))</f>
        <v>13</v>
      </c>
      <c r="S84" s="27">
        <v>27</v>
      </c>
      <c r="T84" s="34">
        <f t="shared" si="20"/>
        <v>0.53263888888888888</v>
      </c>
      <c r="U84" s="34">
        <f t="shared" si="21"/>
        <v>0.56041666666666667</v>
      </c>
      <c r="V84" s="34">
        <f t="shared" si="22"/>
        <v>2.777777777777779E-2</v>
      </c>
      <c r="W84" s="35">
        <f t="shared" si="23"/>
        <v>40</v>
      </c>
      <c r="X84" s="27" t="str">
        <f t="shared" si="24"/>
        <v>RGNO1465871</v>
      </c>
      <c r="Y84" s="43">
        <f t="shared" si="25"/>
        <v>45646</v>
      </c>
      <c r="Z84" s="27" t="str">
        <f t="shared" si="26"/>
        <v>703705721</v>
      </c>
      <c r="AA84" s="27" t="str">
        <f t="shared" si="27"/>
        <v>Present</v>
      </c>
    </row>
    <row r="85" spans="1:27">
      <c r="A85" s="32" t="s">
        <v>133</v>
      </c>
      <c r="B85" s="27" t="str" cm="1">
        <f t="array" ref="B85:D85">_xlfn.TEXTSPLIT($A85,",")</f>
        <v>RGNO1465872</v>
      </c>
      <c r="C85" s="27" t="str">
        <v>Date-11/12/2024</v>
      </c>
      <c r="D85" s="27" t="str">
        <v>Mob:703975732[0:00]</v>
      </c>
      <c r="E85" s="36" t="str">
        <f t="shared" si="14"/>
        <v>11/12/2024</v>
      </c>
      <c r="F85" s="27" t="str">
        <f t="shared" si="15"/>
        <v>703975732</v>
      </c>
      <c r="G85" s="27" t="str" cm="1">
        <f t="array" ref="G85:I85">_xlfn.TEXTSPLIT($E85,"/")</f>
        <v>11</v>
      </c>
      <c r="H85" s="27" t="str">
        <v>12</v>
      </c>
      <c r="I85" s="27" t="str">
        <v>2024</v>
      </c>
      <c r="J85" s="28">
        <f t="shared" si="16"/>
        <v>45637</v>
      </c>
      <c r="K85" s="27" t="str">
        <f t="shared" si="17"/>
        <v>[0:00]</v>
      </c>
      <c r="L85" s="27" t="str">
        <f t="shared" si="18"/>
        <v>0:00]</v>
      </c>
      <c r="M85" s="27" t="str">
        <f t="shared" si="19"/>
        <v>0:00</v>
      </c>
      <c r="N85" s="27" t="str" cm="1">
        <f t="array" ref="N85">_xlfn.TEXTSPLIT($M85,"-")</f>
        <v>0:00</v>
      </c>
      <c r="O85" s="27"/>
      <c r="P85" s="27" cm="1">
        <f t="array" ref="P85:Q85">VALUE(_xlfn.TEXTSPLIT($N85,":"))</f>
        <v>0</v>
      </c>
      <c r="Q85" s="27">
        <v>0</v>
      </c>
      <c r="R85" s="27" t="str" cm="1">
        <f t="array" ref="R85">IF($O85="","",VALUE(_xlfn.TEXTSPLIT($O85,":")))</f>
        <v/>
      </c>
      <c r="S85" s="27"/>
      <c r="T85" s="34">
        <f t="shared" si="20"/>
        <v>0</v>
      </c>
      <c r="U85" s="34" t="str">
        <f t="shared" si="21"/>
        <v/>
      </c>
      <c r="V85" s="34" t="str">
        <f t="shared" si="22"/>
        <v/>
      </c>
      <c r="W85" s="35">
        <f t="shared" si="23"/>
        <v>0</v>
      </c>
      <c r="X85" s="27" t="str">
        <f t="shared" si="24"/>
        <v>RGNO1465872</v>
      </c>
      <c r="Y85" s="43">
        <f t="shared" si="25"/>
        <v>45637</v>
      </c>
      <c r="Z85" s="27" t="str">
        <f t="shared" si="26"/>
        <v>703975732</v>
      </c>
      <c r="AA85" s="27" t="str">
        <f t="shared" si="27"/>
        <v>Absent</v>
      </c>
    </row>
    <row r="86" spans="1:27">
      <c r="A86" s="32" t="s">
        <v>134</v>
      </c>
      <c r="B86" s="27" t="str" cm="1">
        <f t="array" ref="B86:D86">_xlfn.TEXTSPLIT($A86,",")</f>
        <v>RGNO1465873</v>
      </c>
      <c r="C86" s="27" t="str">
        <v>Date-9/12/2024</v>
      </c>
      <c r="D86" s="27" t="str">
        <v>Mob:604065736[11:30-12:27]</v>
      </c>
      <c r="E86" s="36" t="str">
        <f t="shared" si="14"/>
        <v>9/12/2024</v>
      </c>
      <c r="F86" s="27" t="str">
        <f t="shared" si="15"/>
        <v>604065736</v>
      </c>
      <c r="G86" s="27" t="str" cm="1">
        <f t="array" ref="G86:I86">_xlfn.TEXTSPLIT($E86,"/")</f>
        <v>9</v>
      </c>
      <c r="H86" s="27" t="str">
        <v>12</v>
      </c>
      <c r="I86" s="27" t="str">
        <v>2024</v>
      </c>
      <c r="J86" s="28">
        <f t="shared" si="16"/>
        <v>45635</v>
      </c>
      <c r="K86" s="27" t="str">
        <f t="shared" si="17"/>
        <v>[11:30-12:27]</v>
      </c>
      <c r="L86" s="27" t="str">
        <f t="shared" si="18"/>
        <v>11:30-12:27]</v>
      </c>
      <c r="M86" s="27" t="str">
        <f t="shared" si="19"/>
        <v>11:30-12:27</v>
      </c>
      <c r="N86" s="27" t="str" cm="1">
        <f t="array" ref="N86:O86">_xlfn.TEXTSPLIT($M86,"-")</f>
        <v>11:30</v>
      </c>
      <c r="O86" s="27" t="str">
        <v>12:27</v>
      </c>
      <c r="P86" s="27" cm="1">
        <f t="array" ref="P86:Q86">VALUE(_xlfn.TEXTSPLIT($N86,":"))</f>
        <v>11</v>
      </c>
      <c r="Q86" s="27">
        <v>30</v>
      </c>
      <c r="R86" s="27" cm="1">
        <f t="array" ref="R86:S86">IF($O86="","",VALUE(_xlfn.TEXTSPLIT($O86,":")))</f>
        <v>12</v>
      </c>
      <c r="S86" s="27">
        <v>27</v>
      </c>
      <c r="T86" s="34">
        <f t="shared" si="20"/>
        <v>0.47916666666666669</v>
      </c>
      <c r="U86" s="34">
        <f t="shared" si="21"/>
        <v>0.51875000000000004</v>
      </c>
      <c r="V86" s="34">
        <f t="shared" si="22"/>
        <v>3.9583333333333359E-2</v>
      </c>
      <c r="W86" s="35">
        <f t="shared" si="23"/>
        <v>57</v>
      </c>
      <c r="X86" s="27" t="str">
        <f t="shared" si="24"/>
        <v>RGNO1465873</v>
      </c>
      <c r="Y86" s="43">
        <f t="shared" si="25"/>
        <v>45635</v>
      </c>
      <c r="Z86" s="27" t="str">
        <f t="shared" si="26"/>
        <v>604065736</v>
      </c>
      <c r="AA86" s="27" t="str">
        <f t="shared" si="27"/>
        <v>Present</v>
      </c>
    </row>
    <row r="87" spans="1:27">
      <c r="A87" s="32" t="s">
        <v>135</v>
      </c>
      <c r="B87" s="27" t="str" cm="1">
        <f t="array" ref="B87:D87">_xlfn.TEXTSPLIT($A87,",")</f>
        <v>RGNO1465874</v>
      </c>
      <c r="C87" s="27" t="str">
        <v>Date-15/12/2024</v>
      </c>
      <c r="D87" s="27" t="str">
        <v>Mob:704155739[08:51-9:46]</v>
      </c>
      <c r="E87" s="36" t="str">
        <f t="shared" si="14"/>
        <v>15/12/2024</v>
      </c>
      <c r="F87" s="27" t="str">
        <f t="shared" si="15"/>
        <v>704155739</v>
      </c>
      <c r="G87" s="27" t="str" cm="1">
        <f t="array" ref="G87:I87">_xlfn.TEXTSPLIT($E87,"/")</f>
        <v>15</v>
      </c>
      <c r="H87" s="27" t="str">
        <v>12</v>
      </c>
      <c r="I87" s="27" t="str">
        <v>2024</v>
      </c>
      <c r="J87" s="28">
        <f t="shared" si="16"/>
        <v>45641</v>
      </c>
      <c r="K87" s="27" t="str">
        <f t="shared" si="17"/>
        <v>[08:51-9:46]</v>
      </c>
      <c r="L87" s="27" t="str">
        <f t="shared" si="18"/>
        <v>08:51-9:46]</v>
      </c>
      <c r="M87" s="27" t="str">
        <f t="shared" si="19"/>
        <v>08:51-9:46</v>
      </c>
      <c r="N87" s="27" t="str" cm="1">
        <f t="array" ref="N87:O87">_xlfn.TEXTSPLIT($M87,"-")</f>
        <v>08:51</v>
      </c>
      <c r="O87" s="27" t="str">
        <v>9:46</v>
      </c>
      <c r="P87" s="27" cm="1">
        <f t="array" ref="P87:Q87">VALUE(_xlfn.TEXTSPLIT($N87,":"))</f>
        <v>8</v>
      </c>
      <c r="Q87" s="27">
        <v>51</v>
      </c>
      <c r="R87" s="27" cm="1">
        <f t="array" ref="R87:S87">IF($O87="","",VALUE(_xlfn.TEXTSPLIT($O87,":")))</f>
        <v>9</v>
      </c>
      <c r="S87" s="27">
        <v>46</v>
      </c>
      <c r="T87" s="34">
        <f t="shared" si="20"/>
        <v>0.36875000000000002</v>
      </c>
      <c r="U87" s="34">
        <f t="shared" si="21"/>
        <v>0.40694444444444444</v>
      </c>
      <c r="V87" s="34">
        <f t="shared" si="22"/>
        <v>3.819444444444442E-2</v>
      </c>
      <c r="W87" s="35">
        <f t="shared" si="23"/>
        <v>55</v>
      </c>
      <c r="X87" s="27" t="str">
        <f t="shared" si="24"/>
        <v>RGNO1465874</v>
      </c>
      <c r="Y87" s="43">
        <f t="shared" si="25"/>
        <v>45641</v>
      </c>
      <c r="Z87" s="27" t="str">
        <f t="shared" si="26"/>
        <v>704155739</v>
      </c>
      <c r="AA87" s="27" t="str">
        <f t="shared" si="27"/>
        <v>Present</v>
      </c>
    </row>
    <row r="88" spans="1:27">
      <c r="A88" s="32" t="s">
        <v>136</v>
      </c>
      <c r="B88" s="27" t="str" cm="1">
        <f t="array" ref="B88:D88">_xlfn.TEXTSPLIT($A88,",")</f>
        <v>RGNO1465875</v>
      </c>
      <c r="C88" s="27" t="str">
        <v>Date-13/12/2024</v>
      </c>
      <c r="D88" s="27" t="str">
        <v>Mob:704515755[13:07-13:19]</v>
      </c>
      <c r="E88" s="36" t="str">
        <f t="shared" si="14"/>
        <v>13/12/2024</v>
      </c>
      <c r="F88" s="27" t="str">
        <f t="shared" si="15"/>
        <v>704515755</v>
      </c>
      <c r="G88" s="27" t="str" cm="1">
        <f t="array" ref="G88:I88">_xlfn.TEXTSPLIT($E88,"/")</f>
        <v>13</v>
      </c>
      <c r="H88" s="27" t="str">
        <v>12</v>
      </c>
      <c r="I88" s="27" t="str">
        <v>2024</v>
      </c>
      <c r="J88" s="28">
        <f t="shared" si="16"/>
        <v>45639</v>
      </c>
      <c r="K88" s="27" t="str">
        <f t="shared" si="17"/>
        <v>[13:07-13:19]</v>
      </c>
      <c r="L88" s="27" t="str">
        <f t="shared" si="18"/>
        <v>13:07-13:19]</v>
      </c>
      <c r="M88" s="27" t="str">
        <f t="shared" si="19"/>
        <v>13:07-13:19</v>
      </c>
      <c r="N88" s="27" t="str" cm="1">
        <f t="array" ref="N88:O88">_xlfn.TEXTSPLIT($M88,"-")</f>
        <v>13:07</v>
      </c>
      <c r="O88" s="27" t="str">
        <v>13:19</v>
      </c>
      <c r="P88" s="27" cm="1">
        <f t="array" ref="P88:Q88">VALUE(_xlfn.TEXTSPLIT($N88,":"))</f>
        <v>13</v>
      </c>
      <c r="Q88" s="27">
        <v>7</v>
      </c>
      <c r="R88" s="27" cm="1">
        <f t="array" ref="R88:S88">IF($O88="","",VALUE(_xlfn.TEXTSPLIT($O88,":")))</f>
        <v>13</v>
      </c>
      <c r="S88" s="27">
        <v>19</v>
      </c>
      <c r="T88" s="34">
        <f t="shared" si="20"/>
        <v>0.54652777777777772</v>
      </c>
      <c r="U88" s="34">
        <f t="shared" si="21"/>
        <v>0.55486111111111114</v>
      </c>
      <c r="V88" s="34">
        <f t="shared" si="22"/>
        <v>8.3333333333334147E-3</v>
      </c>
      <c r="W88" s="35">
        <f t="shared" si="23"/>
        <v>12</v>
      </c>
      <c r="X88" s="27" t="str">
        <f t="shared" si="24"/>
        <v>RGNO1465875</v>
      </c>
      <c r="Y88" s="43">
        <f t="shared" si="25"/>
        <v>45639</v>
      </c>
      <c r="Z88" s="27" t="str">
        <f t="shared" si="26"/>
        <v>704515755</v>
      </c>
      <c r="AA88" s="27" t="str">
        <f t="shared" si="27"/>
        <v>Present</v>
      </c>
    </row>
    <row r="89" spans="1:27">
      <c r="A89" s="32" t="s">
        <v>137</v>
      </c>
      <c r="B89" s="27" t="str" cm="1">
        <f t="array" ref="B89:D89">_xlfn.TEXTSPLIT($A89,",")</f>
        <v>RGNO1465876</v>
      </c>
      <c r="C89" s="27" t="str">
        <v>Date-10/12/2024</v>
      </c>
      <c r="D89" s="27" t="str">
        <v>Mob:604605758[0:00]</v>
      </c>
      <c r="E89" s="36" t="str">
        <f t="shared" si="14"/>
        <v>10/12/2024</v>
      </c>
      <c r="F89" s="27" t="str">
        <f t="shared" si="15"/>
        <v>604605758</v>
      </c>
      <c r="G89" s="27" t="str" cm="1">
        <f t="array" ref="G89:I89">_xlfn.TEXTSPLIT($E89,"/")</f>
        <v>10</v>
      </c>
      <c r="H89" s="27" t="str">
        <v>12</v>
      </c>
      <c r="I89" s="27" t="str">
        <v>2024</v>
      </c>
      <c r="J89" s="28">
        <f t="shared" si="16"/>
        <v>45636</v>
      </c>
      <c r="K89" s="27" t="str">
        <f t="shared" si="17"/>
        <v>[0:00]</v>
      </c>
      <c r="L89" s="27" t="str">
        <f t="shared" si="18"/>
        <v>0:00]</v>
      </c>
      <c r="M89" s="27" t="str">
        <f t="shared" si="19"/>
        <v>0:00</v>
      </c>
      <c r="N89" s="27" t="str" cm="1">
        <f t="array" ref="N89">_xlfn.TEXTSPLIT($M89,"-")</f>
        <v>0:00</v>
      </c>
      <c r="O89" s="27"/>
      <c r="P89" s="27" cm="1">
        <f t="array" ref="P89:Q89">VALUE(_xlfn.TEXTSPLIT($N89,":"))</f>
        <v>0</v>
      </c>
      <c r="Q89" s="27">
        <v>0</v>
      </c>
      <c r="R89" s="27" t="str" cm="1">
        <f t="array" ref="R89">IF($O89="","",VALUE(_xlfn.TEXTSPLIT($O89,":")))</f>
        <v/>
      </c>
      <c r="S89" s="27"/>
      <c r="T89" s="34">
        <f t="shared" si="20"/>
        <v>0</v>
      </c>
      <c r="U89" s="34" t="str">
        <f t="shared" si="21"/>
        <v/>
      </c>
      <c r="V89" s="34" t="str">
        <f t="shared" si="22"/>
        <v/>
      </c>
      <c r="W89" s="35">
        <f t="shared" si="23"/>
        <v>0</v>
      </c>
      <c r="X89" s="27" t="str">
        <f t="shared" si="24"/>
        <v>RGNO1465876</v>
      </c>
      <c r="Y89" s="43">
        <f t="shared" si="25"/>
        <v>45636</v>
      </c>
      <c r="Z89" s="27" t="str">
        <f t="shared" si="26"/>
        <v>604605758</v>
      </c>
      <c r="AA89" s="27" t="str">
        <f t="shared" si="27"/>
        <v>Absent</v>
      </c>
    </row>
    <row r="90" spans="1:27">
      <c r="A90" s="32" t="s">
        <v>138</v>
      </c>
      <c r="B90" s="27" t="str" cm="1">
        <f t="array" ref="B90:D90">_xlfn.TEXTSPLIT($A90,",")</f>
        <v>RGNO1465877</v>
      </c>
      <c r="C90" s="27" t="str">
        <v>Date-9/12/2024</v>
      </c>
      <c r="D90" s="27" t="str">
        <v>Mob:604695762[08:09-8:22]</v>
      </c>
      <c r="E90" s="36" t="str">
        <f t="shared" si="14"/>
        <v>9/12/2024</v>
      </c>
      <c r="F90" s="27" t="str">
        <f t="shared" si="15"/>
        <v>604695762</v>
      </c>
      <c r="G90" s="27" t="str" cm="1">
        <f t="array" ref="G90:I90">_xlfn.TEXTSPLIT($E90,"/")</f>
        <v>9</v>
      </c>
      <c r="H90" s="27" t="str">
        <v>12</v>
      </c>
      <c r="I90" s="27" t="str">
        <v>2024</v>
      </c>
      <c r="J90" s="28">
        <f t="shared" si="16"/>
        <v>45635</v>
      </c>
      <c r="K90" s="27" t="str">
        <f t="shared" si="17"/>
        <v>[08:09-8:22]</v>
      </c>
      <c r="L90" s="27" t="str">
        <f t="shared" si="18"/>
        <v>08:09-8:22]</v>
      </c>
      <c r="M90" s="27" t="str">
        <f t="shared" si="19"/>
        <v>08:09-8:22</v>
      </c>
      <c r="N90" s="27" t="str" cm="1">
        <f t="array" ref="N90:O90">_xlfn.TEXTSPLIT($M90,"-")</f>
        <v>08:09</v>
      </c>
      <c r="O90" s="27" t="str">
        <v>8:22</v>
      </c>
      <c r="P90" s="27" cm="1">
        <f t="array" ref="P90:Q90">VALUE(_xlfn.TEXTSPLIT($N90,":"))</f>
        <v>8</v>
      </c>
      <c r="Q90" s="27">
        <v>9</v>
      </c>
      <c r="R90" s="27" cm="1">
        <f t="array" ref="R90:S90">IF($O90="","",VALUE(_xlfn.TEXTSPLIT($O90,":")))</f>
        <v>8</v>
      </c>
      <c r="S90" s="27">
        <v>22</v>
      </c>
      <c r="T90" s="34">
        <f t="shared" si="20"/>
        <v>0.33958333333333335</v>
      </c>
      <c r="U90" s="34">
        <f t="shared" si="21"/>
        <v>0.34861111111111109</v>
      </c>
      <c r="V90" s="34">
        <f t="shared" si="22"/>
        <v>9.0277777777777457E-3</v>
      </c>
      <c r="W90" s="35">
        <f t="shared" si="23"/>
        <v>13</v>
      </c>
      <c r="X90" s="27" t="str">
        <f t="shared" si="24"/>
        <v>RGNO1465877</v>
      </c>
      <c r="Y90" s="43">
        <f t="shared" si="25"/>
        <v>45635</v>
      </c>
      <c r="Z90" s="27" t="str">
        <f t="shared" si="26"/>
        <v>604695762</v>
      </c>
      <c r="AA90" s="27" t="str">
        <f t="shared" si="27"/>
        <v>Present</v>
      </c>
    </row>
    <row r="91" spans="1:27">
      <c r="A91" s="32" t="s">
        <v>139</v>
      </c>
      <c r="B91" s="27" t="str" cm="1">
        <f t="array" ref="B91:D91">_xlfn.TEXTSPLIT($A91,",")</f>
        <v>RGNO1465878</v>
      </c>
      <c r="C91" s="27" t="str">
        <v>Date-17/12/2024</v>
      </c>
      <c r="D91" s="27" t="str">
        <v>Mob:604785766[0:00]</v>
      </c>
      <c r="E91" s="36" t="str">
        <f t="shared" si="14"/>
        <v>17/12/2024</v>
      </c>
      <c r="F91" s="27" t="str">
        <f t="shared" si="15"/>
        <v>604785766</v>
      </c>
      <c r="G91" s="27" t="str" cm="1">
        <f t="array" ref="G91:I91">_xlfn.TEXTSPLIT($E91,"/")</f>
        <v>17</v>
      </c>
      <c r="H91" s="27" t="str">
        <v>12</v>
      </c>
      <c r="I91" s="27" t="str">
        <v>2024</v>
      </c>
      <c r="J91" s="28">
        <f t="shared" si="16"/>
        <v>45643</v>
      </c>
      <c r="K91" s="27" t="str">
        <f t="shared" si="17"/>
        <v>[0:00]</v>
      </c>
      <c r="L91" s="27" t="str">
        <f t="shared" si="18"/>
        <v>0:00]</v>
      </c>
      <c r="M91" s="27" t="str">
        <f t="shared" si="19"/>
        <v>0:00</v>
      </c>
      <c r="N91" s="27" t="str" cm="1">
        <f t="array" ref="N91">_xlfn.TEXTSPLIT($M91,"-")</f>
        <v>0:00</v>
      </c>
      <c r="O91" s="27"/>
      <c r="P91" s="27" cm="1">
        <f t="array" ref="P91:Q91">VALUE(_xlfn.TEXTSPLIT($N91,":"))</f>
        <v>0</v>
      </c>
      <c r="Q91" s="27">
        <v>0</v>
      </c>
      <c r="R91" s="27" t="str" cm="1">
        <f t="array" ref="R91">IF($O91="","",VALUE(_xlfn.TEXTSPLIT($O91,":")))</f>
        <v/>
      </c>
      <c r="S91" s="27"/>
      <c r="T91" s="34">
        <f t="shared" si="20"/>
        <v>0</v>
      </c>
      <c r="U91" s="34" t="str">
        <f t="shared" si="21"/>
        <v/>
      </c>
      <c r="V91" s="34" t="str">
        <f t="shared" si="22"/>
        <v/>
      </c>
      <c r="W91" s="35">
        <f t="shared" si="23"/>
        <v>0</v>
      </c>
      <c r="X91" s="27" t="str">
        <f t="shared" si="24"/>
        <v>RGNO1465878</v>
      </c>
      <c r="Y91" s="43">
        <f t="shared" si="25"/>
        <v>45643</v>
      </c>
      <c r="Z91" s="27" t="str">
        <f t="shared" si="26"/>
        <v>604785766</v>
      </c>
      <c r="AA91" s="27" t="str">
        <f t="shared" si="27"/>
        <v>Absent</v>
      </c>
    </row>
    <row r="92" spans="1:27">
      <c r="A92" s="32" t="s">
        <v>140</v>
      </c>
      <c r="B92" s="27" t="str" cm="1">
        <f t="array" ref="B92:D92">_xlfn.TEXTSPLIT($A92,",")</f>
        <v>RGNO1465879</v>
      </c>
      <c r="C92" s="27" t="str">
        <v>Date-4/12/2024</v>
      </c>
      <c r="D92" s="27" t="str">
        <v>Mob:705055777[10:22-11:13]</v>
      </c>
      <c r="E92" s="36" t="str">
        <f t="shared" si="14"/>
        <v>4/12/2024</v>
      </c>
      <c r="F92" s="27" t="str">
        <f t="shared" si="15"/>
        <v>705055777</v>
      </c>
      <c r="G92" s="27" t="str" cm="1">
        <f t="array" ref="G92:I92">_xlfn.TEXTSPLIT($E92,"/")</f>
        <v>4</v>
      </c>
      <c r="H92" s="27" t="str">
        <v>12</v>
      </c>
      <c r="I92" s="27" t="str">
        <v>2024</v>
      </c>
      <c r="J92" s="28">
        <f t="shared" si="16"/>
        <v>45630</v>
      </c>
      <c r="K92" s="27" t="str">
        <f t="shared" si="17"/>
        <v>[10:22-11:13]</v>
      </c>
      <c r="L92" s="27" t="str">
        <f t="shared" si="18"/>
        <v>10:22-11:13]</v>
      </c>
      <c r="M92" s="27" t="str">
        <f t="shared" si="19"/>
        <v>10:22-11:13</v>
      </c>
      <c r="N92" s="27" t="str" cm="1">
        <f t="array" ref="N92:O92">_xlfn.TEXTSPLIT($M92,"-")</f>
        <v>10:22</v>
      </c>
      <c r="O92" s="27" t="str">
        <v>11:13</v>
      </c>
      <c r="P92" s="27" cm="1">
        <f t="array" ref="P92:Q92">VALUE(_xlfn.TEXTSPLIT($N92,":"))</f>
        <v>10</v>
      </c>
      <c r="Q92" s="27">
        <v>22</v>
      </c>
      <c r="R92" s="27" cm="1">
        <f t="array" ref="R92:S92">IF($O92="","",VALUE(_xlfn.TEXTSPLIT($O92,":")))</f>
        <v>11</v>
      </c>
      <c r="S92" s="27">
        <v>13</v>
      </c>
      <c r="T92" s="34">
        <f t="shared" si="20"/>
        <v>0.43194444444444446</v>
      </c>
      <c r="U92" s="34">
        <f t="shared" si="21"/>
        <v>0.46736111111111112</v>
      </c>
      <c r="V92" s="34">
        <f t="shared" si="22"/>
        <v>3.5416666666666652E-2</v>
      </c>
      <c r="W92" s="35">
        <f t="shared" si="23"/>
        <v>51</v>
      </c>
      <c r="X92" s="27" t="str">
        <f t="shared" si="24"/>
        <v>RGNO1465879</v>
      </c>
      <c r="Y92" s="43">
        <f t="shared" si="25"/>
        <v>45630</v>
      </c>
      <c r="Z92" s="27" t="str">
        <f t="shared" si="26"/>
        <v>705055777</v>
      </c>
      <c r="AA92" s="27" t="str">
        <f t="shared" si="27"/>
        <v>Present</v>
      </c>
    </row>
    <row r="93" spans="1:27">
      <c r="A93" s="32" t="s">
        <v>141</v>
      </c>
      <c r="B93" s="27" t="str" cm="1">
        <f t="array" ref="B93:D93">_xlfn.TEXTSPLIT($A93,",")</f>
        <v>RGNO1465880</v>
      </c>
      <c r="C93" s="27" t="str">
        <v>Date-13/12/2024</v>
      </c>
      <c r="D93" s="27" t="str">
        <v>Mob:705235785[09:07-10:04]</v>
      </c>
      <c r="E93" s="36" t="str">
        <f t="shared" si="14"/>
        <v>13/12/2024</v>
      </c>
      <c r="F93" s="27" t="str">
        <f t="shared" si="15"/>
        <v>705235785</v>
      </c>
      <c r="G93" s="27" t="str" cm="1">
        <f t="array" ref="G93:I93">_xlfn.TEXTSPLIT($E93,"/")</f>
        <v>13</v>
      </c>
      <c r="H93" s="27" t="str">
        <v>12</v>
      </c>
      <c r="I93" s="27" t="str">
        <v>2024</v>
      </c>
      <c r="J93" s="28">
        <f t="shared" si="16"/>
        <v>45639</v>
      </c>
      <c r="K93" s="27" t="str">
        <f t="shared" si="17"/>
        <v>[09:07-10:04]</v>
      </c>
      <c r="L93" s="27" t="str">
        <f t="shared" si="18"/>
        <v>09:07-10:04]</v>
      </c>
      <c r="M93" s="27" t="str">
        <f t="shared" si="19"/>
        <v>09:07-10:04</v>
      </c>
      <c r="N93" s="27" t="str" cm="1">
        <f t="array" ref="N93:O93">_xlfn.TEXTSPLIT($M93,"-")</f>
        <v>09:07</v>
      </c>
      <c r="O93" s="27" t="str">
        <v>10:04</v>
      </c>
      <c r="P93" s="27" cm="1">
        <f t="array" ref="P93:Q93">VALUE(_xlfn.TEXTSPLIT($N93,":"))</f>
        <v>9</v>
      </c>
      <c r="Q93" s="27">
        <v>7</v>
      </c>
      <c r="R93" s="27" cm="1">
        <f t="array" ref="R93:S93">IF($O93="","",VALUE(_xlfn.TEXTSPLIT($O93,":")))</f>
        <v>10</v>
      </c>
      <c r="S93" s="27">
        <v>4</v>
      </c>
      <c r="T93" s="34">
        <f t="shared" si="20"/>
        <v>0.37986111111111109</v>
      </c>
      <c r="U93" s="34">
        <f t="shared" si="21"/>
        <v>0.41944444444444445</v>
      </c>
      <c r="V93" s="34">
        <f t="shared" si="22"/>
        <v>3.9583333333333359E-2</v>
      </c>
      <c r="W93" s="35">
        <f t="shared" si="23"/>
        <v>57</v>
      </c>
      <c r="X93" s="27" t="str">
        <f t="shared" si="24"/>
        <v>RGNO1465880</v>
      </c>
      <c r="Y93" s="43">
        <f t="shared" si="25"/>
        <v>45639</v>
      </c>
      <c r="Z93" s="27" t="str">
        <f t="shared" si="26"/>
        <v>705235785</v>
      </c>
      <c r="AA93" s="27" t="str">
        <f t="shared" si="27"/>
        <v>Present</v>
      </c>
    </row>
    <row r="94" spans="1:27">
      <c r="A94" s="32" t="s">
        <v>142</v>
      </c>
      <c r="B94" s="27" t="str" cm="1">
        <f t="array" ref="B94:D94">_xlfn.TEXTSPLIT($A94,",")</f>
        <v>RGNO1465881</v>
      </c>
      <c r="C94" s="27" t="str">
        <v>Date-12/12/2024</v>
      </c>
      <c r="D94" s="27" t="str">
        <v>Mob:705325789[09:13-9:54]</v>
      </c>
      <c r="E94" s="36" t="str">
        <f t="shared" si="14"/>
        <v>12/12/2024</v>
      </c>
      <c r="F94" s="27" t="str">
        <f t="shared" si="15"/>
        <v>705325789</v>
      </c>
      <c r="G94" s="27" t="str" cm="1">
        <f t="array" ref="G94:I94">_xlfn.TEXTSPLIT($E94,"/")</f>
        <v>12</v>
      </c>
      <c r="H94" s="27" t="str">
        <v>12</v>
      </c>
      <c r="I94" s="27" t="str">
        <v>2024</v>
      </c>
      <c r="J94" s="28">
        <f t="shared" si="16"/>
        <v>45638</v>
      </c>
      <c r="K94" s="27" t="str">
        <f t="shared" si="17"/>
        <v>[09:13-9:54]</v>
      </c>
      <c r="L94" s="27" t="str">
        <f t="shared" si="18"/>
        <v>09:13-9:54]</v>
      </c>
      <c r="M94" s="27" t="str">
        <f t="shared" si="19"/>
        <v>09:13-9:54</v>
      </c>
      <c r="N94" s="27" t="str" cm="1">
        <f t="array" ref="N94:O94">_xlfn.TEXTSPLIT($M94,"-")</f>
        <v>09:13</v>
      </c>
      <c r="O94" s="27" t="str">
        <v>9:54</v>
      </c>
      <c r="P94" s="27" cm="1">
        <f t="array" ref="P94:Q94">VALUE(_xlfn.TEXTSPLIT($N94,":"))</f>
        <v>9</v>
      </c>
      <c r="Q94" s="27">
        <v>13</v>
      </c>
      <c r="R94" s="27" cm="1">
        <f t="array" ref="R94:S94">IF($O94="","",VALUE(_xlfn.TEXTSPLIT($O94,":")))</f>
        <v>9</v>
      </c>
      <c r="S94" s="27">
        <v>54</v>
      </c>
      <c r="T94" s="34">
        <f t="shared" si="20"/>
        <v>0.3840277777777778</v>
      </c>
      <c r="U94" s="34">
        <f t="shared" si="21"/>
        <v>0.41249999999999998</v>
      </c>
      <c r="V94" s="34">
        <f t="shared" si="22"/>
        <v>2.8472222222222177E-2</v>
      </c>
      <c r="W94" s="35">
        <f t="shared" si="23"/>
        <v>41</v>
      </c>
      <c r="X94" s="27" t="str">
        <f t="shared" si="24"/>
        <v>RGNO1465881</v>
      </c>
      <c r="Y94" s="43">
        <f t="shared" si="25"/>
        <v>45638</v>
      </c>
      <c r="Z94" s="27" t="str">
        <f t="shared" si="26"/>
        <v>705325789</v>
      </c>
      <c r="AA94" s="27" t="str">
        <f t="shared" si="27"/>
        <v>Present</v>
      </c>
    </row>
    <row r="95" spans="1:27">
      <c r="A95" s="32" t="s">
        <v>143</v>
      </c>
      <c r="B95" s="27" t="str" cm="1">
        <f t="array" ref="B95:D95">_xlfn.TEXTSPLIT($A95,",")</f>
        <v>RGNO1465882</v>
      </c>
      <c r="C95" s="27" t="str">
        <v>Date-5/12/2024</v>
      </c>
      <c r="D95" s="27" t="str">
        <v>Mob:705865811[0:00]</v>
      </c>
      <c r="E95" s="36" t="str">
        <f t="shared" si="14"/>
        <v>5/12/2024</v>
      </c>
      <c r="F95" s="27" t="str">
        <f t="shared" si="15"/>
        <v>705865811</v>
      </c>
      <c r="G95" s="27" t="str" cm="1">
        <f t="array" ref="G95:I95">_xlfn.TEXTSPLIT($E95,"/")</f>
        <v>5</v>
      </c>
      <c r="H95" s="27" t="str">
        <v>12</v>
      </c>
      <c r="I95" s="27" t="str">
        <v>2024</v>
      </c>
      <c r="J95" s="28">
        <f t="shared" si="16"/>
        <v>45631</v>
      </c>
      <c r="K95" s="27" t="str">
        <f t="shared" si="17"/>
        <v>[0:00]</v>
      </c>
      <c r="L95" s="27" t="str">
        <f t="shared" si="18"/>
        <v>0:00]</v>
      </c>
      <c r="M95" s="27" t="str">
        <f t="shared" si="19"/>
        <v>0:00</v>
      </c>
      <c r="N95" s="27" t="str" cm="1">
        <f t="array" ref="N95">_xlfn.TEXTSPLIT($M95,"-")</f>
        <v>0:00</v>
      </c>
      <c r="O95" s="27"/>
      <c r="P95" s="27" cm="1">
        <f t="array" ref="P95:Q95">VALUE(_xlfn.TEXTSPLIT($N95,":"))</f>
        <v>0</v>
      </c>
      <c r="Q95" s="27">
        <v>0</v>
      </c>
      <c r="R95" s="27" t="str" cm="1">
        <f t="array" ref="R95">IF($O95="","",VALUE(_xlfn.TEXTSPLIT($O95,":")))</f>
        <v/>
      </c>
      <c r="S95" s="27"/>
      <c r="T95" s="34">
        <f t="shared" si="20"/>
        <v>0</v>
      </c>
      <c r="U95" s="34" t="str">
        <f t="shared" si="21"/>
        <v/>
      </c>
      <c r="V95" s="34" t="str">
        <f t="shared" si="22"/>
        <v/>
      </c>
      <c r="W95" s="35">
        <f t="shared" si="23"/>
        <v>0</v>
      </c>
      <c r="X95" s="27" t="str">
        <f t="shared" si="24"/>
        <v>RGNO1465882</v>
      </c>
      <c r="Y95" s="43">
        <f t="shared" si="25"/>
        <v>45631</v>
      </c>
      <c r="Z95" s="27" t="str">
        <f t="shared" si="26"/>
        <v>705865811</v>
      </c>
      <c r="AA95" s="27" t="str">
        <f t="shared" si="27"/>
        <v>Absent</v>
      </c>
    </row>
    <row r="96" spans="1:27">
      <c r="A96" s="32" t="s">
        <v>144</v>
      </c>
      <c r="B96" s="27" t="str" cm="1">
        <f t="array" ref="B96:D96">_xlfn.TEXTSPLIT($A96,",")</f>
        <v>RGNO1465883</v>
      </c>
      <c r="C96" s="27" t="str">
        <v>Date-10/12/2024</v>
      </c>
      <c r="D96" s="27" t="str">
        <v>Mob:705955815[0:00]</v>
      </c>
      <c r="E96" s="36" t="str">
        <f t="shared" si="14"/>
        <v>10/12/2024</v>
      </c>
      <c r="F96" s="27" t="str">
        <f t="shared" si="15"/>
        <v>705955815</v>
      </c>
      <c r="G96" s="27" t="str" cm="1">
        <f t="array" ref="G96:I96">_xlfn.TEXTSPLIT($E96,"/")</f>
        <v>10</v>
      </c>
      <c r="H96" s="27" t="str">
        <v>12</v>
      </c>
      <c r="I96" s="27" t="str">
        <v>2024</v>
      </c>
      <c r="J96" s="28">
        <f t="shared" si="16"/>
        <v>45636</v>
      </c>
      <c r="K96" s="27" t="str">
        <f t="shared" si="17"/>
        <v>[0:00]</v>
      </c>
      <c r="L96" s="27" t="str">
        <f t="shared" si="18"/>
        <v>0:00]</v>
      </c>
      <c r="M96" s="27" t="str">
        <f t="shared" si="19"/>
        <v>0:00</v>
      </c>
      <c r="N96" s="27" t="str" cm="1">
        <f t="array" ref="N96">_xlfn.TEXTSPLIT($M96,"-")</f>
        <v>0:00</v>
      </c>
      <c r="O96" s="27"/>
      <c r="P96" s="27" cm="1">
        <f t="array" ref="P96:Q96">VALUE(_xlfn.TEXTSPLIT($N96,":"))</f>
        <v>0</v>
      </c>
      <c r="Q96" s="27">
        <v>0</v>
      </c>
      <c r="R96" s="27" t="str" cm="1">
        <f t="array" ref="R96">IF($O96="","",VALUE(_xlfn.TEXTSPLIT($O96,":")))</f>
        <v/>
      </c>
      <c r="S96" s="27"/>
      <c r="T96" s="34">
        <f t="shared" si="20"/>
        <v>0</v>
      </c>
      <c r="U96" s="34" t="str">
        <f t="shared" si="21"/>
        <v/>
      </c>
      <c r="V96" s="34" t="str">
        <f t="shared" si="22"/>
        <v/>
      </c>
      <c r="W96" s="35">
        <f t="shared" si="23"/>
        <v>0</v>
      </c>
      <c r="X96" s="27" t="str">
        <f t="shared" si="24"/>
        <v>RGNO1465883</v>
      </c>
      <c r="Y96" s="43">
        <f t="shared" si="25"/>
        <v>45636</v>
      </c>
      <c r="Z96" s="27" t="str">
        <f t="shared" si="26"/>
        <v>705955815</v>
      </c>
      <c r="AA96" s="27" t="str">
        <f t="shared" si="27"/>
        <v>Absent</v>
      </c>
    </row>
    <row r="97" spans="1:27">
      <c r="A97" s="32" t="s">
        <v>145</v>
      </c>
      <c r="B97" s="27" t="str" cm="1">
        <f t="array" ref="B97:D97">_xlfn.TEXTSPLIT($A97,",")</f>
        <v>RGNO1465884</v>
      </c>
      <c r="C97" s="27" t="str">
        <v>Date-9/12/2024</v>
      </c>
      <c r="D97" s="27" t="str">
        <v>Mob:706045819[08:33-9:26]</v>
      </c>
      <c r="E97" s="36" t="str">
        <f t="shared" si="14"/>
        <v>9/12/2024</v>
      </c>
      <c r="F97" s="27" t="str">
        <f t="shared" si="15"/>
        <v>706045819</v>
      </c>
      <c r="G97" s="27" t="str" cm="1">
        <f t="array" ref="G97:I97">_xlfn.TEXTSPLIT($E97,"/")</f>
        <v>9</v>
      </c>
      <c r="H97" s="27" t="str">
        <v>12</v>
      </c>
      <c r="I97" s="27" t="str">
        <v>2024</v>
      </c>
      <c r="J97" s="28">
        <f t="shared" si="16"/>
        <v>45635</v>
      </c>
      <c r="K97" s="27" t="str">
        <f t="shared" si="17"/>
        <v>[08:33-9:26]</v>
      </c>
      <c r="L97" s="27" t="str">
        <f t="shared" si="18"/>
        <v>08:33-9:26]</v>
      </c>
      <c r="M97" s="27" t="str">
        <f t="shared" si="19"/>
        <v>08:33-9:26</v>
      </c>
      <c r="N97" s="27" t="str" cm="1">
        <f t="array" ref="N97:O97">_xlfn.TEXTSPLIT($M97,"-")</f>
        <v>08:33</v>
      </c>
      <c r="O97" s="27" t="str">
        <v>9:26</v>
      </c>
      <c r="P97" s="27" cm="1">
        <f t="array" ref="P97:Q97">VALUE(_xlfn.TEXTSPLIT($N97,":"))</f>
        <v>8</v>
      </c>
      <c r="Q97" s="27">
        <v>33</v>
      </c>
      <c r="R97" s="27" cm="1">
        <f t="array" ref="R97:S97">IF($O97="","",VALUE(_xlfn.TEXTSPLIT($O97,":")))</f>
        <v>9</v>
      </c>
      <c r="S97" s="27">
        <v>26</v>
      </c>
      <c r="T97" s="34">
        <f t="shared" si="20"/>
        <v>0.35625000000000001</v>
      </c>
      <c r="U97" s="34">
        <f t="shared" si="21"/>
        <v>0.39305555555555555</v>
      </c>
      <c r="V97" s="34">
        <f t="shared" si="22"/>
        <v>3.6805555555555536E-2</v>
      </c>
      <c r="W97" s="35">
        <f t="shared" si="23"/>
        <v>53</v>
      </c>
      <c r="X97" s="27" t="str">
        <f t="shared" si="24"/>
        <v>RGNO1465884</v>
      </c>
      <c r="Y97" s="43">
        <f t="shared" si="25"/>
        <v>45635</v>
      </c>
      <c r="Z97" s="27" t="str">
        <f t="shared" si="26"/>
        <v>706045819</v>
      </c>
      <c r="AA97" s="27" t="str">
        <f t="shared" si="27"/>
        <v>Present</v>
      </c>
    </row>
    <row r="98" spans="1:27">
      <c r="A98" s="32" t="s">
        <v>146</v>
      </c>
      <c r="B98" s="27" t="str" cm="1">
        <f t="array" ref="B98:D98">_xlfn.TEXTSPLIT($A98,",")</f>
        <v>RGNO1465885</v>
      </c>
      <c r="C98" s="27" t="str">
        <v>Date-17/12/2024</v>
      </c>
      <c r="D98" s="27" t="str">
        <v>Mob:706315830[09:21-9:31]</v>
      </c>
      <c r="E98" s="36" t="str">
        <f t="shared" si="14"/>
        <v>17/12/2024</v>
      </c>
      <c r="F98" s="27" t="str">
        <f t="shared" si="15"/>
        <v>706315830</v>
      </c>
      <c r="G98" s="27" t="str" cm="1">
        <f t="array" ref="G98:I98">_xlfn.TEXTSPLIT($E98,"/")</f>
        <v>17</v>
      </c>
      <c r="H98" s="27" t="str">
        <v>12</v>
      </c>
      <c r="I98" s="27" t="str">
        <v>2024</v>
      </c>
      <c r="J98" s="28">
        <f t="shared" si="16"/>
        <v>45643</v>
      </c>
      <c r="K98" s="27" t="str">
        <f t="shared" si="17"/>
        <v>[09:21-9:31]</v>
      </c>
      <c r="L98" s="27" t="str">
        <f t="shared" si="18"/>
        <v>09:21-9:31]</v>
      </c>
      <c r="M98" s="27" t="str">
        <f t="shared" si="19"/>
        <v>09:21-9:31</v>
      </c>
      <c r="N98" s="27" t="str" cm="1">
        <f t="array" ref="N98:O98">_xlfn.TEXTSPLIT($M98,"-")</f>
        <v>09:21</v>
      </c>
      <c r="O98" s="27" t="str">
        <v>9:31</v>
      </c>
      <c r="P98" s="27" cm="1">
        <f t="array" ref="P98:Q98">VALUE(_xlfn.TEXTSPLIT($N98,":"))</f>
        <v>9</v>
      </c>
      <c r="Q98" s="27">
        <v>21</v>
      </c>
      <c r="R98" s="27" cm="1">
        <f t="array" ref="R98:S98">IF($O98="","",VALUE(_xlfn.TEXTSPLIT($O98,":")))</f>
        <v>9</v>
      </c>
      <c r="S98" s="27">
        <v>31</v>
      </c>
      <c r="T98" s="34">
        <f t="shared" si="20"/>
        <v>0.38958333333333334</v>
      </c>
      <c r="U98" s="34">
        <f t="shared" si="21"/>
        <v>0.39652777777777776</v>
      </c>
      <c r="V98" s="34">
        <f t="shared" si="22"/>
        <v>6.9444444444444198E-3</v>
      </c>
      <c r="W98" s="35">
        <f t="shared" si="23"/>
        <v>10</v>
      </c>
      <c r="X98" s="27" t="str">
        <f t="shared" si="24"/>
        <v>RGNO1465885</v>
      </c>
      <c r="Y98" s="43">
        <f t="shared" si="25"/>
        <v>45643</v>
      </c>
      <c r="Z98" s="27" t="str">
        <f t="shared" si="26"/>
        <v>706315830</v>
      </c>
      <c r="AA98" s="27" t="str">
        <f t="shared" si="27"/>
        <v>Present</v>
      </c>
    </row>
    <row r="99" spans="1:27">
      <c r="A99" s="32" t="s">
        <v>147</v>
      </c>
      <c r="B99" s="27" t="str" cm="1">
        <f t="array" ref="B99:D99">_xlfn.TEXTSPLIT($A99,",")</f>
        <v>RGNO1465886</v>
      </c>
      <c r="C99" s="27" t="str">
        <v>Date-13/12/2024</v>
      </c>
      <c r="D99" s="27" t="str">
        <v>Mob:606495838[12:46-13:30]</v>
      </c>
      <c r="E99" s="36" t="str">
        <f t="shared" si="14"/>
        <v>13/12/2024</v>
      </c>
      <c r="F99" s="27" t="str">
        <f t="shared" si="15"/>
        <v>606495838</v>
      </c>
      <c r="G99" s="27" t="str" cm="1">
        <f t="array" ref="G99:I99">_xlfn.TEXTSPLIT($E99,"/")</f>
        <v>13</v>
      </c>
      <c r="H99" s="27" t="str">
        <v>12</v>
      </c>
      <c r="I99" s="27" t="str">
        <v>2024</v>
      </c>
      <c r="J99" s="28">
        <f t="shared" si="16"/>
        <v>45639</v>
      </c>
      <c r="K99" s="27" t="str">
        <f t="shared" si="17"/>
        <v>[12:46-13:30]</v>
      </c>
      <c r="L99" s="27" t="str">
        <f t="shared" si="18"/>
        <v>12:46-13:30]</v>
      </c>
      <c r="M99" s="27" t="str">
        <f t="shared" si="19"/>
        <v>12:46-13:30</v>
      </c>
      <c r="N99" s="27" t="str" cm="1">
        <f t="array" ref="N99:O99">_xlfn.TEXTSPLIT($M99,"-")</f>
        <v>12:46</v>
      </c>
      <c r="O99" s="27" t="str">
        <v>13:30</v>
      </c>
      <c r="P99" s="27" cm="1">
        <f t="array" ref="P99:Q99">VALUE(_xlfn.TEXTSPLIT($N99,":"))</f>
        <v>12</v>
      </c>
      <c r="Q99" s="27">
        <v>46</v>
      </c>
      <c r="R99" s="27" cm="1">
        <f t="array" ref="R99:S99">IF($O99="","",VALUE(_xlfn.TEXTSPLIT($O99,":")))</f>
        <v>13</v>
      </c>
      <c r="S99" s="27">
        <v>30</v>
      </c>
      <c r="T99" s="34">
        <f t="shared" si="20"/>
        <v>0.53194444444444444</v>
      </c>
      <c r="U99" s="34">
        <f t="shared" si="21"/>
        <v>0.5625</v>
      </c>
      <c r="V99" s="34">
        <f t="shared" si="22"/>
        <v>3.0555555555555558E-2</v>
      </c>
      <c r="W99" s="35">
        <f t="shared" si="23"/>
        <v>44</v>
      </c>
      <c r="X99" s="27" t="str">
        <f t="shared" si="24"/>
        <v>RGNO1465886</v>
      </c>
      <c r="Y99" s="43">
        <f t="shared" si="25"/>
        <v>45639</v>
      </c>
      <c r="Z99" s="27" t="str">
        <f t="shared" si="26"/>
        <v>606495838</v>
      </c>
      <c r="AA99" s="27" t="str">
        <f t="shared" si="27"/>
        <v>Present</v>
      </c>
    </row>
    <row r="100" spans="1:27">
      <c r="A100" s="32" t="s">
        <v>148</v>
      </c>
      <c r="B100" s="27" t="str" cm="1">
        <f t="array" ref="B100:D100">_xlfn.TEXTSPLIT($A100,",")</f>
        <v>RGNO1465887</v>
      </c>
      <c r="C100" s="27" t="str">
        <v>Date-19/12/2024</v>
      </c>
      <c r="D100" s="27" t="str">
        <v>Mob:606585841[12:18-12:28]</v>
      </c>
      <c r="E100" s="36" t="str">
        <f t="shared" si="14"/>
        <v>19/12/2024</v>
      </c>
      <c r="F100" s="27" t="str">
        <f t="shared" si="15"/>
        <v>606585841</v>
      </c>
      <c r="G100" s="27" t="str" cm="1">
        <f t="array" ref="G100:I100">_xlfn.TEXTSPLIT($E100,"/")</f>
        <v>19</v>
      </c>
      <c r="H100" s="27" t="str">
        <v>12</v>
      </c>
      <c r="I100" s="27" t="str">
        <v>2024</v>
      </c>
      <c r="J100" s="28">
        <f t="shared" si="16"/>
        <v>45645</v>
      </c>
      <c r="K100" s="27" t="str">
        <f t="shared" si="17"/>
        <v>[12:18-12:28]</v>
      </c>
      <c r="L100" s="27" t="str">
        <f t="shared" si="18"/>
        <v>12:18-12:28]</v>
      </c>
      <c r="M100" s="27" t="str">
        <f t="shared" si="19"/>
        <v>12:18-12:28</v>
      </c>
      <c r="N100" s="27" t="str" cm="1">
        <f t="array" ref="N100:O100">_xlfn.TEXTSPLIT($M100,"-")</f>
        <v>12:18</v>
      </c>
      <c r="O100" s="27" t="str">
        <v>12:28</v>
      </c>
      <c r="P100" s="27" cm="1">
        <f t="array" ref="P100:Q100">VALUE(_xlfn.TEXTSPLIT($N100,":"))</f>
        <v>12</v>
      </c>
      <c r="Q100" s="27">
        <v>18</v>
      </c>
      <c r="R100" s="27" cm="1">
        <f t="array" ref="R100:S100">IF($O100="","",VALUE(_xlfn.TEXTSPLIT($O100,":")))</f>
        <v>12</v>
      </c>
      <c r="S100" s="27">
        <v>28</v>
      </c>
      <c r="T100" s="34">
        <f t="shared" si="20"/>
        <v>0.51249999999999996</v>
      </c>
      <c r="U100" s="34">
        <f t="shared" si="21"/>
        <v>0.51944444444444449</v>
      </c>
      <c r="V100" s="34">
        <f t="shared" si="22"/>
        <v>6.9444444444445308E-3</v>
      </c>
      <c r="W100" s="35">
        <f t="shared" si="23"/>
        <v>10</v>
      </c>
      <c r="X100" s="27" t="str">
        <f t="shared" si="24"/>
        <v>RGNO1465887</v>
      </c>
      <c r="Y100" s="43">
        <f t="shared" si="25"/>
        <v>45645</v>
      </c>
      <c r="Z100" s="27" t="str">
        <f t="shared" si="26"/>
        <v>606585841</v>
      </c>
      <c r="AA100" s="27" t="str">
        <f t="shared" si="27"/>
        <v>Present</v>
      </c>
    </row>
    <row r="101" spans="1:27">
      <c r="A101" s="32" t="s">
        <v>149</v>
      </c>
      <c r="B101" s="27" t="str" cm="1">
        <f t="array" ref="B101:D101">_xlfn.TEXTSPLIT($A101,",")</f>
        <v>RGNO1465888</v>
      </c>
      <c r="C101" s="27" t="str">
        <v>Date-9/12/2024</v>
      </c>
      <c r="D101" s="27" t="str">
        <v>Mob:707125864[0:00]</v>
      </c>
      <c r="E101" s="36" t="str">
        <f t="shared" si="14"/>
        <v>9/12/2024</v>
      </c>
      <c r="F101" s="27" t="str">
        <f t="shared" si="15"/>
        <v>707125864</v>
      </c>
      <c r="G101" s="27" t="str" cm="1">
        <f t="array" ref="G101:I101">_xlfn.TEXTSPLIT($E101,"/")</f>
        <v>9</v>
      </c>
      <c r="H101" s="27" t="str">
        <v>12</v>
      </c>
      <c r="I101" s="27" t="str">
        <v>2024</v>
      </c>
      <c r="J101" s="28">
        <f t="shared" si="16"/>
        <v>45635</v>
      </c>
      <c r="K101" s="27" t="str">
        <f t="shared" si="17"/>
        <v>[0:00]</v>
      </c>
      <c r="L101" s="27" t="str">
        <f t="shared" si="18"/>
        <v>0:00]</v>
      </c>
      <c r="M101" s="27" t="str">
        <f t="shared" si="19"/>
        <v>0:00</v>
      </c>
      <c r="N101" s="27" t="str" cm="1">
        <f t="array" ref="N101">_xlfn.TEXTSPLIT($M101,"-")</f>
        <v>0:00</v>
      </c>
      <c r="O101" s="27"/>
      <c r="P101" s="27" cm="1">
        <f t="array" ref="P101:Q101">VALUE(_xlfn.TEXTSPLIT($N101,":"))</f>
        <v>0</v>
      </c>
      <c r="Q101" s="27">
        <v>0</v>
      </c>
      <c r="R101" s="27" t="str" cm="1">
        <f t="array" ref="R101">IF($O101="","",VALUE(_xlfn.TEXTSPLIT($O101,":")))</f>
        <v/>
      </c>
      <c r="S101" s="27"/>
      <c r="T101" s="34">
        <f t="shared" si="20"/>
        <v>0</v>
      </c>
      <c r="U101" s="34" t="str">
        <f t="shared" si="21"/>
        <v/>
      </c>
      <c r="V101" s="34" t="str">
        <f t="shared" si="22"/>
        <v/>
      </c>
      <c r="W101" s="35">
        <f t="shared" si="23"/>
        <v>0</v>
      </c>
      <c r="X101" s="27" t="str">
        <f t="shared" si="24"/>
        <v>RGNO1465888</v>
      </c>
      <c r="Y101" s="43">
        <f t="shared" si="25"/>
        <v>45635</v>
      </c>
      <c r="Z101" s="27" t="str">
        <f t="shared" si="26"/>
        <v>707125864</v>
      </c>
      <c r="AA101" s="27" t="str">
        <f t="shared" si="27"/>
        <v>Absent</v>
      </c>
    </row>
    <row r="102" spans="1:27">
      <c r="A102" s="32" t="s">
        <v>150</v>
      </c>
      <c r="B102" s="27" t="str" cm="1">
        <f t="array" ref="B102:D102">_xlfn.TEXTSPLIT($A102,",")</f>
        <v>RGNO1465889</v>
      </c>
      <c r="C102" s="27" t="str">
        <v>Date-7/12/2024</v>
      </c>
      <c r="D102" s="27" t="str">
        <v>Mob:607395875[16:54-16:57]</v>
      </c>
      <c r="E102" s="36" t="str">
        <f t="shared" si="14"/>
        <v>7/12/2024</v>
      </c>
      <c r="F102" s="27" t="str">
        <f t="shared" si="15"/>
        <v>607395875</v>
      </c>
      <c r="G102" s="27" t="str" cm="1">
        <f t="array" ref="G102:I102">_xlfn.TEXTSPLIT($E102,"/")</f>
        <v>7</v>
      </c>
      <c r="H102" s="27" t="str">
        <v>12</v>
      </c>
      <c r="I102" s="27" t="str">
        <v>2024</v>
      </c>
      <c r="J102" s="28">
        <f t="shared" si="16"/>
        <v>45633</v>
      </c>
      <c r="K102" s="27" t="str">
        <f t="shared" si="17"/>
        <v>[16:54-16:57]</v>
      </c>
      <c r="L102" s="27" t="str">
        <f t="shared" si="18"/>
        <v>16:54-16:57]</v>
      </c>
      <c r="M102" s="27" t="str">
        <f t="shared" si="19"/>
        <v>16:54-16:57</v>
      </c>
      <c r="N102" s="27" t="str" cm="1">
        <f t="array" ref="N102:O102">_xlfn.TEXTSPLIT($M102,"-")</f>
        <v>16:54</v>
      </c>
      <c r="O102" s="27" t="str">
        <v>16:57</v>
      </c>
      <c r="P102" s="27" cm="1">
        <f t="array" ref="P102:Q102">VALUE(_xlfn.TEXTSPLIT($N102,":"))</f>
        <v>16</v>
      </c>
      <c r="Q102" s="27">
        <v>54</v>
      </c>
      <c r="R102" s="27" cm="1">
        <f t="array" ref="R102:S102">IF($O102="","",VALUE(_xlfn.TEXTSPLIT($O102,":")))</f>
        <v>16</v>
      </c>
      <c r="S102" s="27">
        <v>57</v>
      </c>
      <c r="T102" s="34">
        <f t="shared" si="20"/>
        <v>0.70416666666666672</v>
      </c>
      <c r="U102" s="34">
        <f t="shared" si="21"/>
        <v>0.70625000000000004</v>
      </c>
      <c r="V102" s="34">
        <f t="shared" si="22"/>
        <v>2.0833333333333259E-3</v>
      </c>
      <c r="W102" s="35">
        <f t="shared" si="23"/>
        <v>3</v>
      </c>
      <c r="X102" s="27" t="str">
        <f t="shared" si="24"/>
        <v>RGNO1465889</v>
      </c>
      <c r="Y102" s="43">
        <f t="shared" si="25"/>
        <v>45633</v>
      </c>
      <c r="Z102" s="27" t="str">
        <f t="shared" si="26"/>
        <v>607395875</v>
      </c>
      <c r="AA102" s="27" t="str">
        <f t="shared" si="27"/>
        <v>Present</v>
      </c>
    </row>
    <row r="103" spans="1:27">
      <c r="A103" s="32" t="s">
        <v>151</v>
      </c>
      <c r="B103" s="27" t="str" cm="1">
        <f t="array" ref="B103:D103">_xlfn.TEXTSPLIT($A103,",")</f>
        <v>RGNO1465890</v>
      </c>
      <c r="C103" s="27" t="str">
        <v>Date-10/12/2024</v>
      </c>
      <c r="D103" s="27" t="str">
        <v>Mob:707485879[08:45-8:57]</v>
      </c>
      <c r="E103" s="36" t="str">
        <f t="shared" si="14"/>
        <v>10/12/2024</v>
      </c>
      <c r="F103" s="27" t="str">
        <f t="shared" si="15"/>
        <v>707485879</v>
      </c>
      <c r="G103" s="27" t="str" cm="1">
        <f t="array" ref="G103:I103">_xlfn.TEXTSPLIT($E103,"/")</f>
        <v>10</v>
      </c>
      <c r="H103" s="27" t="str">
        <v>12</v>
      </c>
      <c r="I103" s="27" t="str">
        <v>2024</v>
      </c>
      <c r="J103" s="28">
        <f t="shared" si="16"/>
        <v>45636</v>
      </c>
      <c r="K103" s="27" t="str">
        <f t="shared" si="17"/>
        <v>[08:45-8:57]</v>
      </c>
      <c r="L103" s="27" t="str">
        <f t="shared" si="18"/>
        <v>08:45-8:57]</v>
      </c>
      <c r="M103" s="27" t="str">
        <f t="shared" si="19"/>
        <v>08:45-8:57</v>
      </c>
      <c r="N103" s="27" t="str" cm="1">
        <f t="array" ref="N103:O103">_xlfn.TEXTSPLIT($M103,"-")</f>
        <v>08:45</v>
      </c>
      <c r="O103" s="27" t="str">
        <v>8:57</v>
      </c>
      <c r="P103" s="27" cm="1">
        <f t="array" ref="P103:Q103">VALUE(_xlfn.TEXTSPLIT($N103,":"))</f>
        <v>8</v>
      </c>
      <c r="Q103" s="27">
        <v>45</v>
      </c>
      <c r="R103" s="27" cm="1">
        <f t="array" ref="R103:S103">IF($O103="","",VALUE(_xlfn.TEXTSPLIT($O103,":")))</f>
        <v>8</v>
      </c>
      <c r="S103" s="27">
        <v>57</v>
      </c>
      <c r="T103" s="34">
        <f t="shared" si="20"/>
        <v>0.36458333333333331</v>
      </c>
      <c r="U103" s="34">
        <f t="shared" si="21"/>
        <v>0.37291666666666667</v>
      </c>
      <c r="V103" s="34">
        <f t="shared" si="22"/>
        <v>8.3333333333333592E-3</v>
      </c>
      <c r="W103" s="35">
        <f t="shared" si="23"/>
        <v>12</v>
      </c>
      <c r="X103" s="27" t="str">
        <f t="shared" si="24"/>
        <v>RGNO1465890</v>
      </c>
      <c r="Y103" s="43">
        <f t="shared" si="25"/>
        <v>45636</v>
      </c>
      <c r="Z103" s="27" t="str">
        <f t="shared" si="26"/>
        <v>707485879</v>
      </c>
      <c r="AA103" s="27" t="str">
        <f t="shared" si="27"/>
        <v>Present</v>
      </c>
    </row>
    <row r="104" spans="1:27">
      <c r="A104" s="32" t="s">
        <v>152</v>
      </c>
      <c r="B104" s="27" t="str" cm="1">
        <f t="array" ref="B104:D104">_xlfn.TEXTSPLIT($A104,",")</f>
        <v>RGNO1465891</v>
      </c>
      <c r="C104" s="27" t="str">
        <v>Date-3/12/2024</v>
      </c>
      <c r="D104" s="27" t="str">
        <v>Mob:607575883[0:00]</v>
      </c>
      <c r="E104" s="36" t="str">
        <f t="shared" si="14"/>
        <v>3/12/2024</v>
      </c>
      <c r="F104" s="27" t="str">
        <f t="shared" si="15"/>
        <v>607575883</v>
      </c>
      <c r="G104" s="27" t="str" cm="1">
        <f t="array" ref="G104:I104">_xlfn.TEXTSPLIT($E104,"/")</f>
        <v>3</v>
      </c>
      <c r="H104" s="27" t="str">
        <v>12</v>
      </c>
      <c r="I104" s="27" t="str">
        <v>2024</v>
      </c>
      <c r="J104" s="28">
        <f t="shared" si="16"/>
        <v>45629</v>
      </c>
      <c r="K104" s="27" t="str">
        <f t="shared" si="17"/>
        <v>[0:00]</v>
      </c>
      <c r="L104" s="27" t="str">
        <f t="shared" si="18"/>
        <v>0:00]</v>
      </c>
      <c r="M104" s="27" t="str">
        <f t="shared" si="19"/>
        <v>0:00</v>
      </c>
      <c r="N104" s="27" t="str" cm="1">
        <f t="array" ref="N104">_xlfn.TEXTSPLIT($M104,"-")</f>
        <v>0:00</v>
      </c>
      <c r="O104" s="27"/>
      <c r="P104" s="27" cm="1">
        <f t="array" ref="P104:Q104">VALUE(_xlfn.TEXTSPLIT($N104,":"))</f>
        <v>0</v>
      </c>
      <c r="Q104" s="27">
        <v>0</v>
      </c>
      <c r="R104" s="27" t="str" cm="1">
        <f t="array" ref="R104">IF($O104="","",VALUE(_xlfn.TEXTSPLIT($O104,":")))</f>
        <v/>
      </c>
      <c r="S104" s="27"/>
      <c r="T104" s="34">
        <f t="shared" si="20"/>
        <v>0</v>
      </c>
      <c r="U104" s="34" t="str">
        <f t="shared" si="21"/>
        <v/>
      </c>
      <c r="V104" s="34" t="str">
        <f t="shared" si="22"/>
        <v/>
      </c>
      <c r="W104" s="35">
        <f t="shared" si="23"/>
        <v>0</v>
      </c>
      <c r="X104" s="27" t="str">
        <f t="shared" si="24"/>
        <v>RGNO1465891</v>
      </c>
      <c r="Y104" s="43">
        <f t="shared" si="25"/>
        <v>45629</v>
      </c>
      <c r="Z104" s="27" t="str">
        <f t="shared" si="26"/>
        <v>607575883</v>
      </c>
      <c r="AA104" s="27" t="str">
        <f t="shared" si="27"/>
        <v>Absent</v>
      </c>
    </row>
    <row r="105" spans="1:27">
      <c r="A105" s="32" t="s">
        <v>153</v>
      </c>
      <c r="B105" s="27" t="str" cm="1">
        <f t="array" ref="B105:D105">_xlfn.TEXTSPLIT($A105,",")</f>
        <v>RGNO1465892</v>
      </c>
      <c r="C105" s="27" t="str">
        <v>Date-14/12/2024</v>
      </c>
      <c r="D105" s="27" t="str">
        <v>Mob:707665887[14:20-14:34]</v>
      </c>
      <c r="E105" s="36" t="str">
        <f t="shared" si="14"/>
        <v>14/12/2024</v>
      </c>
      <c r="F105" s="27" t="str">
        <f t="shared" si="15"/>
        <v>707665887</v>
      </c>
      <c r="G105" s="27" t="str" cm="1">
        <f t="array" ref="G105:I105">_xlfn.TEXTSPLIT($E105,"/")</f>
        <v>14</v>
      </c>
      <c r="H105" s="27" t="str">
        <v>12</v>
      </c>
      <c r="I105" s="27" t="str">
        <v>2024</v>
      </c>
      <c r="J105" s="28">
        <f t="shared" si="16"/>
        <v>45640</v>
      </c>
      <c r="K105" s="27" t="str">
        <f t="shared" si="17"/>
        <v>[14:20-14:34]</v>
      </c>
      <c r="L105" s="27" t="str">
        <f t="shared" si="18"/>
        <v>14:20-14:34]</v>
      </c>
      <c r="M105" s="27" t="str">
        <f t="shared" si="19"/>
        <v>14:20-14:34</v>
      </c>
      <c r="N105" s="27" t="str" cm="1">
        <f t="array" ref="N105:O105">_xlfn.TEXTSPLIT($M105,"-")</f>
        <v>14:20</v>
      </c>
      <c r="O105" s="27" t="str">
        <v>14:34</v>
      </c>
      <c r="P105" s="27" cm="1">
        <f t="array" ref="P105:Q105">VALUE(_xlfn.TEXTSPLIT($N105,":"))</f>
        <v>14</v>
      </c>
      <c r="Q105" s="27">
        <v>20</v>
      </c>
      <c r="R105" s="27" cm="1">
        <f t="array" ref="R105:S105">IF($O105="","",VALUE(_xlfn.TEXTSPLIT($O105,":")))</f>
        <v>14</v>
      </c>
      <c r="S105" s="27">
        <v>34</v>
      </c>
      <c r="T105" s="34">
        <f t="shared" si="20"/>
        <v>0.59722222222222221</v>
      </c>
      <c r="U105" s="34">
        <f t="shared" si="21"/>
        <v>0.6069444444444444</v>
      </c>
      <c r="V105" s="34">
        <f t="shared" si="22"/>
        <v>9.7222222222221877E-3</v>
      </c>
      <c r="W105" s="35">
        <f t="shared" si="23"/>
        <v>14</v>
      </c>
      <c r="X105" s="27" t="str">
        <f t="shared" si="24"/>
        <v>RGNO1465892</v>
      </c>
      <c r="Y105" s="43">
        <f t="shared" si="25"/>
        <v>45640</v>
      </c>
      <c r="Z105" s="27" t="str">
        <f t="shared" si="26"/>
        <v>707665887</v>
      </c>
      <c r="AA105" s="27" t="str">
        <f t="shared" si="27"/>
        <v>Present</v>
      </c>
    </row>
    <row r="106" spans="1:27">
      <c r="A106" s="32" t="s">
        <v>154</v>
      </c>
      <c r="B106" s="27" t="str" cm="1">
        <f t="array" ref="B106:D106">_xlfn.TEXTSPLIT($A106,",")</f>
        <v>RGNO1465893</v>
      </c>
      <c r="C106" s="27" t="str">
        <v>Date-5/12/2024</v>
      </c>
      <c r="D106" s="27" t="str">
        <v>Mob:708115906[13:45-14:26]</v>
      </c>
      <c r="E106" s="36" t="str">
        <f t="shared" si="14"/>
        <v>5/12/2024</v>
      </c>
      <c r="F106" s="27" t="str">
        <f t="shared" si="15"/>
        <v>708115906</v>
      </c>
      <c r="G106" s="27" t="str" cm="1">
        <f t="array" ref="G106:I106">_xlfn.TEXTSPLIT($E106,"/")</f>
        <v>5</v>
      </c>
      <c r="H106" s="27" t="str">
        <v>12</v>
      </c>
      <c r="I106" s="27" t="str">
        <v>2024</v>
      </c>
      <c r="J106" s="28">
        <f t="shared" si="16"/>
        <v>45631</v>
      </c>
      <c r="K106" s="27" t="str">
        <f t="shared" si="17"/>
        <v>[13:45-14:26]</v>
      </c>
      <c r="L106" s="27" t="str">
        <f t="shared" si="18"/>
        <v>13:45-14:26]</v>
      </c>
      <c r="M106" s="27" t="str">
        <f t="shared" si="19"/>
        <v>13:45-14:26</v>
      </c>
      <c r="N106" s="27" t="str" cm="1">
        <f t="array" ref="N106:O106">_xlfn.TEXTSPLIT($M106,"-")</f>
        <v>13:45</v>
      </c>
      <c r="O106" s="27" t="str">
        <v>14:26</v>
      </c>
      <c r="P106" s="27" cm="1">
        <f t="array" ref="P106:Q106">VALUE(_xlfn.TEXTSPLIT($N106,":"))</f>
        <v>13</v>
      </c>
      <c r="Q106" s="27">
        <v>45</v>
      </c>
      <c r="R106" s="27" cm="1">
        <f t="array" ref="R106:S106">IF($O106="","",VALUE(_xlfn.TEXTSPLIT($O106,":")))</f>
        <v>14</v>
      </c>
      <c r="S106" s="27">
        <v>26</v>
      </c>
      <c r="T106" s="34">
        <f t="shared" si="20"/>
        <v>0.57291666666666663</v>
      </c>
      <c r="U106" s="34">
        <f t="shared" si="21"/>
        <v>0.60138888888888886</v>
      </c>
      <c r="V106" s="34">
        <f t="shared" si="22"/>
        <v>2.8472222222222232E-2</v>
      </c>
      <c r="W106" s="35">
        <f t="shared" si="23"/>
        <v>41</v>
      </c>
      <c r="X106" s="27" t="str">
        <f t="shared" si="24"/>
        <v>RGNO1465893</v>
      </c>
      <c r="Y106" s="43">
        <f t="shared" si="25"/>
        <v>45631</v>
      </c>
      <c r="Z106" s="27" t="str">
        <f t="shared" si="26"/>
        <v>708115906</v>
      </c>
      <c r="AA106" s="27" t="str">
        <f t="shared" si="27"/>
        <v>Present</v>
      </c>
    </row>
    <row r="107" spans="1:27">
      <c r="A107" s="32" t="s">
        <v>155</v>
      </c>
      <c r="B107" s="27" t="str" cm="1">
        <f t="array" ref="B107:D107">_xlfn.TEXTSPLIT($A107,",")</f>
        <v>RGNO1465894</v>
      </c>
      <c r="C107" s="27" t="str">
        <v>Date-7/12/2024</v>
      </c>
      <c r="D107" s="27" t="str">
        <v>Mob:708205909[0:00]</v>
      </c>
      <c r="E107" s="36" t="str">
        <f t="shared" si="14"/>
        <v>7/12/2024</v>
      </c>
      <c r="F107" s="27" t="str">
        <f t="shared" si="15"/>
        <v>708205909</v>
      </c>
      <c r="G107" s="27" t="str" cm="1">
        <f t="array" ref="G107:I107">_xlfn.TEXTSPLIT($E107,"/")</f>
        <v>7</v>
      </c>
      <c r="H107" s="27" t="str">
        <v>12</v>
      </c>
      <c r="I107" s="27" t="str">
        <v>2024</v>
      </c>
      <c r="J107" s="28">
        <f t="shared" si="16"/>
        <v>45633</v>
      </c>
      <c r="K107" s="27" t="str">
        <f t="shared" si="17"/>
        <v>[0:00]</v>
      </c>
      <c r="L107" s="27" t="str">
        <f t="shared" si="18"/>
        <v>0:00]</v>
      </c>
      <c r="M107" s="27" t="str">
        <f t="shared" si="19"/>
        <v>0:00</v>
      </c>
      <c r="N107" s="27" t="str" cm="1">
        <f t="array" ref="N107">_xlfn.TEXTSPLIT($M107,"-")</f>
        <v>0:00</v>
      </c>
      <c r="O107" s="27"/>
      <c r="P107" s="27" cm="1">
        <f t="array" ref="P107:Q107">VALUE(_xlfn.TEXTSPLIT($N107,":"))</f>
        <v>0</v>
      </c>
      <c r="Q107" s="27">
        <v>0</v>
      </c>
      <c r="R107" s="27" t="str" cm="1">
        <f t="array" ref="R107">IF($O107="","",VALUE(_xlfn.TEXTSPLIT($O107,":")))</f>
        <v/>
      </c>
      <c r="S107" s="27"/>
      <c r="T107" s="34">
        <f t="shared" si="20"/>
        <v>0</v>
      </c>
      <c r="U107" s="34" t="str">
        <f t="shared" si="21"/>
        <v/>
      </c>
      <c r="V107" s="34" t="str">
        <f t="shared" si="22"/>
        <v/>
      </c>
      <c r="W107" s="35">
        <f t="shared" si="23"/>
        <v>0</v>
      </c>
      <c r="X107" s="27" t="str">
        <f t="shared" si="24"/>
        <v>RGNO1465894</v>
      </c>
      <c r="Y107" s="43">
        <f t="shared" si="25"/>
        <v>45633</v>
      </c>
      <c r="Z107" s="27" t="str">
        <f t="shared" si="26"/>
        <v>708205909</v>
      </c>
      <c r="AA107" s="27" t="str">
        <f t="shared" si="27"/>
        <v>Absent</v>
      </c>
    </row>
    <row r="108" spans="1:27">
      <c r="A108" s="32" t="s">
        <v>156</v>
      </c>
      <c r="B108" s="27" t="str" cm="1">
        <f t="array" ref="B108:D108">_xlfn.TEXTSPLIT($A108,",")</f>
        <v>RGNO1465895</v>
      </c>
      <c r="C108" s="27" t="str">
        <v>Date-8/12/2024</v>
      </c>
      <c r="D108" s="27" t="str">
        <v>Mob:708295913[10:26-11:04]</v>
      </c>
      <c r="E108" s="36" t="str">
        <f t="shared" si="14"/>
        <v>8/12/2024</v>
      </c>
      <c r="F108" s="27" t="str">
        <f t="shared" si="15"/>
        <v>708295913</v>
      </c>
      <c r="G108" s="27" t="str" cm="1">
        <f t="array" ref="G108:I108">_xlfn.TEXTSPLIT($E108,"/")</f>
        <v>8</v>
      </c>
      <c r="H108" s="27" t="str">
        <v>12</v>
      </c>
      <c r="I108" s="27" t="str">
        <v>2024</v>
      </c>
      <c r="J108" s="28">
        <f t="shared" si="16"/>
        <v>45634</v>
      </c>
      <c r="K108" s="27" t="str">
        <f t="shared" si="17"/>
        <v>[10:26-11:04]</v>
      </c>
      <c r="L108" s="27" t="str">
        <f t="shared" si="18"/>
        <v>10:26-11:04]</v>
      </c>
      <c r="M108" s="27" t="str">
        <f t="shared" si="19"/>
        <v>10:26-11:04</v>
      </c>
      <c r="N108" s="27" t="str" cm="1">
        <f t="array" ref="N108:O108">_xlfn.TEXTSPLIT($M108,"-")</f>
        <v>10:26</v>
      </c>
      <c r="O108" s="27" t="str">
        <v>11:04</v>
      </c>
      <c r="P108" s="27" cm="1">
        <f t="array" ref="P108:Q108">VALUE(_xlfn.TEXTSPLIT($N108,":"))</f>
        <v>10</v>
      </c>
      <c r="Q108" s="27">
        <v>26</v>
      </c>
      <c r="R108" s="27" cm="1">
        <f t="array" ref="R108:S108">IF($O108="","",VALUE(_xlfn.TEXTSPLIT($O108,":")))</f>
        <v>11</v>
      </c>
      <c r="S108" s="27">
        <v>4</v>
      </c>
      <c r="T108" s="34">
        <f t="shared" si="20"/>
        <v>0.43472222222222223</v>
      </c>
      <c r="U108" s="34">
        <f t="shared" si="21"/>
        <v>0.46111111111111114</v>
      </c>
      <c r="V108" s="34">
        <f t="shared" si="22"/>
        <v>2.6388888888888906E-2</v>
      </c>
      <c r="W108" s="35">
        <f t="shared" si="23"/>
        <v>38</v>
      </c>
      <c r="X108" s="27" t="str">
        <f t="shared" si="24"/>
        <v>RGNO1465895</v>
      </c>
      <c r="Y108" s="43">
        <f t="shared" si="25"/>
        <v>45634</v>
      </c>
      <c r="Z108" s="27" t="str">
        <f t="shared" si="26"/>
        <v>708295913</v>
      </c>
      <c r="AA108" s="27" t="str">
        <f t="shared" si="27"/>
        <v>Present</v>
      </c>
    </row>
    <row r="109" spans="1:27">
      <c r="A109" s="32" t="s">
        <v>157</v>
      </c>
      <c r="B109" s="27" t="str" cm="1">
        <f t="array" ref="B109:D109">_xlfn.TEXTSPLIT($A109,",")</f>
        <v>RGNO1465896</v>
      </c>
      <c r="C109" s="27" t="str">
        <v>Date-7/12/2024</v>
      </c>
      <c r="D109" s="27" t="str">
        <v>Mob:708745932[17:08-18:01]</v>
      </c>
      <c r="E109" s="36" t="str">
        <f t="shared" si="14"/>
        <v>7/12/2024</v>
      </c>
      <c r="F109" s="27" t="str">
        <f t="shared" si="15"/>
        <v>708745932</v>
      </c>
      <c r="G109" s="27" t="str" cm="1">
        <f t="array" ref="G109:I109">_xlfn.TEXTSPLIT($E109,"/")</f>
        <v>7</v>
      </c>
      <c r="H109" s="27" t="str">
        <v>12</v>
      </c>
      <c r="I109" s="27" t="str">
        <v>2024</v>
      </c>
      <c r="J109" s="28">
        <f t="shared" si="16"/>
        <v>45633</v>
      </c>
      <c r="K109" s="27" t="str">
        <f t="shared" si="17"/>
        <v>[17:08-18:01]</v>
      </c>
      <c r="L109" s="27" t="str">
        <f t="shared" si="18"/>
        <v>17:08-18:01]</v>
      </c>
      <c r="M109" s="27" t="str">
        <f t="shared" si="19"/>
        <v>17:08-18:01</v>
      </c>
      <c r="N109" s="27" t="str" cm="1">
        <f t="array" ref="N109:O109">_xlfn.TEXTSPLIT($M109,"-")</f>
        <v>17:08</v>
      </c>
      <c r="O109" s="27" t="str">
        <v>18:01</v>
      </c>
      <c r="P109" s="27" cm="1">
        <f t="array" ref="P109:Q109">VALUE(_xlfn.TEXTSPLIT($N109,":"))</f>
        <v>17</v>
      </c>
      <c r="Q109" s="27">
        <v>8</v>
      </c>
      <c r="R109" s="27" cm="1">
        <f t="array" ref="R109:S109">IF($O109="","",VALUE(_xlfn.TEXTSPLIT($O109,":")))</f>
        <v>18</v>
      </c>
      <c r="S109" s="27">
        <v>1</v>
      </c>
      <c r="T109" s="34">
        <f t="shared" si="20"/>
        <v>0.71388888888888891</v>
      </c>
      <c r="U109" s="34">
        <f t="shared" si="21"/>
        <v>0.75069444444444444</v>
      </c>
      <c r="V109" s="34">
        <f t="shared" si="22"/>
        <v>3.6805555555555536E-2</v>
      </c>
      <c r="W109" s="35">
        <f t="shared" si="23"/>
        <v>53</v>
      </c>
      <c r="X109" s="27" t="str">
        <f t="shared" si="24"/>
        <v>RGNO1465896</v>
      </c>
      <c r="Y109" s="43">
        <f t="shared" si="25"/>
        <v>45633</v>
      </c>
      <c r="Z109" s="27" t="str">
        <f t="shared" si="26"/>
        <v>708745932</v>
      </c>
      <c r="AA109" s="27" t="str">
        <f t="shared" si="27"/>
        <v>Present</v>
      </c>
    </row>
    <row r="110" spans="1:27">
      <c r="A110" s="32" t="s">
        <v>158</v>
      </c>
      <c r="B110" s="27" t="str" cm="1">
        <f t="array" ref="B110:D110">_xlfn.TEXTSPLIT($A110,",")</f>
        <v>RGNO1465897</v>
      </c>
      <c r="C110" s="27" t="str">
        <v>Date-9/12/2024</v>
      </c>
      <c r="D110" s="27" t="str">
        <v>Mob:708835936[19:07-19:43]</v>
      </c>
      <c r="E110" s="36" t="str">
        <f t="shared" si="14"/>
        <v>9/12/2024</v>
      </c>
      <c r="F110" s="27" t="str">
        <f t="shared" si="15"/>
        <v>708835936</v>
      </c>
      <c r="G110" s="27" t="str" cm="1">
        <f t="array" ref="G110:I110">_xlfn.TEXTSPLIT($E110,"/")</f>
        <v>9</v>
      </c>
      <c r="H110" s="27" t="str">
        <v>12</v>
      </c>
      <c r="I110" s="27" t="str">
        <v>2024</v>
      </c>
      <c r="J110" s="28">
        <f t="shared" si="16"/>
        <v>45635</v>
      </c>
      <c r="K110" s="27" t="str">
        <f t="shared" si="17"/>
        <v>[19:07-19:43]</v>
      </c>
      <c r="L110" s="27" t="str">
        <f t="shared" si="18"/>
        <v>19:07-19:43]</v>
      </c>
      <c r="M110" s="27" t="str">
        <f t="shared" si="19"/>
        <v>19:07-19:43</v>
      </c>
      <c r="N110" s="27" t="str" cm="1">
        <f t="array" ref="N110:O110">_xlfn.TEXTSPLIT($M110,"-")</f>
        <v>19:07</v>
      </c>
      <c r="O110" s="27" t="str">
        <v>19:43</v>
      </c>
      <c r="P110" s="27" cm="1">
        <f t="array" ref="P110:Q110">VALUE(_xlfn.TEXTSPLIT($N110,":"))</f>
        <v>19</v>
      </c>
      <c r="Q110" s="27">
        <v>7</v>
      </c>
      <c r="R110" s="27" cm="1">
        <f t="array" ref="R110:S110">IF($O110="","",VALUE(_xlfn.TEXTSPLIT($O110,":")))</f>
        <v>19</v>
      </c>
      <c r="S110" s="27">
        <v>43</v>
      </c>
      <c r="T110" s="34">
        <f t="shared" si="20"/>
        <v>0.79652777777777772</v>
      </c>
      <c r="U110" s="34">
        <f t="shared" si="21"/>
        <v>0.82152777777777775</v>
      </c>
      <c r="V110" s="34">
        <f t="shared" si="22"/>
        <v>2.5000000000000022E-2</v>
      </c>
      <c r="W110" s="35">
        <f t="shared" si="23"/>
        <v>36</v>
      </c>
      <c r="X110" s="27" t="str">
        <f t="shared" si="24"/>
        <v>RGNO1465897</v>
      </c>
      <c r="Y110" s="43">
        <f t="shared" si="25"/>
        <v>45635</v>
      </c>
      <c r="Z110" s="27" t="str">
        <f t="shared" si="26"/>
        <v>708835936</v>
      </c>
      <c r="AA110" s="27" t="str">
        <f t="shared" si="27"/>
        <v>Present</v>
      </c>
    </row>
    <row r="111" spans="1:27">
      <c r="A111" s="32" t="s">
        <v>159</v>
      </c>
      <c r="B111" s="27" t="str" cm="1">
        <f t="array" ref="B111:D111">_xlfn.TEXTSPLIT($A111,",")</f>
        <v>RGNO1465898</v>
      </c>
      <c r="C111" s="27" t="str">
        <v>Date-13/12/2024</v>
      </c>
      <c r="D111" s="27" t="str">
        <v>Mob:608925940[09:58-10:38]</v>
      </c>
      <c r="E111" s="36" t="str">
        <f t="shared" si="14"/>
        <v>13/12/2024</v>
      </c>
      <c r="F111" s="27" t="str">
        <f t="shared" si="15"/>
        <v>608925940</v>
      </c>
      <c r="G111" s="27" t="str" cm="1">
        <f t="array" ref="G111:I111">_xlfn.TEXTSPLIT($E111,"/")</f>
        <v>13</v>
      </c>
      <c r="H111" s="27" t="str">
        <v>12</v>
      </c>
      <c r="I111" s="27" t="str">
        <v>2024</v>
      </c>
      <c r="J111" s="28">
        <f t="shared" si="16"/>
        <v>45639</v>
      </c>
      <c r="K111" s="27" t="str">
        <f t="shared" si="17"/>
        <v>[09:58-10:38]</v>
      </c>
      <c r="L111" s="27" t="str">
        <f t="shared" si="18"/>
        <v>09:58-10:38]</v>
      </c>
      <c r="M111" s="27" t="str">
        <f t="shared" si="19"/>
        <v>09:58-10:38</v>
      </c>
      <c r="N111" s="27" t="str" cm="1">
        <f t="array" ref="N111:O111">_xlfn.TEXTSPLIT($M111,"-")</f>
        <v>09:58</v>
      </c>
      <c r="O111" s="27" t="str">
        <v>10:38</v>
      </c>
      <c r="P111" s="27" cm="1">
        <f t="array" ref="P111:Q111">VALUE(_xlfn.TEXTSPLIT($N111,":"))</f>
        <v>9</v>
      </c>
      <c r="Q111" s="27">
        <v>58</v>
      </c>
      <c r="R111" s="27" cm="1">
        <f t="array" ref="R111:S111">IF($O111="","",VALUE(_xlfn.TEXTSPLIT($O111,":")))</f>
        <v>10</v>
      </c>
      <c r="S111" s="27">
        <v>38</v>
      </c>
      <c r="T111" s="34">
        <f t="shared" si="20"/>
        <v>0.4152777777777778</v>
      </c>
      <c r="U111" s="34">
        <f t="shared" si="21"/>
        <v>0.44305555555555554</v>
      </c>
      <c r="V111" s="34">
        <f t="shared" si="22"/>
        <v>2.7777777777777735E-2</v>
      </c>
      <c r="W111" s="35">
        <f t="shared" si="23"/>
        <v>40</v>
      </c>
      <c r="X111" s="27" t="str">
        <f t="shared" si="24"/>
        <v>RGNO1465898</v>
      </c>
      <c r="Y111" s="43">
        <f t="shared" si="25"/>
        <v>45639</v>
      </c>
      <c r="Z111" s="27" t="str">
        <f t="shared" si="26"/>
        <v>608925940</v>
      </c>
      <c r="AA111" s="27" t="str">
        <f t="shared" si="27"/>
        <v>Present</v>
      </c>
    </row>
    <row r="112" spans="1:27">
      <c r="A112" s="32" t="s">
        <v>160</v>
      </c>
      <c r="B112" s="27" t="str" cm="1">
        <f t="array" ref="B112:D112">_xlfn.TEXTSPLIT($A112,",")</f>
        <v>RGNO1465899</v>
      </c>
      <c r="C112" s="27" t="str">
        <v>Date-19/12/2024</v>
      </c>
      <c r="D112" s="27" t="str">
        <v>Mob:609285955[09:11-10:11]</v>
      </c>
      <c r="E112" s="36" t="str">
        <f t="shared" si="14"/>
        <v>19/12/2024</v>
      </c>
      <c r="F112" s="27" t="str">
        <f t="shared" si="15"/>
        <v>609285955</v>
      </c>
      <c r="G112" s="27" t="str" cm="1">
        <f t="array" ref="G112:I112">_xlfn.TEXTSPLIT($E112,"/")</f>
        <v>19</v>
      </c>
      <c r="H112" s="27" t="str">
        <v>12</v>
      </c>
      <c r="I112" s="27" t="str">
        <v>2024</v>
      </c>
      <c r="J112" s="28">
        <f t="shared" si="16"/>
        <v>45645</v>
      </c>
      <c r="K112" s="27" t="str">
        <f t="shared" si="17"/>
        <v>[09:11-10:11]</v>
      </c>
      <c r="L112" s="27" t="str">
        <f t="shared" si="18"/>
        <v>09:11-10:11]</v>
      </c>
      <c r="M112" s="27" t="str">
        <f t="shared" si="19"/>
        <v>09:11-10:11</v>
      </c>
      <c r="N112" s="27" t="str" cm="1">
        <f t="array" ref="N112:O112">_xlfn.TEXTSPLIT($M112,"-")</f>
        <v>09:11</v>
      </c>
      <c r="O112" s="27" t="str">
        <v>10:11</v>
      </c>
      <c r="P112" s="27" cm="1">
        <f t="array" ref="P112:Q112">VALUE(_xlfn.TEXTSPLIT($N112,":"))</f>
        <v>9</v>
      </c>
      <c r="Q112" s="27">
        <v>11</v>
      </c>
      <c r="R112" s="27" cm="1">
        <f t="array" ref="R112:S112">IF($O112="","",VALUE(_xlfn.TEXTSPLIT($O112,":")))</f>
        <v>10</v>
      </c>
      <c r="S112" s="27">
        <v>11</v>
      </c>
      <c r="T112" s="34">
        <f t="shared" si="20"/>
        <v>0.38263888888888886</v>
      </c>
      <c r="U112" s="34">
        <f t="shared" si="21"/>
        <v>0.42430555555555555</v>
      </c>
      <c r="V112" s="34">
        <f t="shared" si="22"/>
        <v>4.1666666666666685E-2</v>
      </c>
      <c r="W112" s="35">
        <f t="shared" si="23"/>
        <v>1</v>
      </c>
      <c r="X112" s="27" t="str">
        <f t="shared" si="24"/>
        <v>RGNO1465899</v>
      </c>
      <c r="Y112" s="43">
        <f t="shared" si="25"/>
        <v>45645</v>
      </c>
      <c r="Z112" s="27" t="str">
        <f t="shared" si="26"/>
        <v>609285955</v>
      </c>
      <c r="AA112" s="27" t="str">
        <f t="shared" si="27"/>
        <v>Present</v>
      </c>
    </row>
    <row r="113" spans="1:27">
      <c r="A113" s="32" t="s">
        <v>161</v>
      </c>
      <c r="B113" s="27" t="str" cm="1">
        <f t="array" ref="B113:D113">_xlfn.TEXTSPLIT($A113,",")</f>
        <v>RGNO1465900</v>
      </c>
      <c r="C113" s="27" t="str">
        <v>Date-9/12/2024</v>
      </c>
      <c r="D113" s="27" t="str">
        <v>Mob:709555966[09:57-10:39]</v>
      </c>
      <c r="E113" s="36" t="str">
        <f t="shared" si="14"/>
        <v>9/12/2024</v>
      </c>
      <c r="F113" s="27" t="str">
        <f t="shared" si="15"/>
        <v>709555966</v>
      </c>
      <c r="G113" s="27" t="str" cm="1">
        <f t="array" ref="G113:I113">_xlfn.TEXTSPLIT($E113,"/")</f>
        <v>9</v>
      </c>
      <c r="H113" s="27" t="str">
        <v>12</v>
      </c>
      <c r="I113" s="27" t="str">
        <v>2024</v>
      </c>
      <c r="J113" s="28">
        <f t="shared" si="16"/>
        <v>45635</v>
      </c>
      <c r="K113" s="27" t="str">
        <f t="shared" si="17"/>
        <v>[09:57-10:39]</v>
      </c>
      <c r="L113" s="27" t="str">
        <f t="shared" si="18"/>
        <v>09:57-10:39]</v>
      </c>
      <c r="M113" s="27" t="str">
        <f t="shared" si="19"/>
        <v>09:57-10:39</v>
      </c>
      <c r="N113" s="27" t="str" cm="1">
        <f t="array" ref="N113:O113">_xlfn.TEXTSPLIT($M113,"-")</f>
        <v>09:57</v>
      </c>
      <c r="O113" s="27" t="str">
        <v>10:39</v>
      </c>
      <c r="P113" s="27" cm="1">
        <f t="array" ref="P113:Q113">VALUE(_xlfn.TEXTSPLIT($N113,":"))</f>
        <v>9</v>
      </c>
      <c r="Q113" s="27">
        <v>57</v>
      </c>
      <c r="R113" s="27" cm="1">
        <f t="array" ref="R113:S113">IF($O113="","",VALUE(_xlfn.TEXTSPLIT($O113,":")))</f>
        <v>10</v>
      </c>
      <c r="S113" s="27">
        <v>39</v>
      </c>
      <c r="T113" s="34">
        <f t="shared" si="20"/>
        <v>0.41458333333333336</v>
      </c>
      <c r="U113" s="34">
        <f t="shared" si="21"/>
        <v>0.44374999999999998</v>
      </c>
      <c r="V113" s="34">
        <f t="shared" si="22"/>
        <v>2.9166666666666619E-2</v>
      </c>
      <c r="W113" s="35">
        <f t="shared" si="23"/>
        <v>42</v>
      </c>
      <c r="X113" s="27" t="str">
        <f t="shared" si="24"/>
        <v>RGNO1465900</v>
      </c>
      <c r="Y113" s="43">
        <f t="shared" si="25"/>
        <v>45635</v>
      </c>
      <c r="Z113" s="27" t="str">
        <f t="shared" si="26"/>
        <v>709555966</v>
      </c>
      <c r="AA113" s="27" t="str">
        <f t="shared" si="27"/>
        <v>Present</v>
      </c>
    </row>
    <row r="114" spans="1:27">
      <c r="A114" s="32" t="s">
        <v>162</v>
      </c>
      <c r="B114" s="27" t="str" cm="1">
        <f t="array" ref="B114:D114">_xlfn.TEXTSPLIT($A114,",")</f>
        <v>RGNO1465901</v>
      </c>
      <c r="C114" s="27" t="str">
        <v>Date-12/12/2024</v>
      </c>
      <c r="D114" s="27" t="str">
        <v>Mob:700005985[0:00]</v>
      </c>
      <c r="E114" s="36" t="str">
        <f t="shared" si="14"/>
        <v>12/12/2024</v>
      </c>
      <c r="F114" s="27" t="str">
        <f t="shared" si="15"/>
        <v>700005985</v>
      </c>
      <c r="G114" s="27" t="str" cm="1">
        <f t="array" ref="G114:I114">_xlfn.TEXTSPLIT($E114,"/")</f>
        <v>12</v>
      </c>
      <c r="H114" s="27" t="str">
        <v>12</v>
      </c>
      <c r="I114" s="27" t="str">
        <v>2024</v>
      </c>
      <c r="J114" s="28">
        <f t="shared" si="16"/>
        <v>45638</v>
      </c>
      <c r="K114" s="27" t="str">
        <f t="shared" si="17"/>
        <v>[0:00]</v>
      </c>
      <c r="L114" s="27" t="str">
        <f t="shared" si="18"/>
        <v>0:00]</v>
      </c>
      <c r="M114" s="27" t="str">
        <f t="shared" si="19"/>
        <v>0:00</v>
      </c>
      <c r="N114" s="27" t="str" cm="1">
        <f t="array" ref="N114">_xlfn.TEXTSPLIT($M114,"-")</f>
        <v>0:00</v>
      </c>
      <c r="O114" s="27"/>
      <c r="P114" s="27" cm="1">
        <f t="array" ref="P114:Q114">VALUE(_xlfn.TEXTSPLIT($N114,":"))</f>
        <v>0</v>
      </c>
      <c r="Q114" s="27">
        <v>0</v>
      </c>
      <c r="R114" s="27" t="str" cm="1">
        <f t="array" ref="R114">IF($O114="","",VALUE(_xlfn.TEXTSPLIT($O114,":")))</f>
        <v/>
      </c>
      <c r="S114" s="27"/>
      <c r="T114" s="34">
        <f t="shared" si="20"/>
        <v>0</v>
      </c>
      <c r="U114" s="34" t="str">
        <f t="shared" si="21"/>
        <v/>
      </c>
      <c r="V114" s="34" t="str">
        <f t="shared" si="22"/>
        <v/>
      </c>
      <c r="W114" s="35">
        <f t="shared" si="23"/>
        <v>0</v>
      </c>
      <c r="X114" s="27" t="str">
        <f t="shared" si="24"/>
        <v>RGNO1465901</v>
      </c>
      <c r="Y114" s="43">
        <f t="shared" si="25"/>
        <v>45638</v>
      </c>
      <c r="Z114" s="27" t="str">
        <f t="shared" si="26"/>
        <v>700005985</v>
      </c>
      <c r="AA114" s="27" t="str">
        <f t="shared" si="27"/>
        <v>Absent</v>
      </c>
    </row>
    <row r="115" spans="1:27">
      <c r="A115" s="32" t="s">
        <v>163</v>
      </c>
      <c r="B115" s="27" t="str" cm="1">
        <f t="array" ref="B115:D115">_xlfn.TEXTSPLIT($A115,",")</f>
        <v>RGNO1465902</v>
      </c>
      <c r="C115" s="27" t="str">
        <v>Date-16/12/2024</v>
      </c>
      <c r="D115" s="27" t="str">
        <v>Mob:700095989[11:19-11:58]</v>
      </c>
      <c r="E115" s="36" t="str">
        <f t="shared" si="14"/>
        <v>16/12/2024</v>
      </c>
      <c r="F115" s="27" t="str">
        <f t="shared" si="15"/>
        <v>700095989</v>
      </c>
      <c r="G115" s="27" t="str" cm="1">
        <f t="array" ref="G115:I115">_xlfn.TEXTSPLIT($E115,"/")</f>
        <v>16</v>
      </c>
      <c r="H115" s="27" t="str">
        <v>12</v>
      </c>
      <c r="I115" s="27" t="str">
        <v>2024</v>
      </c>
      <c r="J115" s="28">
        <f t="shared" si="16"/>
        <v>45642</v>
      </c>
      <c r="K115" s="27" t="str">
        <f t="shared" si="17"/>
        <v>[11:19-11:58]</v>
      </c>
      <c r="L115" s="27" t="str">
        <f t="shared" si="18"/>
        <v>11:19-11:58]</v>
      </c>
      <c r="M115" s="27" t="str">
        <f t="shared" si="19"/>
        <v>11:19-11:58</v>
      </c>
      <c r="N115" s="27" t="str" cm="1">
        <f t="array" ref="N115:O115">_xlfn.TEXTSPLIT($M115,"-")</f>
        <v>11:19</v>
      </c>
      <c r="O115" s="27" t="str">
        <v>11:58</v>
      </c>
      <c r="P115" s="27" cm="1">
        <f t="array" ref="P115:Q115">VALUE(_xlfn.TEXTSPLIT($N115,":"))</f>
        <v>11</v>
      </c>
      <c r="Q115" s="27">
        <v>19</v>
      </c>
      <c r="R115" s="27" cm="1">
        <f t="array" ref="R115:S115">IF($O115="","",VALUE(_xlfn.TEXTSPLIT($O115,":")))</f>
        <v>11</v>
      </c>
      <c r="S115" s="27">
        <v>58</v>
      </c>
      <c r="T115" s="34">
        <f t="shared" si="20"/>
        <v>0.47152777777777777</v>
      </c>
      <c r="U115" s="34">
        <f t="shared" si="21"/>
        <v>0.49861111111111112</v>
      </c>
      <c r="V115" s="34">
        <f t="shared" si="22"/>
        <v>2.7083333333333348E-2</v>
      </c>
      <c r="W115" s="35">
        <f t="shared" si="23"/>
        <v>39</v>
      </c>
      <c r="X115" s="27" t="str">
        <f t="shared" si="24"/>
        <v>RGNO1465902</v>
      </c>
      <c r="Y115" s="43">
        <f t="shared" si="25"/>
        <v>45642</v>
      </c>
      <c r="Z115" s="27" t="str">
        <f t="shared" si="26"/>
        <v>700095989</v>
      </c>
      <c r="AA115" s="27" t="str">
        <f t="shared" si="27"/>
        <v>Present</v>
      </c>
    </row>
    <row r="116" spans="1:27">
      <c r="A116" s="32" t="s">
        <v>164</v>
      </c>
      <c r="B116" s="27" t="str" cm="1">
        <f t="array" ref="B116:D116">_xlfn.TEXTSPLIT($A116,",")</f>
        <v>RGNO1465903</v>
      </c>
      <c r="C116" s="27" t="str">
        <v>Date-13/12/2024</v>
      </c>
      <c r="D116" s="27" t="str">
        <v>Mob:600185993[11:10-11:57]</v>
      </c>
      <c r="E116" s="36" t="str">
        <f t="shared" si="14"/>
        <v>13/12/2024</v>
      </c>
      <c r="F116" s="27" t="str">
        <f t="shared" si="15"/>
        <v>600185993</v>
      </c>
      <c r="G116" s="27" t="str" cm="1">
        <f t="array" ref="G116:I116">_xlfn.TEXTSPLIT($E116,"/")</f>
        <v>13</v>
      </c>
      <c r="H116" s="27" t="str">
        <v>12</v>
      </c>
      <c r="I116" s="27" t="str">
        <v>2024</v>
      </c>
      <c r="J116" s="28">
        <f t="shared" si="16"/>
        <v>45639</v>
      </c>
      <c r="K116" s="27" t="str">
        <f t="shared" si="17"/>
        <v>[11:10-11:57]</v>
      </c>
      <c r="L116" s="27" t="str">
        <f t="shared" si="18"/>
        <v>11:10-11:57]</v>
      </c>
      <c r="M116" s="27" t="str">
        <f t="shared" si="19"/>
        <v>11:10-11:57</v>
      </c>
      <c r="N116" s="27" t="str" cm="1">
        <f t="array" ref="N116:O116">_xlfn.TEXTSPLIT($M116,"-")</f>
        <v>11:10</v>
      </c>
      <c r="O116" s="27" t="str">
        <v>11:57</v>
      </c>
      <c r="P116" s="27" cm="1">
        <f t="array" ref="P116:Q116">VALUE(_xlfn.TEXTSPLIT($N116,":"))</f>
        <v>11</v>
      </c>
      <c r="Q116" s="27">
        <v>10</v>
      </c>
      <c r="R116" s="27" cm="1">
        <f t="array" ref="R116:S116">IF($O116="","",VALUE(_xlfn.TEXTSPLIT($O116,":")))</f>
        <v>11</v>
      </c>
      <c r="S116" s="27">
        <v>57</v>
      </c>
      <c r="T116" s="34">
        <f t="shared" si="20"/>
        <v>0.46527777777777779</v>
      </c>
      <c r="U116" s="34">
        <f t="shared" si="21"/>
        <v>0.49791666666666667</v>
      </c>
      <c r="V116" s="34">
        <f t="shared" si="22"/>
        <v>3.2638888888888884E-2</v>
      </c>
      <c r="W116" s="35">
        <f t="shared" si="23"/>
        <v>47</v>
      </c>
      <c r="X116" s="27" t="str">
        <f t="shared" si="24"/>
        <v>RGNO1465903</v>
      </c>
      <c r="Y116" s="43">
        <f t="shared" si="25"/>
        <v>45639</v>
      </c>
      <c r="Z116" s="27" t="str">
        <f t="shared" si="26"/>
        <v>600185993</v>
      </c>
      <c r="AA116" s="27" t="str">
        <f t="shared" si="27"/>
        <v>Present</v>
      </c>
    </row>
    <row r="117" spans="1:27">
      <c r="A117" s="32" t="s">
        <v>165</v>
      </c>
      <c r="B117" s="27" t="str" cm="1">
        <f t="array" ref="B117:D117">_xlfn.TEXTSPLIT($A117,",")</f>
        <v>RGNO1465904</v>
      </c>
      <c r="C117" s="27" t="str">
        <v>Date-5/12/2024</v>
      </c>
      <c r="D117" s="27" t="str">
        <v>Mob:600275996[11:43-12:32]</v>
      </c>
      <c r="E117" s="36" t="str">
        <f t="shared" si="14"/>
        <v>5/12/2024</v>
      </c>
      <c r="F117" s="27" t="str">
        <f t="shared" si="15"/>
        <v>600275996</v>
      </c>
      <c r="G117" s="27" t="str" cm="1">
        <f t="array" ref="G117:I117">_xlfn.TEXTSPLIT($E117,"/")</f>
        <v>5</v>
      </c>
      <c r="H117" s="27" t="str">
        <v>12</v>
      </c>
      <c r="I117" s="27" t="str">
        <v>2024</v>
      </c>
      <c r="J117" s="28">
        <f t="shared" si="16"/>
        <v>45631</v>
      </c>
      <c r="K117" s="27" t="str">
        <f t="shared" si="17"/>
        <v>[11:43-12:32]</v>
      </c>
      <c r="L117" s="27" t="str">
        <f t="shared" si="18"/>
        <v>11:43-12:32]</v>
      </c>
      <c r="M117" s="27" t="str">
        <f t="shared" si="19"/>
        <v>11:43-12:32</v>
      </c>
      <c r="N117" s="27" t="str" cm="1">
        <f t="array" ref="N117:O117">_xlfn.TEXTSPLIT($M117,"-")</f>
        <v>11:43</v>
      </c>
      <c r="O117" s="27" t="str">
        <v>12:32</v>
      </c>
      <c r="P117" s="27" cm="1">
        <f t="array" ref="P117:Q117">VALUE(_xlfn.TEXTSPLIT($N117,":"))</f>
        <v>11</v>
      </c>
      <c r="Q117" s="27">
        <v>43</v>
      </c>
      <c r="R117" s="27" cm="1">
        <f t="array" ref="R117:S117">IF($O117="","",VALUE(_xlfn.TEXTSPLIT($O117,":")))</f>
        <v>12</v>
      </c>
      <c r="S117" s="27">
        <v>32</v>
      </c>
      <c r="T117" s="34">
        <f t="shared" si="20"/>
        <v>0.48819444444444443</v>
      </c>
      <c r="U117" s="34">
        <f t="shared" si="21"/>
        <v>0.52222222222222225</v>
      </c>
      <c r="V117" s="34">
        <f t="shared" si="22"/>
        <v>3.4027777777777823E-2</v>
      </c>
      <c r="W117" s="35">
        <f t="shared" si="23"/>
        <v>49</v>
      </c>
      <c r="X117" s="27" t="str">
        <f t="shared" si="24"/>
        <v>RGNO1465904</v>
      </c>
      <c r="Y117" s="43">
        <f t="shared" si="25"/>
        <v>45631</v>
      </c>
      <c r="Z117" s="27" t="str">
        <f t="shared" si="26"/>
        <v>600275996</v>
      </c>
      <c r="AA117" s="27" t="str">
        <f t="shared" si="27"/>
        <v>Present</v>
      </c>
    </row>
    <row r="118" spans="1:27">
      <c r="A118" s="32" t="s">
        <v>166</v>
      </c>
      <c r="B118" s="27" t="str" cm="1">
        <f t="array" ref="B118:D118">_xlfn.TEXTSPLIT($A118,",")</f>
        <v>RGNO1465905</v>
      </c>
      <c r="C118" s="27" t="str">
        <v>Date-10/12/2024</v>
      </c>
      <c r="D118" s="27" t="str">
        <v>Mob:700456004[08:56-9:55]</v>
      </c>
      <c r="E118" s="36" t="str">
        <f t="shared" si="14"/>
        <v>10/12/2024</v>
      </c>
      <c r="F118" s="27" t="str">
        <f t="shared" si="15"/>
        <v>700456004</v>
      </c>
      <c r="G118" s="27" t="str" cm="1">
        <f t="array" ref="G118:I118">_xlfn.TEXTSPLIT($E118,"/")</f>
        <v>10</v>
      </c>
      <c r="H118" s="27" t="str">
        <v>12</v>
      </c>
      <c r="I118" s="27" t="str">
        <v>2024</v>
      </c>
      <c r="J118" s="28">
        <f t="shared" si="16"/>
        <v>45636</v>
      </c>
      <c r="K118" s="27" t="str">
        <f t="shared" si="17"/>
        <v>[08:56-9:55]</v>
      </c>
      <c r="L118" s="27" t="str">
        <f t="shared" si="18"/>
        <v>08:56-9:55]</v>
      </c>
      <c r="M118" s="27" t="str">
        <f t="shared" si="19"/>
        <v>08:56-9:55</v>
      </c>
      <c r="N118" s="27" t="str" cm="1">
        <f t="array" ref="N118:O118">_xlfn.TEXTSPLIT($M118,"-")</f>
        <v>08:56</v>
      </c>
      <c r="O118" s="27" t="str">
        <v>9:55</v>
      </c>
      <c r="P118" s="27" cm="1">
        <f t="array" ref="P118:Q118">VALUE(_xlfn.TEXTSPLIT($N118,":"))</f>
        <v>8</v>
      </c>
      <c r="Q118" s="27">
        <v>56</v>
      </c>
      <c r="R118" s="27" cm="1">
        <f t="array" ref="R118:S118">IF($O118="","",VALUE(_xlfn.TEXTSPLIT($O118,":")))</f>
        <v>9</v>
      </c>
      <c r="S118" s="27">
        <v>55</v>
      </c>
      <c r="T118" s="34">
        <f t="shared" si="20"/>
        <v>0.37222222222222223</v>
      </c>
      <c r="U118" s="34">
        <f t="shared" si="21"/>
        <v>0.41319444444444442</v>
      </c>
      <c r="V118" s="34">
        <f t="shared" si="22"/>
        <v>4.0972222222222188E-2</v>
      </c>
      <c r="W118" s="35">
        <f t="shared" si="23"/>
        <v>59</v>
      </c>
      <c r="X118" s="27" t="str">
        <f t="shared" si="24"/>
        <v>RGNO1465905</v>
      </c>
      <c r="Y118" s="43">
        <f t="shared" si="25"/>
        <v>45636</v>
      </c>
      <c r="Z118" s="27" t="str">
        <f t="shared" si="26"/>
        <v>700456004</v>
      </c>
      <c r="AA118" s="27" t="str">
        <f t="shared" si="27"/>
        <v>Present</v>
      </c>
    </row>
    <row r="119" spans="1:27">
      <c r="A119" s="32" t="s">
        <v>167</v>
      </c>
      <c r="B119" s="27" t="str" cm="1">
        <f t="array" ref="B119:D119">_xlfn.TEXTSPLIT($A119,",")</f>
        <v>RGNO1465906</v>
      </c>
      <c r="C119" s="27" t="str">
        <v>Date-11/12/2024</v>
      </c>
      <c r="D119" s="27" t="str">
        <v>Mob:600726015[18:06-18:40]</v>
      </c>
      <c r="E119" s="36" t="str">
        <f t="shared" si="14"/>
        <v>11/12/2024</v>
      </c>
      <c r="F119" s="27" t="str">
        <f t="shared" si="15"/>
        <v>600726015</v>
      </c>
      <c r="G119" s="27" t="str" cm="1">
        <f t="array" ref="G119:I119">_xlfn.TEXTSPLIT($E119,"/")</f>
        <v>11</v>
      </c>
      <c r="H119" s="27" t="str">
        <v>12</v>
      </c>
      <c r="I119" s="27" t="str">
        <v>2024</v>
      </c>
      <c r="J119" s="28">
        <f t="shared" si="16"/>
        <v>45637</v>
      </c>
      <c r="K119" s="27" t="str">
        <f t="shared" si="17"/>
        <v>[18:06-18:40]</v>
      </c>
      <c r="L119" s="27" t="str">
        <f t="shared" si="18"/>
        <v>18:06-18:40]</v>
      </c>
      <c r="M119" s="27" t="str">
        <f t="shared" si="19"/>
        <v>18:06-18:40</v>
      </c>
      <c r="N119" s="27" t="str" cm="1">
        <f t="array" ref="N119:O119">_xlfn.TEXTSPLIT($M119,"-")</f>
        <v>18:06</v>
      </c>
      <c r="O119" s="27" t="str">
        <v>18:40</v>
      </c>
      <c r="P119" s="27" cm="1">
        <f t="array" ref="P119:Q119">VALUE(_xlfn.TEXTSPLIT($N119,":"))</f>
        <v>18</v>
      </c>
      <c r="Q119" s="27">
        <v>6</v>
      </c>
      <c r="R119" s="27" cm="1">
        <f t="array" ref="R119:S119">IF($O119="","",VALUE(_xlfn.TEXTSPLIT($O119,":")))</f>
        <v>18</v>
      </c>
      <c r="S119" s="27">
        <v>40</v>
      </c>
      <c r="T119" s="34">
        <f t="shared" si="20"/>
        <v>0.75416666666666665</v>
      </c>
      <c r="U119" s="34">
        <f t="shared" si="21"/>
        <v>0.77777777777777779</v>
      </c>
      <c r="V119" s="34">
        <f t="shared" si="22"/>
        <v>2.3611111111111138E-2</v>
      </c>
      <c r="W119" s="35">
        <f t="shared" si="23"/>
        <v>34</v>
      </c>
      <c r="X119" s="27" t="str">
        <f t="shared" si="24"/>
        <v>RGNO1465906</v>
      </c>
      <c r="Y119" s="43">
        <f t="shared" si="25"/>
        <v>45637</v>
      </c>
      <c r="Z119" s="27" t="str">
        <f t="shared" si="26"/>
        <v>600726015</v>
      </c>
      <c r="AA119" s="27" t="str">
        <f t="shared" si="27"/>
        <v>Present</v>
      </c>
    </row>
    <row r="120" spans="1:27">
      <c r="A120" s="32" t="s">
        <v>168</v>
      </c>
      <c r="B120" s="27" t="str" cm="1">
        <f t="array" ref="B120:D120">_xlfn.TEXTSPLIT($A120,",")</f>
        <v>RGNO1465907</v>
      </c>
      <c r="C120" s="27" t="str">
        <v>Date-8/12/2024</v>
      </c>
      <c r="D120" s="27" t="str">
        <v>Mob:700816019[15:00-15:35]</v>
      </c>
      <c r="E120" s="36" t="str">
        <f t="shared" si="14"/>
        <v>8/12/2024</v>
      </c>
      <c r="F120" s="27" t="str">
        <f t="shared" si="15"/>
        <v>700816019</v>
      </c>
      <c r="G120" s="27" t="str" cm="1">
        <f t="array" ref="G120:I120">_xlfn.TEXTSPLIT($E120,"/")</f>
        <v>8</v>
      </c>
      <c r="H120" s="27" t="str">
        <v>12</v>
      </c>
      <c r="I120" s="27" t="str">
        <v>2024</v>
      </c>
      <c r="J120" s="28">
        <f t="shared" si="16"/>
        <v>45634</v>
      </c>
      <c r="K120" s="27" t="str">
        <f t="shared" si="17"/>
        <v>[15:00-15:35]</v>
      </c>
      <c r="L120" s="27" t="str">
        <f t="shared" si="18"/>
        <v>15:00-15:35]</v>
      </c>
      <c r="M120" s="27" t="str">
        <f t="shared" si="19"/>
        <v>15:00-15:35</v>
      </c>
      <c r="N120" s="27" t="str" cm="1">
        <f t="array" ref="N120:O120">_xlfn.TEXTSPLIT($M120,"-")</f>
        <v>15:00</v>
      </c>
      <c r="O120" s="27" t="str">
        <v>15:35</v>
      </c>
      <c r="P120" s="27" cm="1">
        <f t="array" ref="P120:Q120">VALUE(_xlfn.TEXTSPLIT($N120,":"))</f>
        <v>15</v>
      </c>
      <c r="Q120" s="27">
        <v>0</v>
      </c>
      <c r="R120" s="27" cm="1">
        <f t="array" ref="R120:S120">IF($O120="","",VALUE(_xlfn.TEXTSPLIT($O120,":")))</f>
        <v>15</v>
      </c>
      <c r="S120" s="27">
        <v>35</v>
      </c>
      <c r="T120" s="34">
        <f t="shared" si="20"/>
        <v>0.625</v>
      </c>
      <c r="U120" s="34">
        <f t="shared" si="21"/>
        <v>0.64930555555555558</v>
      </c>
      <c r="V120" s="34">
        <f t="shared" si="22"/>
        <v>2.430555555555558E-2</v>
      </c>
      <c r="W120" s="35">
        <f t="shared" si="23"/>
        <v>35</v>
      </c>
      <c r="X120" s="27" t="str">
        <f t="shared" si="24"/>
        <v>RGNO1465907</v>
      </c>
      <c r="Y120" s="43">
        <f t="shared" si="25"/>
        <v>45634</v>
      </c>
      <c r="Z120" s="27" t="str">
        <f t="shared" si="26"/>
        <v>700816019</v>
      </c>
      <c r="AA120" s="27" t="str">
        <f t="shared" si="27"/>
        <v>Present</v>
      </c>
    </row>
    <row r="121" spans="1:27">
      <c r="A121" s="32" t="s">
        <v>169</v>
      </c>
      <c r="B121" s="27" t="str" cm="1">
        <f t="array" ref="B121:D121">_xlfn.TEXTSPLIT($A121,",")</f>
        <v>RGNO1465908</v>
      </c>
      <c r="C121" s="27" t="str">
        <v>Date-18/12/2024</v>
      </c>
      <c r="D121" s="27" t="str">
        <v>Mob:601176034[0:00]</v>
      </c>
      <c r="E121" s="36" t="str">
        <f t="shared" si="14"/>
        <v>18/12/2024</v>
      </c>
      <c r="F121" s="27" t="str">
        <f t="shared" si="15"/>
        <v>601176034</v>
      </c>
      <c r="G121" s="27" t="str" cm="1">
        <f t="array" ref="G121:I121">_xlfn.TEXTSPLIT($E121,"/")</f>
        <v>18</v>
      </c>
      <c r="H121" s="27" t="str">
        <v>12</v>
      </c>
      <c r="I121" s="27" t="str">
        <v>2024</v>
      </c>
      <c r="J121" s="28">
        <f t="shared" si="16"/>
        <v>45644</v>
      </c>
      <c r="K121" s="27" t="str">
        <f t="shared" si="17"/>
        <v>[0:00]</v>
      </c>
      <c r="L121" s="27" t="str">
        <f t="shared" si="18"/>
        <v>0:00]</v>
      </c>
      <c r="M121" s="27" t="str">
        <f t="shared" si="19"/>
        <v>0:00</v>
      </c>
      <c r="N121" s="27" t="str" cm="1">
        <f t="array" ref="N121">_xlfn.TEXTSPLIT($M121,"-")</f>
        <v>0:00</v>
      </c>
      <c r="O121" s="27"/>
      <c r="P121" s="27" cm="1">
        <f t="array" ref="P121:Q121">VALUE(_xlfn.TEXTSPLIT($N121,":"))</f>
        <v>0</v>
      </c>
      <c r="Q121" s="27">
        <v>0</v>
      </c>
      <c r="R121" s="27" t="str" cm="1">
        <f t="array" ref="R121">IF($O121="","",VALUE(_xlfn.TEXTSPLIT($O121,":")))</f>
        <v/>
      </c>
      <c r="S121" s="27"/>
      <c r="T121" s="34">
        <f t="shared" si="20"/>
        <v>0</v>
      </c>
      <c r="U121" s="34" t="str">
        <f t="shared" si="21"/>
        <v/>
      </c>
      <c r="V121" s="34" t="str">
        <f t="shared" si="22"/>
        <v/>
      </c>
      <c r="W121" s="35">
        <f t="shared" si="23"/>
        <v>0</v>
      </c>
      <c r="X121" s="27" t="str">
        <f t="shared" si="24"/>
        <v>RGNO1465908</v>
      </c>
      <c r="Y121" s="43">
        <f t="shared" si="25"/>
        <v>45644</v>
      </c>
      <c r="Z121" s="27" t="str">
        <f t="shared" si="26"/>
        <v>601176034</v>
      </c>
      <c r="AA121" s="27" t="str">
        <f t="shared" si="27"/>
        <v>Absent</v>
      </c>
    </row>
    <row r="122" spans="1:27">
      <c r="A122" s="32" t="s">
        <v>170</v>
      </c>
      <c r="B122" s="27" t="str" cm="1">
        <f t="array" ref="B122:D122">_xlfn.TEXTSPLIT($A122,",")</f>
        <v>RGNO1465909</v>
      </c>
      <c r="C122" s="27" t="str">
        <v>Date-14/12/2024</v>
      </c>
      <c r="D122" s="27" t="str">
        <v>Mob:701446045[19:13-19:59]</v>
      </c>
      <c r="E122" s="36" t="str">
        <f t="shared" si="14"/>
        <v>14/12/2024</v>
      </c>
      <c r="F122" s="27" t="str">
        <f t="shared" si="15"/>
        <v>701446045</v>
      </c>
      <c r="G122" s="27" t="str" cm="1">
        <f t="array" ref="G122:I122">_xlfn.TEXTSPLIT($E122,"/")</f>
        <v>14</v>
      </c>
      <c r="H122" s="27" t="str">
        <v>12</v>
      </c>
      <c r="I122" s="27" t="str">
        <v>2024</v>
      </c>
      <c r="J122" s="28">
        <f t="shared" si="16"/>
        <v>45640</v>
      </c>
      <c r="K122" s="27" t="str">
        <f t="shared" si="17"/>
        <v>[19:13-19:59]</v>
      </c>
      <c r="L122" s="27" t="str">
        <f t="shared" si="18"/>
        <v>19:13-19:59]</v>
      </c>
      <c r="M122" s="27" t="str">
        <f t="shared" si="19"/>
        <v>19:13-19:59</v>
      </c>
      <c r="N122" s="27" t="str" cm="1">
        <f t="array" ref="N122:O122">_xlfn.TEXTSPLIT($M122,"-")</f>
        <v>19:13</v>
      </c>
      <c r="O122" s="27" t="str">
        <v>19:59</v>
      </c>
      <c r="P122" s="27" cm="1">
        <f t="array" ref="P122:Q122">VALUE(_xlfn.TEXTSPLIT($N122,":"))</f>
        <v>19</v>
      </c>
      <c r="Q122" s="27">
        <v>13</v>
      </c>
      <c r="R122" s="27" cm="1">
        <f t="array" ref="R122:S122">IF($O122="","",VALUE(_xlfn.TEXTSPLIT($O122,":")))</f>
        <v>19</v>
      </c>
      <c r="S122" s="27">
        <v>59</v>
      </c>
      <c r="T122" s="34">
        <f t="shared" si="20"/>
        <v>0.80069444444444449</v>
      </c>
      <c r="U122" s="34">
        <f t="shared" si="21"/>
        <v>0.83263888888888893</v>
      </c>
      <c r="V122" s="34">
        <f t="shared" si="22"/>
        <v>3.1944444444444442E-2</v>
      </c>
      <c r="W122" s="35">
        <f t="shared" si="23"/>
        <v>46</v>
      </c>
      <c r="X122" s="27" t="str">
        <f t="shared" si="24"/>
        <v>RGNO1465909</v>
      </c>
      <c r="Y122" s="43">
        <f t="shared" si="25"/>
        <v>45640</v>
      </c>
      <c r="Z122" s="27" t="str">
        <f t="shared" si="26"/>
        <v>701446045</v>
      </c>
      <c r="AA122" s="27" t="str">
        <f t="shared" si="27"/>
        <v>Present</v>
      </c>
    </row>
    <row r="123" spans="1:27">
      <c r="A123" s="32" t="s">
        <v>171</v>
      </c>
      <c r="B123" s="27" t="str" cm="1">
        <f t="array" ref="B123:D123">_xlfn.TEXTSPLIT($A123,",")</f>
        <v>RGNO1465910</v>
      </c>
      <c r="C123" s="27" t="str">
        <v>Date-9/12/2024</v>
      </c>
      <c r="D123" s="27" t="str">
        <v>Mob:701806061[0:00]</v>
      </c>
      <c r="E123" s="36" t="str">
        <f t="shared" si="14"/>
        <v>9/12/2024</v>
      </c>
      <c r="F123" s="27" t="str">
        <f t="shared" si="15"/>
        <v>701806061</v>
      </c>
      <c r="G123" s="27" t="str" cm="1">
        <f t="array" ref="G123:I123">_xlfn.TEXTSPLIT($E123,"/")</f>
        <v>9</v>
      </c>
      <c r="H123" s="27" t="str">
        <v>12</v>
      </c>
      <c r="I123" s="27" t="str">
        <v>2024</v>
      </c>
      <c r="J123" s="28">
        <f t="shared" si="16"/>
        <v>45635</v>
      </c>
      <c r="K123" s="27" t="str">
        <f t="shared" si="17"/>
        <v>[0:00]</v>
      </c>
      <c r="L123" s="27" t="str">
        <f t="shared" si="18"/>
        <v>0:00]</v>
      </c>
      <c r="M123" s="27" t="str">
        <f t="shared" si="19"/>
        <v>0:00</v>
      </c>
      <c r="N123" s="27" t="str" cm="1">
        <f t="array" ref="N123">_xlfn.TEXTSPLIT($M123,"-")</f>
        <v>0:00</v>
      </c>
      <c r="O123" s="27"/>
      <c r="P123" s="27" cm="1">
        <f t="array" ref="P123:Q123">VALUE(_xlfn.TEXTSPLIT($N123,":"))</f>
        <v>0</v>
      </c>
      <c r="Q123" s="27">
        <v>0</v>
      </c>
      <c r="R123" s="27" t="str" cm="1">
        <f t="array" ref="R123">IF($O123="","",VALUE(_xlfn.TEXTSPLIT($O123,":")))</f>
        <v/>
      </c>
      <c r="S123" s="27"/>
      <c r="T123" s="34">
        <f t="shared" si="20"/>
        <v>0</v>
      </c>
      <c r="U123" s="34" t="str">
        <f t="shared" si="21"/>
        <v/>
      </c>
      <c r="V123" s="34" t="str">
        <f t="shared" si="22"/>
        <v/>
      </c>
      <c r="W123" s="35">
        <f t="shared" si="23"/>
        <v>0</v>
      </c>
      <c r="X123" s="27" t="str">
        <f t="shared" si="24"/>
        <v>RGNO1465910</v>
      </c>
      <c r="Y123" s="43">
        <f t="shared" si="25"/>
        <v>45635</v>
      </c>
      <c r="Z123" s="27" t="str">
        <f t="shared" si="26"/>
        <v>701806061</v>
      </c>
      <c r="AA123" s="27" t="str">
        <f t="shared" si="27"/>
        <v>Absent</v>
      </c>
    </row>
    <row r="124" spans="1:27">
      <c r="A124" s="32" t="s">
        <v>172</v>
      </c>
      <c r="B124" s="27" t="str" cm="1">
        <f t="array" ref="B124:D124">_xlfn.TEXTSPLIT($A124,",")</f>
        <v>RGNO1465911</v>
      </c>
      <c r="C124" s="27" t="str">
        <v>Date-11/12/2024</v>
      </c>
      <c r="D124" s="27" t="str">
        <v>Mob:702076072[0:00]</v>
      </c>
      <c r="E124" s="36" t="str">
        <f t="shared" si="14"/>
        <v>11/12/2024</v>
      </c>
      <c r="F124" s="27" t="str">
        <f t="shared" si="15"/>
        <v>702076072</v>
      </c>
      <c r="G124" s="27" t="str" cm="1">
        <f t="array" ref="G124:I124">_xlfn.TEXTSPLIT($E124,"/")</f>
        <v>11</v>
      </c>
      <c r="H124" s="27" t="str">
        <v>12</v>
      </c>
      <c r="I124" s="27" t="str">
        <v>2024</v>
      </c>
      <c r="J124" s="28">
        <f t="shared" si="16"/>
        <v>45637</v>
      </c>
      <c r="K124" s="27" t="str">
        <f t="shared" si="17"/>
        <v>[0:00]</v>
      </c>
      <c r="L124" s="27" t="str">
        <f t="shared" si="18"/>
        <v>0:00]</v>
      </c>
      <c r="M124" s="27" t="str">
        <f t="shared" si="19"/>
        <v>0:00</v>
      </c>
      <c r="N124" s="27" t="str" cm="1">
        <f t="array" ref="N124">_xlfn.TEXTSPLIT($M124,"-")</f>
        <v>0:00</v>
      </c>
      <c r="O124" s="27"/>
      <c r="P124" s="27" cm="1">
        <f t="array" ref="P124:Q124">VALUE(_xlfn.TEXTSPLIT($N124,":"))</f>
        <v>0</v>
      </c>
      <c r="Q124" s="27">
        <v>0</v>
      </c>
      <c r="R124" s="27" t="str" cm="1">
        <f t="array" ref="R124">IF($O124="","",VALUE(_xlfn.TEXTSPLIT($O124,":")))</f>
        <v/>
      </c>
      <c r="S124" s="27"/>
      <c r="T124" s="34">
        <f t="shared" si="20"/>
        <v>0</v>
      </c>
      <c r="U124" s="34" t="str">
        <f t="shared" si="21"/>
        <v/>
      </c>
      <c r="V124" s="34" t="str">
        <f t="shared" si="22"/>
        <v/>
      </c>
      <c r="W124" s="35">
        <f t="shared" si="23"/>
        <v>0</v>
      </c>
      <c r="X124" s="27" t="str">
        <f t="shared" si="24"/>
        <v>RGNO1465911</v>
      </c>
      <c r="Y124" s="43">
        <f t="shared" si="25"/>
        <v>45637</v>
      </c>
      <c r="Z124" s="27" t="str">
        <f t="shared" si="26"/>
        <v>702076072</v>
      </c>
      <c r="AA124" s="27" t="str">
        <f t="shared" si="27"/>
        <v>Absent</v>
      </c>
    </row>
    <row r="125" spans="1:27">
      <c r="A125" s="32" t="s">
        <v>173</v>
      </c>
      <c r="B125" s="27" t="str" cm="1">
        <f t="array" ref="B125:D125">_xlfn.TEXTSPLIT($A125,",")</f>
        <v>RGNO1465912</v>
      </c>
      <c r="C125" s="27" t="str">
        <v>Date-7/12/2024</v>
      </c>
      <c r="D125" s="27" t="str">
        <v>Mob:702256079[12:27-12:40]</v>
      </c>
      <c r="E125" s="36" t="str">
        <f t="shared" si="14"/>
        <v>7/12/2024</v>
      </c>
      <c r="F125" s="27" t="str">
        <f t="shared" si="15"/>
        <v>702256079</v>
      </c>
      <c r="G125" s="27" t="str" cm="1">
        <f t="array" ref="G125:I125">_xlfn.TEXTSPLIT($E125,"/")</f>
        <v>7</v>
      </c>
      <c r="H125" s="27" t="str">
        <v>12</v>
      </c>
      <c r="I125" s="27" t="str">
        <v>2024</v>
      </c>
      <c r="J125" s="28">
        <f t="shared" si="16"/>
        <v>45633</v>
      </c>
      <c r="K125" s="27" t="str">
        <f t="shared" si="17"/>
        <v>[12:27-12:40]</v>
      </c>
      <c r="L125" s="27" t="str">
        <f t="shared" si="18"/>
        <v>12:27-12:40]</v>
      </c>
      <c r="M125" s="27" t="str">
        <f t="shared" si="19"/>
        <v>12:27-12:40</v>
      </c>
      <c r="N125" s="27" t="str" cm="1">
        <f t="array" ref="N125:O125">_xlfn.TEXTSPLIT($M125,"-")</f>
        <v>12:27</v>
      </c>
      <c r="O125" s="27" t="str">
        <v>12:40</v>
      </c>
      <c r="P125" s="27" cm="1">
        <f t="array" ref="P125:Q125">VALUE(_xlfn.TEXTSPLIT($N125,":"))</f>
        <v>12</v>
      </c>
      <c r="Q125" s="27">
        <v>27</v>
      </c>
      <c r="R125" s="27" cm="1">
        <f t="array" ref="R125:S125">IF($O125="","",VALUE(_xlfn.TEXTSPLIT($O125,":")))</f>
        <v>12</v>
      </c>
      <c r="S125" s="27">
        <v>40</v>
      </c>
      <c r="T125" s="34">
        <f t="shared" si="20"/>
        <v>0.51875000000000004</v>
      </c>
      <c r="U125" s="34">
        <f t="shared" si="21"/>
        <v>0.52777777777777779</v>
      </c>
      <c r="V125" s="34">
        <f t="shared" si="22"/>
        <v>9.0277777777777457E-3</v>
      </c>
      <c r="W125" s="35">
        <f t="shared" si="23"/>
        <v>13</v>
      </c>
      <c r="X125" s="27" t="str">
        <f t="shared" si="24"/>
        <v>RGNO1465912</v>
      </c>
      <c r="Y125" s="43">
        <f t="shared" si="25"/>
        <v>45633</v>
      </c>
      <c r="Z125" s="27" t="str">
        <f t="shared" si="26"/>
        <v>702256079</v>
      </c>
      <c r="AA125" s="27" t="str">
        <f t="shared" si="27"/>
        <v>Present</v>
      </c>
    </row>
    <row r="126" spans="1:27">
      <c r="A126" s="32" t="s">
        <v>174</v>
      </c>
      <c r="B126" s="27" t="str" cm="1">
        <f t="array" ref="B126:D126">_xlfn.TEXTSPLIT($A126,",")</f>
        <v>RGNO1465913</v>
      </c>
      <c r="C126" s="27" t="str">
        <v>Date-6/12/2024</v>
      </c>
      <c r="D126" s="27" t="str">
        <v>Mob:602346083[0:00]</v>
      </c>
      <c r="E126" s="36" t="str">
        <f t="shared" si="14"/>
        <v>6/12/2024</v>
      </c>
      <c r="F126" s="27" t="str">
        <f t="shared" si="15"/>
        <v>602346083</v>
      </c>
      <c r="G126" s="27" t="str" cm="1">
        <f t="array" ref="G126:I126">_xlfn.TEXTSPLIT($E126,"/")</f>
        <v>6</v>
      </c>
      <c r="H126" s="27" t="str">
        <v>12</v>
      </c>
      <c r="I126" s="27" t="str">
        <v>2024</v>
      </c>
      <c r="J126" s="28">
        <f t="shared" si="16"/>
        <v>45632</v>
      </c>
      <c r="K126" s="27" t="str">
        <f t="shared" si="17"/>
        <v>[0:00]</v>
      </c>
      <c r="L126" s="27" t="str">
        <f t="shared" si="18"/>
        <v>0:00]</v>
      </c>
      <c r="M126" s="27" t="str">
        <f t="shared" si="19"/>
        <v>0:00</v>
      </c>
      <c r="N126" s="27" t="str" cm="1">
        <f t="array" ref="N126">_xlfn.TEXTSPLIT($M126,"-")</f>
        <v>0:00</v>
      </c>
      <c r="O126" s="27"/>
      <c r="P126" s="27" cm="1">
        <f t="array" ref="P126:Q126">VALUE(_xlfn.TEXTSPLIT($N126,":"))</f>
        <v>0</v>
      </c>
      <c r="Q126" s="27">
        <v>0</v>
      </c>
      <c r="R126" s="27" t="str" cm="1">
        <f t="array" ref="R126">IF($O126="","",VALUE(_xlfn.TEXTSPLIT($O126,":")))</f>
        <v/>
      </c>
      <c r="S126" s="27"/>
      <c r="T126" s="34">
        <f t="shared" si="20"/>
        <v>0</v>
      </c>
      <c r="U126" s="34" t="str">
        <f t="shared" si="21"/>
        <v/>
      </c>
      <c r="V126" s="34" t="str">
        <f t="shared" si="22"/>
        <v/>
      </c>
      <c r="W126" s="35">
        <f t="shared" si="23"/>
        <v>0</v>
      </c>
      <c r="X126" s="27" t="str">
        <f t="shared" si="24"/>
        <v>RGNO1465913</v>
      </c>
      <c r="Y126" s="43">
        <f t="shared" si="25"/>
        <v>45632</v>
      </c>
      <c r="Z126" s="27" t="str">
        <f t="shared" si="26"/>
        <v>602346083</v>
      </c>
      <c r="AA126" s="27" t="str">
        <f t="shared" si="27"/>
        <v>Absent</v>
      </c>
    </row>
    <row r="127" spans="1:27">
      <c r="A127" s="32" t="s">
        <v>175</v>
      </c>
      <c r="B127" s="27" t="str" cm="1">
        <f t="array" ref="B127:D127">_xlfn.TEXTSPLIT($A127,",")</f>
        <v>RGNO1465914</v>
      </c>
      <c r="C127" s="27" t="str">
        <v>Date-15/12/2024</v>
      </c>
      <c r="D127" s="27" t="str">
        <v>Mob:602436087[14:38-14:49]</v>
      </c>
      <c r="E127" s="36" t="str">
        <f t="shared" si="14"/>
        <v>15/12/2024</v>
      </c>
      <c r="F127" s="27" t="str">
        <f t="shared" si="15"/>
        <v>602436087</v>
      </c>
      <c r="G127" s="27" t="str" cm="1">
        <f t="array" ref="G127:I127">_xlfn.TEXTSPLIT($E127,"/")</f>
        <v>15</v>
      </c>
      <c r="H127" s="27" t="str">
        <v>12</v>
      </c>
      <c r="I127" s="27" t="str">
        <v>2024</v>
      </c>
      <c r="J127" s="28">
        <f t="shared" si="16"/>
        <v>45641</v>
      </c>
      <c r="K127" s="27" t="str">
        <f t="shared" si="17"/>
        <v>[14:38-14:49]</v>
      </c>
      <c r="L127" s="27" t="str">
        <f t="shared" si="18"/>
        <v>14:38-14:49]</v>
      </c>
      <c r="M127" s="27" t="str">
        <f t="shared" si="19"/>
        <v>14:38-14:49</v>
      </c>
      <c r="N127" s="27" t="str" cm="1">
        <f t="array" ref="N127:O127">_xlfn.TEXTSPLIT($M127,"-")</f>
        <v>14:38</v>
      </c>
      <c r="O127" s="27" t="str">
        <v>14:49</v>
      </c>
      <c r="P127" s="27" cm="1">
        <f t="array" ref="P127:Q127">VALUE(_xlfn.TEXTSPLIT($N127,":"))</f>
        <v>14</v>
      </c>
      <c r="Q127" s="27">
        <v>38</v>
      </c>
      <c r="R127" s="27" cm="1">
        <f t="array" ref="R127:S127">IF($O127="","",VALUE(_xlfn.TEXTSPLIT($O127,":")))</f>
        <v>14</v>
      </c>
      <c r="S127" s="27">
        <v>49</v>
      </c>
      <c r="T127" s="34">
        <f t="shared" si="20"/>
        <v>0.60972222222222228</v>
      </c>
      <c r="U127" s="34">
        <f t="shared" si="21"/>
        <v>0.61736111111111114</v>
      </c>
      <c r="V127" s="34">
        <f t="shared" si="22"/>
        <v>7.6388888888888618E-3</v>
      </c>
      <c r="W127" s="35">
        <f t="shared" si="23"/>
        <v>11</v>
      </c>
      <c r="X127" s="27" t="str">
        <f t="shared" si="24"/>
        <v>RGNO1465914</v>
      </c>
      <c r="Y127" s="43">
        <f t="shared" si="25"/>
        <v>45641</v>
      </c>
      <c r="Z127" s="27" t="str">
        <f t="shared" si="26"/>
        <v>602436087</v>
      </c>
      <c r="AA127" s="27" t="str">
        <f t="shared" si="27"/>
        <v>Present</v>
      </c>
    </row>
    <row r="128" spans="1:27">
      <c r="A128" s="32" t="s">
        <v>176</v>
      </c>
      <c r="B128" s="27" t="str" cm="1">
        <f t="array" ref="B128:D128">_xlfn.TEXTSPLIT($A128,",")</f>
        <v>RGNO1465915</v>
      </c>
      <c r="C128" s="27" t="str">
        <v>Date-10/12/2024</v>
      </c>
      <c r="D128" s="27" t="str">
        <v>Mob:702526091[11:19-11:25]</v>
      </c>
      <c r="E128" s="36" t="str">
        <f t="shared" si="14"/>
        <v>10/12/2024</v>
      </c>
      <c r="F128" s="27" t="str">
        <f t="shared" si="15"/>
        <v>702526091</v>
      </c>
      <c r="G128" s="27" t="str" cm="1">
        <f t="array" ref="G128:I128">_xlfn.TEXTSPLIT($E128,"/")</f>
        <v>10</v>
      </c>
      <c r="H128" s="27" t="str">
        <v>12</v>
      </c>
      <c r="I128" s="27" t="str">
        <v>2024</v>
      </c>
      <c r="J128" s="28">
        <f t="shared" si="16"/>
        <v>45636</v>
      </c>
      <c r="K128" s="27" t="str">
        <f t="shared" si="17"/>
        <v>[11:19-11:25]</v>
      </c>
      <c r="L128" s="27" t="str">
        <f t="shared" si="18"/>
        <v>11:19-11:25]</v>
      </c>
      <c r="M128" s="27" t="str">
        <f t="shared" si="19"/>
        <v>11:19-11:25</v>
      </c>
      <c r="N128" s="27" t="str" cm="1">
        <f t="array" ref="N128:O128">_xlfn.TEXTSPLIT($M128,"-")</f>
        <v>11:19</v>
      </c>
      <c r="O128" s="27" t="str">
        <v>11:25</v>
      </c>
      <c r="P128" s="27" cm="1">
        <f t="array" ref="P128:Q128">VALUE(_xlfn.TEXTSPLIT($N128,":"))</f>
        <v>11</v>
      </c>
      <c r="Q128" s="27">
        <v>19</v>
      </c>
      <c r="R128" s="27" cm="1">
        <f t="array" ref="R128:S128">IF($O128="","",VALUE(_xlfn.TEXTSPLIT($O128,":")))</f>
        <v>11</v>
      </c>
      <c r="S128" s="27">
        <v>25</v>
      </c>
      <c r="T128" s="34">
        <f t="shared" si="20"/>
        <v>0.47152777777777777</v>
      </c>
      <c r="U128" s="34">
        <f t="shared" si="21"/>
        <v>0.47569444444444442</v>
      </c>
      <c r="V128" s="34">
        <f t="shared" si="22"/>
        <v>4.1666666666666519E-3</v>
      </c>
      <c r="W128" s="35">
        <f t="shared" si="23"/>
        <v>6</v>
      </c>
      <c r="X128" s="27" t="str">
        <f t="shared" si="24"/>
        <v>RGNO1465915</v>
      </c>
      <c r="Y128" s="43">
        <f t="shared" si="25"/>
        <v>45636</v>
      </c>
      <c r="Z128" s="27" t="str">
        <f t="shared" si="26"/>
        <v>702526091</v>
      </c>
      <c r="AA128" s="27" t="str">
        <f t="shared" si="27"/>
        <v>Present</v>
      </c>
    </row>
    <row r="129" spans="1:27">
      <c r="A129" s="32" t="s">
        <v>177</v>
      </c>
      <c r="B129" s="27" t="str" cm="1">
        <f t="array" ref="B129:D129">_xlfn.TEXTSPLIT($A129,",")</f>
        <v>RGNO1465916</v>
      </c>
      <c r="C129" s="27" t="str">
        <v>Date-10/12/2024</v>
      </c>
      <c r="D129" s="27" t="str">
        <v>Mob:602706098[09:35-10:35]</v>
      </c>
      <c r="E129" s="36" t="str">
        <f t="shared" si="14"/>
        <v>10/12/2024</v>
      </c>
      <c r="F129" s="27" t="str">
        <f t="shared" si="15"/>
        <v>602706098</v>
      </c>
      <c r="G129" s="27" t="str" cm="1">
        <f t="array" ref="G129:I129">_xlfn.TEXTSPLIT($E129,"/")</f>
        <v>10</v>
      </c>
      <c r="H129" s="27" t="str">
        <v>12</v>
      </c>
      <c r="I129" s="27" t="str">
        <v>2024</v>
      </c>
      <c r="J129" s="28">
        <f t="shared" si="16"/>
        <v>45636</v>
      </c>
      <c r="K129" s="27" t="str">
        <f t="shared" si="17"/>
        <v>[09:35-10:35]</v>
      </c>
      <c r="L129" s="27" t="str">
        <f t="shared" si="18"/>
        <v>09:35-10:35]</v>
      </c>
      <c r="M129" s="27" t="str">
        <f t="shared" si="19"/>
        <v>09:35-10:35</v>
      </c>
      <c r="N129" s="27" t="str" cm="1">
        <f t="array" ref="N129:O129">_xlfn.TEXTSPLIT($M129,"-")</f>
        <v>09:35</v>
      </c>
      <c r="O129" s="27" t="str">
        <v>10:35</v>
      </c>
      <c r="P129" s="27" cm="1">
        <f t="array" ref="P129:Q129">VALUE(_xlfn.TEXTSPLIT($N129,":"))</f>
        <v>9</v>
      </c>
      <c r="Q129" s="27">
        <v>35</v>
      </c>
      <c r="R129" s="27" cm="1">
        <f t="array" ref="R129:S129">IF($O129="","",VALUE(_xlfn.TEXTSPLIT($O129,":")))</f>
        <v>10</v>
      </c>
      <c r="S129" s="27">
        <v>35</v>
      </c>
      <c r="T129" s="34">
        <f t="shared" si="20"/>
        <v>0.39930555555555558</v>
      </c>
      <c r="U129" s="34">
        <f t="shared" si="21"/>
        <v>0.44097222222222221</v>
      </c>
      <c r="V129" s="34">
        <f t="shared" si="22"/>
        <v>4.166666666666663E-2</v>
      </c>
      <c r="W129" s="35">
        <f t="shared" si="23"/>
        <v>1</v>
      </c>
      <c r="X129" s="27" t="str">
        <f t="shared" si="24"/>
        <v>RGNO1465916</v>
      </c>
      <c r="Y129" s="43">
        <f t="shared" si="25"/>
        <v>45636</v>
      </c>
      <c r="Z129" s="27" t="str">
        <f t="shared" si="26"/>
        <v>602706098</v>
      </c>
      <c r="AA129" s="27" t="str">
        <f t="shared" si="27"/>
        <v>Present</v>
      </c>
    </row>
    <row r="130" spans="1:27">
      <c r="A130" s="32" t="s">
        <v>178</v>
      </c>
      <c r="B130" s="27" t="str" cm="1">
        <f t="array" ref="B130:D130">_xlfn.TEXTSPLIT($A130,",")</f>
        <v>RGNO1465917</v>
      </c>
      <c r="C130" s="27" t="str">
        <v>Date-12/12/2024</v>
      </c>
      <c r="D130" s="27" t="str">
        <v>Mob:602796102[15:11-15:23]</v>
      </c>
      <c r="E130" s="36" t="str">
        <f t="shared" si="14"/>
        <v>12/12/2024</v>
      </c>
      <c r="F130" s="27" t="str">
        <f t="shared" si="15"/>
        <v>602796102</v>
      </c>
      <c r="G130" s="27" t="str" cm="1">
        <f t="array" ref="G130:I130">_xlfn.TEXTSPLIT($E130,"/")</f>
        <v>12</v>
      </c>
      <c r="H130" s="27" t="str">
        <v>12</v>
      </c>
      <c r="I130" s="27" t="str">
        <v>2024</v>
      </c>
      <c r="J130" s="28">
        <f t="shared" si="16"/>
        <v>45638</v>
      </c>
      <c r="K130" s="27" t="str">
        <f t="shared" si="17"/>
        <v>[15:11-15:23]</v>
      </c>
      <c r="L130" s="27" t="str">
        <f t="shared" si="18"/>
        <v>15:11-15:23]</v>
      </c>
      <c r="M130" s="27" t="str">
        <f t="shared" si="19"/>
        <v>15:11-15:23</v>
      </c>
      <c r="N130" s="27" t="str" cm="1">
        <f t="array" ref="N130:O130">_xlfn.TEXTSPLIT($M130,"-")</f>
        <v>15:11</v>
      </c>
      <c r="O130" s="27" t="str">
        <v>15:23</v>
      </c>
      <c r="P130" s="27" cm="1">
        <f t="array" ref="P130:Q130">VALUE(_xlfn.TEXTSPLIT($N130,":"))</f>
        <v>15</v>
      </c>
      <c r="Q130" s="27">
        <v>11</v>
      </c>
      <c r="R130" s="27" cm="1">
        <f t="array" ref="R130:S130">IF($O130="","",VALUE(_xlfn.TEXTSPLIT($O130,":")))</f>
        <v>15</v>
      </c>
      <c r="S130" s="27">
        <v>23</v>
      </c>
      <c r="T130" s="34">
        <f t="shared" si="20"/>
        <v>0.63263888888888886</v>
      </c>
      <c r="U130" s="34">
        <f t="shared" si="21"/>
        <v>0.64097222222222228</v>
      </c>
      <c r="V130" s="34">
        <f t="shared" si="22"/>
        <v>8.3333333333334147E-3</v>
      </c>
      <c r="W130" s="35">
        <f t="shared" si="23"/>
        <v>12</v>
      </c>
      <c r="X130" s="27" t="str">
        <f t="shared" si="24"/>
        <v>RGNO1465917</v>
      </c>
      <c r="Y130" s="43">
        <f t="shared" si="25"/>
        <v>45638</v>
      </c>
      <c r="Z130" s="27" t="str">
        <f t="shared" si="26"/>
        <v>602796102</v>
      </c>
      <c r="AA130" s="27" t="str">
        <f t="shared" si="27"/>
        <v>Present</v>
      </c>
    </row>
    <row r="131" spans="1:27">
      <c r="A131" s="32" t="s">
        <v>179</v>
      </c>
      <c r="B131" s="27" t="str" cm="1">
        <f t="array" ref="B131:D131">_xlfn.TEXTSPLIT($A131,",")</f>
        <v>RGNO1465918</v>
      </c>
      <c r="C131" s="27" t="str">
        <v>Date-16/12/2024</v>
      </c>
      <c r="D131" s="27" t="str">
        <v>Mob:603066113[11:41-12:19]</v>
      </c>
      <c r="E131" s="36" t="str">
        <f t="shared" ref="E131:E194" si="28">SUBSTITUTE($C131,"Date-","")</f>
        <v>16/12/2024</v>
      </c>
      <c r="F131" s="27" t="str">
        <f t="shared" ref="F131:F194" si="29">MID($D131,5,9)</f>
        <v>603066113</v>
      </c>
      <c r="G131" s="27" t="str" cm="1">
        <f t="array" ref="G131:I131">_xlfn.TEXTSPLIT($E131,"/")</f>
        <v>16</v>
      </c>
      <c r="H131" s="27" t="str">
        <v>12</v>
      </c>
      <c r="I131" s="27" t="str">
        <v>2024</v>
      </c>
      <c r="J131" s="28">
        <f t="shared" ref="J131:J194" si="30">DATE($I131,$H131,$G131)</f>
        <v>45642</v>
      </c>
      <c r="K131" s="27" t="str">
        <f t="shared" ref="K131:K194" si="31">MID($D131,14,20)</f>
        <v>[11:41-12:19]</v>
      </c>
      <c r="L131" s="27" t="str">
        <f t="shared" ref="L131:L194" si="32">SUBSTITUTE($K131,"[","")</f>
        <v>11:41-12:19]</v>
      </c>
      <c r="M131" s="27" t="str">
        <f t="shared" ref="M131:M194" si="33">SUBSTITUTE($L131,"]","")</f>
        <v>11:41-12:19</v>
      </c>
      <c r="N131" s="27" t="str" cm="1">
        <f t="array" ref="N131:O131">_xlfn.TEXTSPLIT($M131,"-")</f>
        <v>11:41</v>
      </c>
      <c r="O131" s="27" t="str">
        <v>12:19</v>
      </c>
      <c r="P131" s="27" cm="1">
        <f t="array" ref="P131:Q131">VALUE(_xlfn.TEXTSPLIT($N131,":"))</f>
        <v>11</v>
      </c>
      <c r="Q131" s="27">
        <v>41</v>
      </c>
      <c r="R131" s="27" cm="1">
        <f t="array" ref="R131:S131">IF($O131="","",VALUE(_xlfn.TEXTSPLIT($O131,":")))</f>
        <v>12</v>
      </c>
      <c r="S131" s="27">
        <v>19</v>
      </c>
      <c r="T131" s="34">
        <f t="shared" ref="T131:T194" si="34">TIME($P131,$Q131,0)</f>
        <v>0.48680555555555555</v>
      </c>
      <c r="U131" s="34">
        <f t="shared" ref="U131:U194" si="35">IF($R131="","",TIME($R131,$S131,0))</f>
        <v>0.5131944444444444</v>
      </c>
      <c r="V131" s="34">
        <f t="shared" ref="V131:V194" si="36">IF($U131="","",U131-T131)</f>
        <v>2.6388888888888851E-2</v>
      </c>
      <c r="W131" s="35">
        <f t="shared" ref="W131:W194" si="37">IF($V131="",0,HOUR($V131)+MINUTE($V131))</f>
        <v>38</v>
      </c>
      <c r="X131" s="27" t="str">
        <f t="shared" ref="X131:X194" si="38">TRIM(B131)</f>
        <v>RGNO1465918</v>
      </c>
      <c r="Y131" s="43">
        <f t="shared" ref="Y131:Y194" si="39">J131</f>
        <v>45642</v>
      </c>
      <c r="Z131" s="27" t="str">
        <f t="shared" ref="Z131:Z194" si="40">TRIM(F131)</f>
        <v>603066113</v>
      </c>
      <c r="AA131" s="27" t="str">
        <f t="shared" ref="AA131:AA194" si="41">IF($W131=0,"Absent","Present")</f>
        <v>Present</v>
      </c>
    </row>
    <row r="132" spans="1:27">
      <c r="A132" s="32" t="s">
        <v>180</v>
      </c>
      <c r="B132" s="27" t="str" cm="1">
        <f t="array" ref="B132:D132">_xlfn.TEXTSPLIT($A132,",")</f>
        <v>RGNO1465919</v>
      </c>
      <c r="C132" s="27" t="str">
        <v>Date-13/12/2024</v>
      </c>
      <c r="D132" s="27" t="str">
        <v>Mob:603156117[10:44-11:29]</v>
      </c>
      <c r="E132" s="36" t="str">
        <f t="shared" si="28"/>
        <v>13/12/2024</v>
      </c>
      <c r="F132" s="27" t="str">
        <f t="shared" si="29"/>
        <v>603156117</v>
      </c>
      <c r="G132" s="27" t="str" cm="1">
        <f t="array" ref="G132:I132">_xlfn.TEXTSPLIT($E132,"/")</f>
        <v>13</v>
      </c>
      <c r="H132" s="27" t="str">
        <v>12</v>
      </c>
      <c r="I132" s="27" t="str">
        <v>2024</v>
      </c>
      <c r="J132" s="28">
        <f t="shared" si="30"/>
        <v>45639</v>
      </c>
      <c r="K132" s="27" t="str">
        <f t="shared" si="31"/>
        <v>[10:44-11:29]</v>
      </c>
      <c r="L132" s="27" t="str">
        <f t="shared" si="32"/>
        <v>10:44-11:29]</v>
      </c>
      <c r="M132" s="27" t="str">
        <f t="shared" si="33"/>
        <v>10:44-11:29</v>
      </c>
      <c r="N132" s="27" t="str" cm="1">
        <f t="array" ref="N132:O132">_xlfn.TEXTSPLIT($M132,"-")</f>
        <v>10:44</v>
      </c>
      <c r="O132" s="27" t="str">
        <v>11:29</v>
      </c>
      <c r="P132" s="27" cm="1">
        <f t="array" ref="P132:Q132">VALUE(_xlfn.TEXTSPLIT($N132,":"))</f>
        <v>10</v>
      </c>
      <c r="Q132" s="27">
        <v>44</v>
      </c>
      <c r="R132" s="27" cm="1">
        <f t="array" ref="R132:S132">IF($O132="","",VALUE(_xlfn.TEXTSPLIT($O132,":")))</f>
        <v>11</v>
      </c>
      <c r="S132" s="27">
        <v>29</v>
      </c>
      <c r="T132" s="34">
        <f t="shared" si="34"/>
        <v>0.44722222222222224</v>
      </c>
      <c r="U132" s="34">
        <f t="shared" si="35"/>
        <v>0.47847222222222224</v>
      </c>
      <c r="V132" s="34">
        <f t="shared" si="36"/>
        <v>3.125E-2</v>
      </c>
      <c r="W132" s="35">
        <f t="shared" si="37"/>
        <v>45</v>
      </c>
      <c r="X132" s="27" t="str">
        <f t="shared" si="38"/>
        <v>RGNO1465919</v>
      </c>
      <c r="Y132" s="43">
        <f t="shared" si="39"/>
        <v>45639</v>
      </c>
      <c r="Z132" s="27" t="str">
        <f t="shared" si="40"/>
        <v>603156117</v>
      </c>
      <c r="AA132" s="27" t="str">
        <f t="shared" si="41"/>
        <v>Present</v>
      </c>
    </row>
    <row r="133" spans="1:27">
      <c r="A133" s="32" t="s">
        <v>181</v>
      </c>
      <c r="B133" s="27" t="str" cm="1">
        <f t="array" ref="B133:D133">_xlfn.TEXTSPLIT($A133,",")</f>
        <v>RGNO1465920</v>
      </c>
      <c r="C133" s="27" t="str">
        <v>Date-16/12/2024</v>
      </c>
      <c r="D133" s="27" t="str">
        <v>Mob:703246121[19:17-19:37]</v>
      </c>
      <c r="E133" s="36" t="str">
        <f t="shared" si="28"/>
        <v>16/12/2024</v>
      </c>
      <c r="F133" s="27" t="str">
        <f t="shared" si="29"/>
        <v>703246121</v>
      </c>
      <c r="G133" s="27" t="str" cm="1">
        <f t="array" ref="G133:I133">_xlfn.TEXTSPLIT($E133,"/")</f>
        <v>16</v>
      </c>
      <c r="H133" s="27" t="str">
        <v>12</v>
      </c>
      <c r="I133" s="27" t="str">
        <v>2024</v>
      </c>
      <c r="J133" s="28">
        <f t="shared" si="30"/>
        <v>45642</v>
      </c>
      <c r="K133" s="27" t="str">
        <f t="shared" si="31"/>
        <v>[19:17-19:37]</v>
      </c>
      <c r="L133" s="27" t="str">
        <f t="shared" si="32"/>
        <v>19:17-19:37]</v>
      </c>
      <c r="M133" s="27" t="str">
        <f t="shared" si="33"/>
        <v>19:17-19:37</v>
      </c>
      <c r="N133" s="27" t="str" cm="1">
        <f t="array" ref="N133:O133">_xlfn.TEXTSPLIT($M133,"-")</f>
        <v>19:17</v>
      </c>
      <c r="O133" s="27" t="str">
        <v>19:37</v>
      </c>
      <c r="P133" s="27" cm="1">
        <f t="array" ref="P133:Q133">VALUE(_xlfn.TEXTSPLIT($N133,":"))</f>
        <v>19</v>
      </c>
      <c r="Q133" s="27">
        <v>17</v>
      </c>
      <c r="R133" s="27" cm="1">
        <f t="array" ref="R133:S133">IF($O133="","",VALUE(_xlfn.TEXTSPLIT($O133,":")))</f>
        <v>19</v>
      </c>
      <c r="S133" s="27">
        <v>37</v>
      </c>
      <c r="T133" s="34">
        <f t="shared" si="34"/>
        <v>0.80347222222222225</v>
      </c>
      <c r="U133" s="34">
        <f t="shared" si="35"/>
        <v>0.81736111111111109</v>
      </c>
      <c r="V133" s="34">
        <f t="shared" si="36"/>
        <v>1.388888888888884E-2</v>
      </c>
      <c r="W133" s="35">
        <f t="shared" si="37"/>
        <v>20</v>
      </c>
      <c r="X133" s="27" t="str">
        <f t="shared" si="38"/>
        <v>RGNO1465920</v>
      </c>
      <c r="Y133" s="43">
        <f t="shared" si="39"/>
        <v>45642</v>
      </c>
      <c r="Z133" s="27" t="str">
        <f t="shared" si="40"/>
        <v>703246121</v>
      </c>
      <c r="AA133" s="27" t="str">
        <f t="shared" si="41"/>
        <v>Present</v>
      </c>
    </row>
    <row r="134" spans="1:27">
      <c r="A134" s="32" t="s">
        <v>182</v>
      </c>
      <c r="B134" s="27" t="str" cm="1">
        <f t="array" ref="B134:D134">_xlfn.TEXTSPLIT($A134,",")</f>
        <v>RGNO1465921</v>
      </c>
      <c r="C134" s="27" t="str">
        <v>Date-5/12/2024</v>
      </c>
      <c r="D134" s="27" t="str">
        <v>Mob:603426129[0:00]</v>
      </c>
      <c r="E134" s="36" t="str">
        <f t="shared" si="28"/>
        <v>5/12/2024</v>
      </c>
      <c r="F134" s="27" t="str">
        <f t="shared" si="29"/>
        <v>603426129</v>
      </c>
      <c r="G134" s="27" t="str" cm="1">
        <f t="array" ref="G134:I134">_xlfn.TEXTSPLIT($E134,"/")</f>
        <v>5</v>
      </c>
      <c r="H134" s="27" t="str">
        <v>12</v>
      </c>
      <c r="I134" s="27" t="str">
        <v>2024</v>
      </c>
      <c r="J134" s="28">
        <f t="shared" si="30"/>
        <v>45631</v>
      </c>
      <c r="K134" s="27" t="str">
        <f t="shared" si="31"/>
        <v>[0:00]</v>
      </c>
      <c r="L134" s="27" t="str">
        <f t="shared" si="32"/>
        <v>0:00]</v>
      </c>
      <c r="M134" s="27" t="str">
        <f t="shared" si="33"/>
        <v>0:00</v>
      </c>
      <c r="N134" s="27" t="str" cm="1">
        <f t="array" ref="N134">_xlfn.TEXTSPLIT($M134,"-")</f>
        <v>0:00</v>
      </c>
      <c r="O134" s="27"/>
      <c r="P134" s="27" cm="1">
        <f t="array" ref="P134:Q134">VALUE(_xlfn.TEXTSPLIT($N134,":"))</f>
        <v>0</v>
      </c>
      <c r="Q134" s="27">
        <v>0</v>
      </c>
      <c r="R134" s="27" t="str" cm="1">
        <f t="array" ref="R134">IF($O134="","",VALUE(_xlfn.TEXTSPLIT($O134,":")))</f>
        <v/>
      </c>
      <c r="S134" s="27"/>
      <c r="T134" s="34">
        <f t="shared" si="34"/>
        <v>0</v>
      </c>
      <c r="U134" s="34" t="str">
        <f t="shared" si="35"/>
        <v/>
      </c>
      <c r="V134" s="34" t="str">
        <f t="shared" si="36"/>
        <v/>
      </c>
      <c r="W134" s="35">
        <f t="shared" si="37"/>
        <v>0</v>
      </c>
      <c r="X134" s="27" t="str">
        <f t="shared" si="38"/>
        <v>RGNO1465921</v>
      </c>
      <c r="Y134" s="43">
        <f t="shared" si="39"/>
        <v>45631</v>
      </c>
      <c r="Z134" s="27" t="str">
        <f t="shared" si="40"/>
        <v>603426129</v>
      </c>
      <c r="AA134" s="27" t="str">
        <f t="shared" si="41"/>
        <v>Absent</v>
      </c>
    </row>
    <row r="135" spans="1:27">
      <c r="A135" s="32" t="s">
        <v>183</v>
      </c>
      <c r="B135" s="27" t="str" cm="1">
        <f t="array" ref="B135:D135">_xlfn.TEXTSPLIT($A135,",")</f>
        <v>RGNO1465922</v>
      </c>
      <c r="C135" s="27" t="str">
        <v>Date-4/12/2024</v>
      </c>
      <c r="D135" s="27" t="str">
        <v>Mob:603606136[16:32-17:24]</v>
      </c>
      <c r="E135" s="36" t="str">
        <f t="shared" si="28"/>
        <v>4/12/2024</v>
      </c>
      <c r="F135" s="27" t="str">
        <f t="shared" si="29"/>
        <v>603606136</v>
      </c>
      <c r="G135" s="27" t="str" cm="1">
        <f t="array" ref="G135:I135">_xlfn.TEXTSPLIT($E135,"/")</f>
        <v>4</v>
      </c>
      <c r="H135" s="27" t="str">
        <v>12</v>
      </c>
      <c r="I135" s="27" t="str">
        <v>2024</v>
      </c>
      <c r="J135" s="28">
        <f t="shared" si="30"/>
        <v>45630</v>
      </c>
      <c r="K135" s="27" t="str">
        <f t="shared" si="31"/>
        <v>[16:32-17:24]</v>
      </c>
      <c r="L135" s="27" t="str">
        <f t="shared" si="32"/>
        <v>16:32-17:24]</v>
      </c>
      <c r="M135" s="27" t="str">
        <f t="shared" si="33"/>
        <v>16:32-17:24</v>
      </c>
      <c r="N135" s="27" t="str" cm="1">
        <f t="array" ref="N135:O135">_xlfn.TEXTSPLIT($M135,"-")</f>
        <v>16:32</v>
      </c>
      <c r="O135" s="27" t="str">
        <v>17:24</v>
      </c>
      <c r="P135" s="27" cm="1">
        <f t="array" ref="P135:Q135">VALUE(_xlfn.TEXTSPLIT($N135,":"))</f>
        <v>16</v>
      </c>
      <c r="Q135" s="27">
        <v>32</v>
      </c>
      <c r="R135" s="27" cm="1">
        <f t="array" ref="R135:S135">IF($O135="","",VALUE(_xlfn.TEXTSPLIT($O135,":")))</f>
        <v>17</v>
      </c>
      <c r="S135" s="27">
        <v>24</v>
      </c>
      <c r="T135" s="34">
        <f t="shared" si="34"/>
        <v>0.68888888888888888</v>
      </c>
      <c r="U135" s="34">
        <f t="shared" si="35"/>
        <v>0.72499999999999998</v>
      </c>
      <c r="V135" s="34">
        <f t="shared" si="36"/>
        <v>3.6111111111111094E-2</v>
      </c>
      <c r="W135" s="35">
        <f t="shared" si="37"/>
        <v>52</v>
      </c>
      <c r="X135" s="27" t="str">
        <f t="shared" si="38"/>
        <v>RGNO1465922</v>
      </c>
      <c r="Y135" s="43">
        <f t="shared" si="39"/>
        <v>45630</v>
      </c>
      <c r="Z135" s="27" t="str">
        <f t="shared" si="40"/>
        <v>603606136</v>
      </c>
      <c r="AA135" s="27" t="str">
        <f t="shared" si="41"/>
        <v>Present</v>
      </c>
    </row>
    <row r="136" spans="1:27">
      <c r="A136" s="32" t="s">
        <v>184</v>
      </c>
      <c r="B136" s="27" t="str" cm="1">
        <f t="array" ref="B136:D136">_xlfn.TEXTSPLIT($A136,",")</f>
        <v>RGNO1465923</v>
      </c>
      <c r="C136" s="27" t="str">
        <v>Date-13/12/2024</v>
      </c>
      <c r="D136" s="27" t="str">
        <v>Mob:603966151[0:00]</v>
      </c>
      <c r="E136" s="36" t="str">
        <f t="shared" si="28"/>
        <v>13/12/2024</v>
      </c>
      <c r="F136" s="27" t="str">
        <f t="shared" si="29"/>
        <v>603966151</v>
      </c>
      <c r="G136" s="27" t="str" cm="1">
        <f t="array" ref="G136:I136">_xlfn.TEXTSPLIT($E136,"/")</f>
        <v>13</v>
      </c>
      <c r="H136" s="27" t="str">
        <v>12</v>
      </c>
      <c r="I136" s="27" t="str">
        <v>2024</v>
      </c>
      <c r="J136" s="28">
        <f t="shared" si="30"/>
        <v>45639</v>
      </c>
      <c r="K136" s="27" t="str">
        <f t="shared" si="31"/>
        <v>[0:00]</v>
      </c>
      <c r="L136" s="27" t="str">
        <f t="shared" si="32"/>
        <v>0:00]</v>
      </c>
      <c r="M136" s="27" t="str">
        <f t="shared" si="33"/>
        <v>0:00</v>
      </c>
      <c r="N136" s="27" t="str" cm="1">
        <f t="array" ref="N136">_xlfn.TEXTSPLIT($M136,"-")</f>
        <v>0:00</v>
      </c>
      <c r="O136" s="27"/>
      <c r="P136" s="27" cm="1">
        <f t="array" ref="P136:Q136">VALUE(_xlfn.TEXTSPLIT($N136,":"))</f>
        <v>0</v>
      </c>
      <c r="Q136" s="27">
        <v>0</v>
      </c>
      <c r="R136" s="27" t="str" cm="1">
        <f t="array" ref="R136">IF($O136="","",VALUE(_xlfn.TEXTSPLIT($O136,":")))</f>
        <v/>
      </c>
      <c r="S136" s="27"/>
      <c r="T136" s="34">
        <f t="shared" si="34"/>
        <v>0</v>
      </c>
      <c r="U136" s="34" t="str">
        <f t="shared" si="35"/>
        <v/>
      </c>
      <c r="V136" s="34" t="str">
        <f t="shared" si="36"/>
        <v/>
      </c>
      <c r="W136" s="35">
        <f t="shared" si="37"/>
        <v>0</v>
      </c>
      <c r="X136" s="27" t="str">
        <f t="shared" si="38"/>
        <v>RGNO1465923</v>
      </c>
      <c r="Y136" s="43">
        <f t="shared" si="39"/>
        <v>45639</v>
      </c>
      <c r="Z136" s="27" t="str">
        <f t="shared" si="40"/>
        <v>603966151</v>
      </c>
      <c r="AA136" s="27" t="str">
        <f t="shared" si="41"/>
        <v>Absent</v>
      </c>
    </row>
    <row r="137" spans="1:27">
      <c r="A137" s="32" t="s">
        <v>185</v>
      </c>
      <c r="B137" s="27" t="str" cm="1">
        <f t="array" ref="B137:D137">_xlfn.TEXTSPLIT($A137,",")</f>
        <v>RGNO1465924</v>
      </c>
      <c r="C137" s="27" t="str">
        <v>Date-10/12/2024</v>
      </c>
      <c r="D137" s="27" t="str">
        <v>Mob:604146159[10:25-11:12]</v>
      </c>
      <c r="E137" s="36" t="str">
        <f t="shared" si="28"/>
        <v>10/12/2024</v>
      </c>
      <c r="F137" s="27" t="str">
        <f t="shared" si="29"/>
        <v>604146159</v>
      </c>
      <c r="G137" s="27" t="str" cm="1">
        <f t="array" ref="G137:I137">_xlfn.TEXTSPLIT($E137,"/")</f>
        <v>10</v>
      </c>
      <c r="H137" s="27" t="str">
        <v>12</v>
      </c>
      <c r="I137" s="27" t="str">
        <v>2024</v>
      </c>
      <c r="J137" s="28">
        <f t="shared" si="30"/>
        <v>45636</v>
      </c>
      <c r="K137" s="27" t="str">
        <f t="shared" si="31"/>
        <v>[10:25-11:12]</v>
      </c>
      <c r="L137" s="27" t="str">
        <f t="shared" si="32"/>
        <v>10:25-11:12]</v>
      </c>
      <c r="M137" s="27" t="str">
        <f t="shared" si="33"/>
        <v>10:25-11:12</v>
      </c>
      <c r="N137" s="27" t="str" cm="1">
        <f t="array" ref="N137:O137">_xlfn.TEXTSPLIT($M137,"-")</f>
        <v>10:25</v>
      </c>
      <c r="O137" s="27" t="str">
        <v>11:12</v>
      </c>
      <c r="P137" s="27" cm="1">
        <f t="array" ref="P137:Q137">VALUE(_xlfn.TEXTSPLIT($N137,":"))</f>
        <v>10</v>
      </c>
      <c r="Q137" s="27">
        <v>25</v>
      </c>
      <c r="R137" s="27" cm="1">
        <f t="array" ref="R137:S137">IF($O137="","",VALUE(_xlfn.TEXTSPLIT($O137,":")))</f>
        <v>11</v>
      </c>
      <c r="S137" s="27">
        <v>12</v>
      </c>
      <c r="T137" s="34">
        <f t="shared" si="34"/>
        <v>0.43402777777777779</v>
      </c>
      <c r="U137" s="34">
        <f t="shared" si="35"/>
        <v>0.46666666666666667</v>
      </c>
      <c r="V137" s="34">
        <f t="shared" si="36"/>
        <v>3.2638888888888884E-2</v>
      </c>
      <c r="W137" s="35">
        <f t="shared" si="37"/>
        <v>47</v>
      </c>
      <c r="X137" s="27" t="str">
        <f t="shared" si="38"/>
        <v>RGNO1465924</v>
      </c>
      <c r="Y137" s="43">
        <f t="shared" si="39"/>
        <v>45636</v>
      </c>
      <c r="Z137" s="27" t="str">
        <f t="shared" si="40"/>
        <v>604146159</v>
      </c>
      <c r="AA137" s="27" t="str">
        <f t="shared" si="41"/>
        <v>Present</v>
      </c>
    </row>
    <row r="138" spans="1:27">
      <c r="A138" s="32" t="s">
        <v>186</v>
      </c>
      <c r="B138" s="27" t="str" cm="1">
        <f t="array" ref="B138:D138">_xlfn.TEXTSPLIT($A138,",")</f>
        <v>RGNO1465925</v>
      </c>
      <c r="C138" s="27" t="str">
        <v>Date-8/12/2024</v>
      </c>
      <c r="D138" s="27" t="str">
        <v>Mob:704416170[0:00]</v>
      </c>
      <c r="E138" s="36" t="str">
        <f t="shared" si="28"/>
        <v>8/12/2024</v>
      </c>
      <c r="F138" s="27" t="str">
        <f t="shared" si="29"/>
        <v>704416170</v>
      </c>
      <c r="G138" s="27" t="str" cm="1">
        <f t="array" ref="G138:I138">_xlfn.TEXTSPLIT($E138,"/")</f>
        <v>8</v>
      </c>
      <c r="H138" s="27" t="str">
        <v>12</v>
      </c>
      <c r="I138" s="27" t="str">
        <v>2024</v>
      </c>
      <c r="J138" s="28">
        <f t="shared" si="30"/>
        <v>45634</v>
      </c>
      <c r="K138" s="27" t="str">
        <f t="shared" si="31"/>
        <v>[0:00]</v>
      </c>
      <c r="L138" s="27" t="str">
        <f t="shared" si="32"/>
        <v>0:00]</v>
      </c>
      <c r="M138" s="27" t="str">
        <f t="shared" si="33"/>
        <v>0:00</v>
      </c>
      <c r="N138" s="27" t="str" cm="1">
        <f t="array" ref="N138">_xlfn.TEXTSPLIT($M138,"-")</f>
        <v>0:00</v>
      </c>
      <c r="O138" s="27"/>
      <c r="P138" s="27" cm="1">
        <f t="array" ref="P138:Q138">VALUE(_xlfn.TEXTSPLIT($N138,":"))</f>
        <v>0</v>
      </c>
      <c r="Q138" s="27">
        <v>0</v>
      </c>
      <c r="R138" s="27" t="str" cm="1">
        <f t="array" ref="R138">IF($O138="","",VALUE(_xlfn.TEXTSPLIT($O138,":")))</f>
        <v/>
      </c>
      <c r="S138" s="27"/>
      <c r="T138" s="34">
        <f t="shared" si="34"/>
        <v>0</v>
      </c>
      <c r="U138" s="34" t="str">
        <f t="shared" si="35"/>
        <v/>
      </c>
      <c r="V138" s="34" t="str">
        <f t="shared" si="36"/>
        <v/>
      </c>
      <c r="W138" s="35">
        <f t="shared" si="37"/>
        <v>0</v>
      </c>
      <c r="X138" s="27" t="str">
        <f t="shared" si="38"/>
        <v>RGNO1465925</v>
      </c>
      <c r="Y138" s="43">
        <f t="shared" si="39"/>
        <v>45634</v>
      </c>
      <c r="Z138" s="27" t="str">
        <f t="shared" si="40"/>
        <v>704416170</v>
      </c>
      <c r="AA138" s="27" t="str">
        <f t="shared" si="41"/>
        <v>Absent</v>
      </c>
    </row>
    <row r="139" spans="1:27">
      <c r="A139" s="32" t="s">
        <v>187</v>
      </c>
      <c r="B139" s="27" t="str" cm="1">
        <f t="array" ref="B139:D139">_xlfn.TEXTSPLIT($A139,",")</f>
        <v>RGNO1465926</v>
      </c>
      <c r="C139" s="27" t="str">
        <v>Date-9/12/2024</v>
      </c>
      <c r="D139" s="27" t="str">
        <v>Mob:604506174[0:00]</v>
      </c>
      <c r="E139" s="36" t="str">
        <f t="shared" si="28"/>
        <v>9/12/2024</v>
      </c>
      <c r="F139" s="27" t="str">
        <f t="shared" si="29"/>
        <v>604506174</v>
      </c>
      <c r="G139" s="27" t="str" cm="1">
        <f t="array" ref="G139:I139">_xlfn.TEXTSPLIT($E139,"/")</f>
        <v>9</v>
      </c>
      <c r="H139" s="27" t="str">
        <v>12</v>
      </c>
      <c r="I139" s="27" t="str">
        <v>2024</v>
      </c>
      <c r="J139" s="28">
        <f t="shared" si="30"/>
        <v>45635</v>
      </c>
      <c r="K139" s="27" t="str">
        <f t="shared" si="31"/>
        <v>[0:00]</v>
      </c>
      <c r="L139" s="27" t="str">
        <f t="shared" si="32"/>
        <v>0:00]</v>
      </c>
      <c r="M139" s="27" t="str">
        <f t="shared" si="33"/>
        <v>0:00</v>
      </c>
      <c r="N139" s="27" t="str" cm="1">
        <f t="array" ref="N139">_xlfn.TEXTSPLIT($M139,"-")</f>
        <v>0:00</v>
      </c>
      <c r="O139" s="27"/>
      <c r="P139" s="27" cm="1">
        <f t="array" ref="P139:Q139">VALUE(_xlfn.TEXTSPLIT($N139,":"))</f>
        <v>0</v>
      </c>
      <c r="Q139" s="27">
        <v>0</v>
      </c>
      <c r="R139" s="27" t="str" cm="1">
        <f t="array" ref="R139">IF($O139="","",VALUE(_xlfn.TEXTSPLIT($O139,":")))</f>
        <v/>
      </c>
      <c r="S139" s="27"/>
      <c r="T139" s="34">
        <f t="shared" si="34"/>
        <v>0</v>
      </c>
      <c r="U139" s="34" t="str">
        <f t="shared" si="35"/>
        <v/>
      </c>
      <c r="V139" s="34" t="str">
        <f t="shared" si="36"/>
        <v/>
      </c>
      <c r="W139" s="35">
        <f t="shared" si="37"/>
        <v>0</v>
      </c>
      <c r="X139" s="27" t="str">
        <f t="shared" si="38"/>
        <v>RGNO1465926</v>
      </c>
      <c r="Y139" s="43">
        <f t="shared" si="39"/>
        <v>45635</v>
      </c>
      <c r="Z139" s="27" t="str">
        <f t="shared" si="40"/>
        <v>604506174</v>
      </c>
      <c r="AA139" s="27" t="str">
        <f t="shared" si="41"/>
        <v>Absent</v>
      </c>
    </row>
    <row r="140" spans="1:27">
      <c r="A140" s="32" t="s">
        <v>188</v>
      </c>
      <c r="B140" s="27" t="str" cm="1">
        <f t="array" ref="B140:D140">_xlfn.TEXTSPLIT($A140,",")</f>
        <v>RGNO1465927</v>
      </c>
      <c r="C140" s="27" t="str">
        <v>Date-14/12/2024</v>
      </c>
      <c r="D140" s="27" t="str">
        <v>Mob:605136200[08:44-8:48]</v>
      </c>
      <c r="E140" s="36" t="str">
        <f t="shared" si="28"/>
        <v>14/12/2024</v>
      </c>
      <c r="F140" s="27" t="str">
        <f t="shared" si="29"/>
        <v>605136200</v>
      </c>
      <c r="G140" s="27" t="str" cm="1">
        <f t="array" ref="G140:I140">_xlfn.TEXTSPLIT($E140,"/")</f>
        <v>14</v>
      </c>
      <c r="H140" s="27" t="str">
        <v>12</v>
      </c>
      <c r="I140" s="27" t="str">
        <v>2024</v>
      </c>
      <c r="J140" s="28">
        <f t="shared" si="30"/>
        <v>45640</v>
      </c>
      <c r="K140" s="27" t="str">
        <f t="shared" si="31"/>
        <v>[08:44-8:48]</v>
      </c>
      <c r="L140" s="27" t="str">
        <f t="shared" si="32"/>
        <v>08:44-8:48]</v>
      </c>
      <c r="M140" s="27" t="str">
        <f t="shared" si="33"/>
        <v>08:44-8:48</v>
      </c>
      <c r="N140" s="27" t="str" cm="1">
        <f t="array" ref="N140:O140">_xlfn.TEXTSPLIT($M140,"-")</f>
        <v>08:44</v>
      </c>
      <c r="O140" s="27" t="str">
        <v>8:48</v>
      </c>
      <c r="P140" s="27" cm="1">
        <f t="array" ref="P140:Q140">VALUE(_xlfn.TEXTSPLIT($N140,":"))</f>
        <v>8</v>
      </c>
      <c r="Q140" s="27">
        <v>44</v>
      </c>
      <c r="R140" s="27" cm="1">
        <f t="array" ref="R140:S140">IF($O140="","",VALUE(_xlfn.TEXTSPLIT($O140,":")))</f>
        <v>8</v>
      </c>
      <c r="S140" s="27">
        <v>48</v>
      </c>
      <c r="T140" s="34">
        <f t="shared" si="34"/>
        <v>0.36388888888888887</v>
      </c>
      <c r="U140" s="34">
        <f t="shared" si="35"/>
        <v>0.36666666666666664</v>
      </c>
      <c r="V140" s="34">
        <f t="shared" si="36"/>
        <v>2.7777777777777679E-3</v>
      </c>
      <c r="W140" s="35">
        <f t="shared" si="37"/>
        <v>4</v>
      </c>
      <c r="X140" s="27" t="str">
        <f t="shared" si="38"/>
        <v>RGNO1465927</v>
      </c>
      <c r="Y140" s="43">
        <f t="shared" si="39"/>
        <v>45640</v>
      </c>
      <c r="Z140" s="27" t="str">
        <f t="shared" si="40"/>
        <v>605136200</v>
      </c>
      <c r="AA140" s="27" t="str">
        <f t="shared" si="41"/>
        <v>Present</v>
      </c>
    </row>
    <row r="141" spans="1:27">
      <c r="A141" s="32" t="s">
        <v>189</v>
      </c>
      <c r="B141" s="27" t="str" cm="1">
        <f t="array" ref="B141:D141">_xlfn.TEXTSPLIT($A141,",")</f>
        <v>RGNO1465928</v>
      </c>
      <c r="C141" s="27" t="str">
        <v>Date-12/12/2024</v>
      </c>
      <c r="D141" s="27" t="str">
        <v>Mob:605406212[11:06-11:17]</v>
      </c>
      <c r="E141" s="36" t="str">
        <f t="shared" si="28"/>
        <v>12/12/2024</v>
      </c>
      <c r="F141" s="27" t="str">
        <f t="shared" si="29"/>
        <v>605406212</v>
      </c>
      <c r="G141" s="27" t="str" cm="1">
        <f t="array" ref="G141:I141">_xlfn.TEXTSPLIT($E141,"/")</f>
        <v>12</v>
      </c>
      <c r="H141" s="27" t="str">
        <v>12</v>
      </c>
      <c r="I141" s="27" t="str">
        <v>2024</v>
      </c>
      <c r="J141" s="28">
        <f t="shared" si="30"/>
        <v>45638</v>
      </c>
      <c r="K141" s="27" t="str">
        <f t="shared" si="31"/>
        <v>[11:06-11:17]</v>
      </c>
      <c r="L141" s="27" t="str">
        <f t="shared" si="32"/>
        <v>11:06-11:17]</v>
      </c>
      <c r="M141" s="27" t="str">
        <f t="shared" si="33"/>
        <v>11:06-11:17</v>
      </c>
      <c r="N141" s="27" t="str" cm="1">
        <f t="array" ref="N141:O141">_xlfn.TEXTSPLIT($M141,"-")</f>
        <v>11:06</v>
      </c>
      <c r="O141" s="27" t="str">
        <v>11:17</v>
      </c>
      <c r="P141" s="27" cm="1">
        <f t="array" ref="P141:Q141">VALUE(_xlfn.TEXTSPLIT($N141,":"))</f>
        <v>11</v>
      </c>
      <c r="Q141" s="27">
        <v>6</v>
      </c>
      <c r="R141" s="27" cm="1">
        <f t="array" ref="R141:S141">IF($O141="","",VALUE(_xlfn.TEXTSPLIT($O141,":")))</f>
        <v>11</v>
      </c>
      <c r="S141" s="27">
        <v>17</v>
      </c>
      <c r="T141" s="34">
        <f t="shared" si="34"/>
        <v>0.46250000000000002</v>
      </c>
      <c r="U141" s="34">
        <f t="shared" si="35"/>
        <v>0.47013888888888888</v>
      </c>
      <c r="V141" s="34">
        <f t="shared" si="36"/>
        <v>7.6388888888888618E-3</v>
      </c>
      <c r="W141" s="35">
        <f t="shared" si="37"/>
        <v>11</v>
      </c>
      <c r="X141" s="27" t="str">
        <f t="shared" si="38"/>
        <v>RGNO1465928</v>
      </c>
      <c r="Y141" s="43">
        <f t="shared" si="39"/>
        <v>45638</v>
      </c>
      <c r="Z141" s="27" t="str">
        <f t="shared" si="40"/>
        <v>605406212</v>
      </c>
      <c r="AA141" s="27" t="str">
        <f t="shared" si="41"/>
        <v>Present</v>
      </c>
    </row>
    <row r="142" spans="1:27">
      <c r="A142" s="32" t="s">
        <v>190</v>
      </c>
      <c r="B142" s="27" t="str" cm="1">
        <f t="array" ref="B142:D142">_xlfn.TEXTSPLIT($A142,",")</f>
        <v>RGNO1465929</v>
      </c>
      <c r="C142" s="27" t="str">
        <v>Date-5/12/2024</v>
      </c>
      <c r="D142" s="27" t="str">
        <v>Mob:605586219[09:26-10:12]</v>
      </c>
      <c r="E142" s="36" t="str">
        <f t="shared" si="28"/>
        <v>5/12/2024</v>
      </c>
      <c r="F142" s="27" t="str">
        <f t="shared" si="29"/>
        <v>605586219</v>
      </c>
      <c r="G142" s="27" t="str" cm="1">
        <f t="array" ref="G142:I142">_xlfn.TEXTSPLIT($E142,"/")</f>
        <v>5</v>
      </c>
      <c r="H142" s="27" t="str">
        <v>12</v>
      </c>
      <c r="I142" s="27" t="str">
        <v>2024</v>
      </c>
      <c r="J142" s="28">
        <f t="shared" si="30"/>
        <v>45631</v>
      </c>
      <c r="K142" s="27" t="str">
        <f t="shared" si="31"/>
        <v>[09:26-10:12]</v>
      </c>
      <c r="L142" s="27" t="str">
        <f t="shared" si="32"/>
        <v>09:26-10:12]</v>
      </c>
      <c r="M142" s="27" t="str">
        <f t="shared" si="33"/>
        <v>09:26-10:12</v>
      </c>
      <c r="N142" s="27" t="str" cm="1">
        <f t="array" ref="N142:O142">_xlfn.TEXTSPLIT($M142,"-")</f>
        <v>09:26</v>
      </c>
      <c r="O142" s="27" t="str">
        <v>10:12</v>
      </c>
      <c r="P142" s="27" cm="1">
        <f t="array" ref="P142:Q142">VALUE(_xlfn.TEXTSPLIT($N142,":"))</f>
        <v>9</v>
      </c>
      <c r="Q142" s="27">
        <v>26</v>
      </c>
      <c r="R142" s="27" cm="1">
        <f t="array" ref="R142:S142">IF($O142="","",VALUE(_xlfn.TEXTSPLIT($O142,":")))</f>
        <v>10</v>
      </c>
      <c r="S142" s="27">
        <v>12</v>
      </c>
      <c r="T142" s="34">
        <f t="shared" si="34"/>
        <v>0.39305555555555555</v>
      </c>
      <c r="U142" s="34">
        <f t="shared" si="35"/>
        <v>0.42499999999999999</v>
      </c>
      <c r="V142" s="34">
        <f t="shared" si="36"/>
        <v>3.1944444444444442E-2</v>
      </c>
      <c r="W142" s="35">
        <f t="shared" si="37"/>
        <v>46</v>
      </c>
      <c r="X142" s="27" t="str">
        <f t="shared" si="38"/>
        <v>RGNO1465929</v>
      </c>
      <c r="Y142" s="43">
        <f t="shared" si="39"/>
        <v>45631</v>
      </c>
      <c r="Z142" s="27" t="str">
        <f t="shared" si="40"/>
        <v>605586219</v>
      </c>
      <c r="AA142" s="27" t="str">
        <f t="shared" si="41"/>
        <v>Present</v>
      </c>
    </row>
    <row r="143" spans="1:27">
      <c r="A143" s="32" t="s">
        <v>191</v>
      </c>
      <c r="B143" s="27" t="str" cm="1">
        <f t="array" ref="B143:D143">_xlfn.TEXTSPLIT($A143,",")</f>
        <v>RGNO1465930</v>
      </c>
      <c r="C143" s="27" t="str">
        <v>Date-10/12/2024</v>
      </c>
      <c r="D143" s="27" t="str">
        <v>Mob:605766227[08:27-8:31]</v>
      </c>
      <c r="E143" s="36" t="str">
        <f t="shared" si="28"/>
        <v>10/12/2024</v>
      </c>
      <c r="F143" s="27" t="str">
        <f t="shared" si="29"/>
        <v>605766227</v>
      </c>
      <c r="G143" s="27" t="str" cm="1">
        <f t="array" ref="G143:I143">_xlfn.TEXTSPLIT($E143,"/")</f>
        <v>10</v>
      </c>
      <c r="H143" s="27" t="str">
        <v>12</v>
      </c>
      <c r="I143" s="27" t="str">
        <v>2024</v>
      </c>
      <c r="J143" s="28">
        <f t="shared" si="30"/>
        <v>45636</v>
      </c>
      <c r="K143" s="27" t="str">
        <f t="shared" si="31"/>
        <v>[08:27-8:31]</v>
      </c>
      <c r="L143" s="27" t="str">
        <f t="shared" si="32"/>
        <v>08:27-8:31]</v>
      </c>
      <c r="M143" s="27" t="str">
        <f t="shared" si="33"/>
        <v>08:27-8:31</v>
      </c>
      <c r="N143" s="27" t="str" cm="1">
        <f t="array" ref="N143:O143">_xlfn.TEXTSPLIT($M143,"-")</f>
        <v>08:27</v>
      </c>
      <c r="O143" s="27" t="str">
        <v>8:31</v>
      </c>
      <c r="P143" s="27" cm="1">
        <f t="array" ref="P143:Q143">VALUE(_xlfn.TEXTSPLIT($N143,":"))</f>
        <v>8</v>
      </c>
      <c r="Q143" s="27">
        <v>27</v>
      </c>
      <c r="R143" s="27" cm="1">
        <f t="array" ref="R143:S143">IF($O143="","",VALUE(_xlfn.TEXTSPLIT($O143,":")))</f>
        <v>8</v>
      </c>
      <c r="S143" s="27">
        <v>31</v>
      </c>
      <c r="T143" s="34">
        <f t="shared" si="34"/>
        <v>0.35208333333333336</v>
      </c>
      <c r="U143" s="34">
        <f t="shared" si="35"/>
        <v>0.35486111111111113</v>
      </c>
      <c r="V143" s="34">
        <f t="shared" si="36"/>
        <v>2.7777777777777679E-3</v>
      </c>
      <c r="W143" s="35">
        <f t="shared" si="37"/>
        <v>4</v>
      </c>
      <c r="X143" s="27" t="str">
        <f t="shared" si="38"/>
        <v>RGNO1465930</v>
      </c>
      <c r="Y143" s="43">
        <f t="shared" si="39"/>
        <v>45636</v>
      </c>
      <c r="Z143" s="27" t="str">
        <f t="shared" si="40"/>
        <v>605766227</v>
      </c>
      <c r="AA143" s="27" t="str">
        <f t="shared" si="41"/>
        <v>Present</v>
      </c>
    </row>
    <row r="144" spans="1:27">
      <c r="A144" s="32" t="s">
        <v>192</v>
      </c>
      <c r="B144" s="27" t="str" cm="1">
        <f t="array" ref="B144:D144">_xlfn.TEXTSPLIT($A144,",")</f>
        <v>RGNO1465931</v>
      </c>
      <c r="C144" s="27" t="str">
        <v>Date-10/12/2024</v>
      </c>
      <c r="D144" s="27" t="str">
        <v>Mob:705856231[10:38-10:42]</v>
      </c>
      <c r="E144" s="36" t="str">
        <f t="shared" si="28"/>
        <v>10/12/2024</v>
      </c>
      <c r="F144" s="27" t="str">
        <f t="shared" si="29"/>
        <v>705856231</v>
      </c>
      <c r="G144" s="27" t="str" cm="1">
        <f t="array" ref="G144:I144">_xlfn.TEXTSPLIT($E144,"/")</f>
        <v>10</v>
      </c>
      <c r="H144" s="27" t="str">
        <v>12</v>
      </c>
      <c r="I144" s="27" t="str">
        <v>2024</v>
      </c>
      <c r="J144" s="28">
        <f t="shared" si="30"/>
        <v>45636</v>
      </c>
      <c r="K144" s="27" t="str">
        <f t="shared" si="31"/>
        <v>[10:38-10:42]</v>
      </c>
      <c r="L144" s="27" t="str">
        <f t="shared" si="32"/>
        <v>10:38-10:42]</v>
      </c>
      <c r="M144" s="27" t="str">
        <f t="shared" si="33"/>
        <v>10:38-10:42</v>
      </c>
      <c r="N144" s="27" t="str" cm="1">
        <f t="array" ref="N144:O144">_xlfn.TEXTSPLIT($M144,"-")</f>
        <v>10:38</v>
      </c>
      <c r="O144" s="27" t="str">
        <v>10:42</v>
      </c>
      <c r="P144" s="27" cm="1">
        <f t="array" ref="P144:Q144">VALUE(_xlfn.TEXTSPLIT($N144,":"))</f>
        <v>10</v>
      </c>
      <c r="Q144" s="27">
        <v>38</v>
      </c>
      <c r="R144" s="27" cm="1">
        <f t="array" ref="R144:S144">IF($O144="","",VALUE(_xlfn.TEXTSPLIT($O144,":")))</f>
        <v>10</v>
      </c>
      <c r="S144" s="27">
        <v>42</v>
      </c>
      <c r="T144" s="34">
        <f t="shared" si="34"/>
        <v>0.44305555555555554</v>
      </c>
      <c r="U144" s="34">
        <f t="shared" si="35"/>
        <v>0.44583333333333336</v>
      </c>
      <c r="V144" s="34">
        <f t="shared" si="36"/>
        <v>2.7777777777778234E-3</v>
      </c>
      <c r="W144" s="35">
        <f t="shared" si="37"/>
        <v>4</v>
      </c>
      <c r="X144" s="27" t="str">
        <f t="shared" si="38"/>
        <v>RGNO1465931</v>
      </c>
      <c r="Y144" s="43">
        <f t="shared" si="39"/>
        <v>45636</v>
      </c>
      <c r="Z144" s="27" t="str">
        <f t="shared" si="40"/>
        <v>705856231</v>
      </c>
      <c r="AA144" s="27" t="str">
        <f t="shared" si="41"/>
        <v>Present</v>
      </c>
    </row>
    <row r="145" spans="1:27">
      <c r="A145" s="32" t="s">
        <v>193</v>
      </c>
      <c r="B145" s="27" t="str" cm="1">
        <f t="array" ref="B145:D145">_xlfn.TEXTSPLIT($A145,",")</f>
        <v>RGNO1465932</v>
      </c>
      <c r="C145" s="27" t="str">
        <v>Date-11/12/2024</v>
      </c>
      <c r="D145" s="27" t="str">
        <v>Mob:706036238[12:39-12:54]</v>
      </c>
      <c r="E145" s="36" t="str">
        <f t="shared" si="28"/>
        <v>11/12/2024</v>
      </c>
      <c r="F145" s="27" t="str">
        <f t="shared" si="29"/>
        <v>706036238</v>
      </c>
      <c r="G145" s="27" t="str" cm="1">
        <f t="array" ref="G145:I145">_xlfn.TEXTSPLIT($E145,"/")</f>
        <v>11</v>
      </c>
      <c r="H145" s="27" t="str">
        <v>12</v>
      </c>
      <c r="I145" s="27" t="str">
        <v>2024</v>
      </c>
      <c r="J145" s="28">
        <f t="shared" si="30"/>
        <v>45637</v>
      </c>
      <c r="K145" s="27" t="str">
        <f t="shared" si="31"/>
        <v>[12:39-12:54]</v>
      </c>
      <c r="L145" s="27" t="str">
        <f t="shared" si="32"/>
        <v>12:39-12:54]</v>
      </c>
      <c r="M145" s="27" t="str">
        <f t="shared" si="33"/>
        <v>12:39-12:54</v>
      </c>
      <c r="N145" s="27" t="str" cm="1">
        <f t="array" ref="N145:O145">_xlfn.TEXTSPLIT($M145,"-")</f>
        <v>12:39</v>
      </c>
      <c r="O145" s="27" t="str">
        <v>12:54</v>
      </c>
      <c r="P145" s="27" cm="1">
        <f t="array" ref="P145:Q145">VALUE(_xlfn.TEXTSPLIT($N145,":"))</f>
        <v>12</v>
      </c>
      <c r="Q145" s="27">
        <v>39</v>
      </c>
      <c r="R145" s="27" cm="1">
        <f t="array" ref="R145:S145">IF($O145="","",VALUE(_xlfn.TEXTSPLIT($O145,":")))</f>
        <v>12</v>
      </c>
      <c r="S145" s="27">
        <v>54</v>
      </c>
      <c r="T145" s="34">
        <f t="shared" si="34"/>
        <v>0.52708333333333335</v>
      </c>
      <c r="U145" s="34">
        <f t="shared" si="35"/>
        <v>0.53749999999999998</v>
      </c>
      <c r="V145" s="34">
        <f t="shared" si="36"/>
        <v>1.041666666666663E-2</v>
      </c>
      <c r="W145" s="35">
        <f t="shared" si="37"/>
        <v>15</v>
      </c>
      <c r="X145" s="27" t="str">
        <f t="shared" si="38"/>
        <v>RGNO1465932</v>
      </c>
      <c r="Y145" s="43">
        <f t="shared" si="39"/>
        <v>45637</v>
      </c>
      <c r="Z145" s="27" t="str">
        <f t="shared" si="40"/>
        <v>706036238</v>
      </c>
      <c r="AA145" s="27" t="str">
        <f t="shared" si="41"/>
        <v>Present</v>
      </c>
    </row>
    <row r="146" spans="1:27">
      <c r="A146" s="32" t="s">
        <v>194</v>
      </c>
      <c r="B146" s="27" t="str" cm="1">
        <f t="array" ref="B146:D146">_xlfn.TEXTSPLIT($A146,",")</f>
        <v>RGNO1465933</v>
      </c>
      <c r="C146" s="27" t="str">
        <v>Date-11/12/2024</v>
      </c>
      <c r="D146" s="27" t="str">
        <v>Mob:706216246[12:55-13:02]</v>
      </c>
      <c r="E146" s="36" t="str">
        <f t="shared" si="28"/>
        <v>11/12/2024</v>
      </c>
      <c r="F146" s="27" t="str">
        <f t="shared" si="29"/>
        <v>706216246</v>
      </c>
      <c r="G146" s="27" t="str" cm="1">
        <f t="array" ref="G146:I146">_xlfn.TEXTSPLIT($E146,"/")</f>
        <v>11</v>
      </c>
      <c r="H146" s="27" t="str">
        <v>12</v>
      </c>
      <c r="I146" s="27" t="str">
        <v>2024</v>
      </c>
      <c r="J146" s="28">
        <f t="shared" si="30"/>
        <v>45637</v>
      </c>
      <c r="K146" s="27" t="str">
        <f t="shared" si="31"/>
        <v>[12:55-13:02]</v>
      </c>
      <c r="L146" s="27" t="str">
        <f t="shared" si="32"/>
        <v>12:55-13:02]</v>
      </c>
      <c r="M146" s="27" t="str">
        <f t="shared" si="33"/>
        <v>12:55-13:02</v>
      </c>
      <c r="N146" s="27" t="str" cm="1">
        <f t="array" ref="N146:O146">_xlfn.TEXTSPLIT($M146,"-")</f>
        <v>12:55</v>
      </c>
      <c r="O146" s="27" t="str">
        <v>13:02</v>
      </c>
      <c r="P146" s="27" cm="1">
        <f t="array" ref="P146:Q146">VALUE(_xlfn.TEXTSPLIT($N146,":"))</f>
        <v>12</v>
      </c>
      <c r="Q146" s="27">
        <v>55</v>
      </c>
      <c r="R146" s="27" cm="1">
        <f t="array" ref="R146:S146">IF($O146="","",VALUE(_xlfn.TEXTSPLIT($O146,":")))</f>
        <v>13</v>
      </c>
      <c r="S146" s="27">
        <v>2</v>
      </c>
      <c r="T146" s="34">
        <f t="shared" si="34"/>
        <v>0.53819444444444442</v>
      </c>
      <c r="U146" s="34">
        <f t="shared" si="35"/>
        <v>0.54305555555555551</v>
      </c>
      <c r="V146" s="34">
        <f t="shared" si="36"/>
        <v>4.8611111111110938E-3</v>
      </c>
      <c r="W146" s="35">
        <f t="shared" si="37"/>
        <v>7</v>
      </c>
      <c r="X146" s="27" t="str">
        <f t="shared" si="38"/>
        <v>RGNO1465933</v>
      </c>
      <c r="Y146" s="43">
        <f t="shared" si="39"/>
        <v>45637</v>
      </c>
      <c r="Z146" s="27" t="str">
        <f t="shared" si="40"/>
        <v>706216246</v>
      </c>
      <c r="AA146" s="27" t="str">
        <f t="shared" si="41"/>
        <v>Present</v>
      </c>
    </row>
    <row r="147" spans="1:27">
      <c r="A147" s="32" t="s">
        <v>195</v>
      </c>
      <c r="B147" s="27" t="str" cm="1">
        <f t="array" ref="B147:D147">_xlfn.TEXTSPLIT($A147,",")</f>
        <v>RGNO1465934</v>
      </c>
      <c r="C147" s="27" t="str">
        <v>Date-10/12/2024</v>
      </c>
      <c r="D147" s="27" t="str">
        <v>Mob:706306249[0:00]</v>
      </c>
      <c r="E147" s="36" t="str">
        <f t="shared" si="28"/>
        <v>10/12/2024</v>
      </c>
      <c r="F147" s="27" t="str">
        <f t="shared" si="29"/>
        <v>706306249</v>
      </c>
      <c r="G147" s="27" t="str" cm="1">
        <f t="array" ref="G147:I147">_xlfn.TEXTSPLIT($E147,"/")</f>
        <v>10</v>
      </c>
      <c r="H147" s="27" t="str">
        <v>12</v>
      </c>
      <c r="I147" s="27" t="str">
        <v>2024</v>
      </c>
      <c r="J147" s="28">
        <f t="shared" si="30"/>
        <v>45636</v>
      </c>
      <c r="K147" s="27" t="str">
        <f t="shared" si="31"/>
        <v>[0:00]</v>
      </c>
      <c r="L147" s="27" t="str">
        <f t="shared" si="32"/>
        <v>0:00]</v>
      </c>
      <c r="M147" s="27" t="str">
        <f t="shared" si="33"/>
        <v>0:00</v>
      </c>
      <c r="N147" s="27" t="str" cm="1">
        <f t="array" ref="N147">_xlfn.TEXTSPLIT($M147,"-")</f>
        <v>0:00</v>
      </c>
      <c r="O147" s="27"/>
      <c r="P147" s="27" cm="1">
        <f t="array" ref="P147:Q147">VALUE(_xlfn.TEXTSPLIT($N147,":"))</f>
        <v>0</v>
      </c>
      <c r="Q147" s="27">
        <v>0</v>
      </c>
      <c r="R147" s="27" t="str" cm="1">
        <f t="array" ref="R147">IF($O147="","",VALUE(_xlfn.TEXTSPLIT($O147,":")))</f>
        <v/>
      </c>
      <c r="S147" s="27"/>
      <c r="T147" s="34">
        <f t="shared" si="34"/>
        <v>0</v>
      </c>
      <c r="U147" s="34" t="str">
        <f t="shared" si="35"/>
        <v/>
      </c>
      <c r="V147" s="34" t="str">
        <f t="shared" si="36"/>
        <v/>
      </c>
      <c r="W147" s="35">
        <f t="shared" si="37"/>
        <v>0</v>
      </c>
      <c r="X147" s="27" t="str">
        <f t="shared" si="38"/>
        <v>RGNO1465934</v>
      </c>
      <c r="Y147" s="43">
        <f t="shared" si="39"/>
        <v>45636</v>
      </c>
      <c r="Z147" s="27" t="str">
        <f t="shared" si="40"/>
        <v>706306249</v>
      </c>
      <c r="AA147" s="27" t="str">
        <f t="shared" si="41"/>
        <v>Absent</v>
      </c>
    </row>
    <row r="148" spans="1:27">
      <c r="A148" s="32" t="s">
        <v>196</v>
      </c>
      <c r="B148" s="27" t="str" cm="1">
        <f t="array" ref="B148:D148">_xlfn.TEXTSPLIT($A148,",")</f>
        <v>RGNO1465935</v>
      </c>
      <c r="C148" s="27" t="str">
        <v>Date-17/12/2024</v>
      </c>
      <c r="D148" s="27" t="str">
        <v>Mob:706396253[10:04-10:23]</v>
      </c>
      <c r="E148" s="36" t="str">
        <f t="shared" si="28"/>
        <v>17/12/2024</v>
      </c>
      <c r="F148" s="27" t="str">
        <f t="shared" si="29"/>
        <v>706396253</v>
      </c>
      <c r="G148" s="27" t="str" cm="1">
        <f t="array" ref="G148:I148">_xlfn.TEXTSPLIT($E148,"/")</f>
        <v>17</v>
      </c>
      <c r="H148" s="27" t="str">
        <v>12</v>
      </c>
      <c r="I148" s="27" t="str">
        <v>2024</v>
      </c>
      <c r="J148" s="28">
        <f t="shared" si="30"/>
        <v>45643</v>
      </c>
      <c r="K148" s="27" t="str">
        <f t="shared" si="31"/>
        <v>[10:04-10:23]</v>
      </c>
      <c r="L148" s="27" t="str">
        <f t="shared" si="32"/>
        <v>10:04-10:23]</v>
      </c>
      <c r="M148" s="27" t="str">
        <f t="shared" si="33"/>
        <v>10:04-10:23</v>
      </c>
      <c r="N148" s="27" t="str" cm="1">
        <f t="array" ref="N148:O148">_xlfn.TEXTSPLIT($M148,"-")</f>
        <v>10:04</v>
      </c>
      <c r="O148" s="27" t="str">
        <v>10:23</v>
      </c>
      <c r="P148" s="27" cm="1">
        <f t="array" ref="P148:Q148">VALUE(_xlfn.TEXTSPLIT($N148,":"))</f>
        <v>10</v>
      </c>
      <c r="Q148" s="27">
        <v>4</v>
      </c>
      <c r="R148" s="27" cm="1">
        <f t="array" ref="R148:S148">IF($O148="","",VALUE(_xlfn.TEXTSPLIT($O148,":")))</f>
        <v>10</v>
      </c>
      <c r="S148" s="27">
        <v>23</v>
      </c>
      <c r="T148" s="34">
        <f t="shared" si="34"/>
        <v>0.41944444444444445</v>
      </c>
      <c r="U148" s="34">
        <f t="shared" si="35"/>
        <v>0.43263888888888891</v>
      </c>
      <c r="V148" s="34">
        <f t="shared" si="36"/>
        <v>1.3194444444444453E-2</v>
      </c>
      <c r="W148" s="35">
        <f t="shared" si="37"/>
        <v>19</v>
      </c>
      <c r="X148" s="27" t="str">
        <f t="shared" si="38"/>
        <v>RGNO1465935</v>
      </c>
      <c r="Y148" s="43">
        <f t="shared" si="39"/>
        <v>45643</v>
      </c>
      <c r="Z148" s="27" t="str">
        <f t="shared" si="40"/>
        <v>706396253</v>
      </c>
      <c r="AA148" s="27" t="str">
        <f t="shared" si="41"/>
        <v>Present</v>
      </c>
    </row>
    <row r="149" spans="1:27">
      <c r="A149" s="32" t="s">
        <v>197</v>
      </c>
      <c r="B149" s="27" t="str" cm="1">
        <f t="array" ref="B149:D149">_xlfn.TEXTSPLIT($A149,",")</f>
        <v>RGNO1465936</v>
      </c>
      <c r="C149" s="27" t="str">
        <v>Date-10/12/2024</v>
      </c>
      <c r="D149" s="27" t="str">
        <v>Mob:606486257[14:33-14:47]</v>
      </c>
      <c r="E149" s="36" t="str">
        <f t="shared" si="28"/>
        <v>10/12/2024</v>
      </c>
      <c r="F149" s="27" t="str">
        <f t="shared" si="29"/>
        <v>606486257</v>
      </c>
      <c r="G149" s="27" t="str" cm="1">
        <f t="array" ref="G149:I149">_xlfn.TEXTSPLIT($E149,"/")</f>
        <v>10</v>
      </c>
      <c r="H149" s="27" t="str">
        <v>12</v>
      </c>
      <c r="I149" s="27" t="str">
        <v>2024</v>
      </c>
      <c r="J149" s="28">
        <f t="shared" si="30"/>
        <v>45636</v>
      </c>
      <c r="K149" s="27" t="str">
        <f t="shared" si="31"/>
        <v>[14:33-14:47]</v>
      </c>
      <c r="L149" s="27" t="str">
        <f t="shared" si="32"/>
        <v>14:33-14:47]</v>
      </c>
      <c r="M149" s="27" t="str">
        <f t="shared" si="33"/>
        <v>14:33-14:47</v>
      </c>
      <c r="N149" s="27" t="str" cm="1">
        <f t="array" ref="N149:O149">_xlfn.TEXTSPLIT($M149,"-")</f>
        <v>14:33</v>
      </c>
      <c r="O149" s="27" t="str">
        <v>14:47</v>
      </c>
      <c r="P149" s="27" cm="1">
        <f t="array" ref="P149:Q149">VALUE(_xlfn.TEXTSPLIT($N149,":"))</f>
        <v>14</v>
      </c>
      <c r="Q149" s="27">
        <v>33</v>
      </c>
      <c r="R149" s="27" cm="1">
        <f t="array" ref="R149:S149">IF($O149="","",VALUE(_xlfn.TEXTSPLIT($O149,":")))</f>
        <v>14</v>
      </c>
      <c r="S149" s="27">
        <v>47</v>
      </c>
      <c r="T149" s="34">
        <f t="shared" si="34"/>
        <v>0.60624999999999996</v>
      </c>
      <c r="U149" s="34">
        <f t="shared" si="35"/>
        <v>0.61597222222222225</v>
      </c>
      <c r="V149" s="34">
        <f t="shared" si="36"/>
        <v>9.7222222222222987E-3</v>
      </c>
      <c r="W149" s="35">
        <f t="shared" si="37"/>
        <v>14</v>
      </c>
      <c r="X149" s="27" t="str">
        <f t="shared" si="38"/>
        <v>RGNO1465936</v>
      </c>
      <c r="Y149" s="43">
        <f t="shared" si="39"/>
        <v>45636</v>
      </c>
      <c r="Z149" s="27" t="str">
        <f t="shared" si="40"/>
        <v>606486257</v>
      </c>
      <c r="AA149" s="27" t="str">
        <f t="shared" si="41"/>
        <v>Present</v>
      </c>
    </row>
    <row r="150" spans="1:27">
      <c r="A150" s="32" t="s">
        <v>198</v>
      </c>
      <c r="B150" s="27" t="str" cm="1">
        <f t="array" ref="B150:D150">_xlfn.TEXTSPLIT($A150,",")</f>
        <v>RGNO1465937</v>
      </c>
      <c r="C150" s="27" t="str">
        <v>Date-13/12/2024</v>
      </c>
      <c r="D150" s="27" t="str">
        <v>Mob:606576261[0:00]</v>
      </c>
      <c r="E150" s="36" t="str">
        <f t="shared" si="28"/>
        <v>13/12/2024</v>
      </c>
      <c r="F150" s="27" t="str">
        <f t="shared" si="29"/>
        <v>606576261</v>
      </c>
      <c r="G150" s="27" t="str" cm="1">
        <f t="array" ref="G150:I150">_xlfn.TEXTSPLIT($E150,"/")</f>
        <v>13</v>
      </c>
      <c r="H150" s="27" t="str">
        <v>12</v>
      </c>
      <c r="I150" s="27" t="str">
        <v>2024</v>
      </c>
      <c r="J150" s="28">
        <f t="shared" si="30"/>
        <v>45639</v>
      </c>
      <c r="K150" s="27" t="str">
        <f t="shared" si="31"/>
        <v>[0:00]</v>
      </c>
      <c r="L150" s="27" t="str">
        <f t="shared" si="32"/>
        <v>0:00]</v>
      </c>
      <c r="M150" s="27" t="str">
        <f t="shared" si="33"/>
        <v>0:00</v>
      </c>
      <c r="N150" s="27" t="str" cm="1">
        <f t="array" ref="N150">_xlfn.TEXTSPLIT($M150,"-")</f>
        <v>0:00</v>
      </c>
      <c r="O150" s="27"/>
      <c r="P150" s="27" cm="1">
        <f t="array" ref="P150:Q150">VALUE(_xlfn.TEXTSPLIT($N150,":"))</f>
        <v>0</v>
      </c>
      <c r="Q150" s="27">
        <v>0</v>
      </c>
      <c r="R150" s="27" t="str" cm="1">
        <f t="array" ref="R150">IF($O150="","",VALUE(_xlfn.TEXTSPLIT($O150,":")))</f>
        <v/>
      </c>
      <c r="S150" s="27"/>
      <c r="T150" s="34">
        <f t="shared" si="34"/>
        <v>0</v>
      </c>
      <c r="U150" s="34" t="str">
        <f t="shared" si="35"/>
        <v/>
      </c>
      <c r="V150" s="34" t="str">
        <f t="shared" si="36"/>
        <v/>
      </c>
      <c r="W150" s="35">
        <f t="shared" si="37"/>
        <v>0</v>
      </c>
      <c r="X150" s="27" t="str">
        <f t="shared" si="38"/>
        <v>RGNO1465937</v>
      </c>
      <c r="Y150" s="43">
        <f t="shared" si="39"/>
        <v>45639</v>
      </c>
      <c r="Z150" s="27" t="str">
        <f t="shared" si="40"/>
        <v>606576261</v>
      </c>
      <c r="AA150" s="27" t="str">
        <f t="shared" si="41"/>
        <v>Absent</v>
      </c>
    </row>
    <row r="151" spans="1:27">
      <c r="A151" s="32" t="s">
        <v>199</v>
      </c>
      <c r="B151" s="27" t="str" cm="1">
        <f t="array" ref="B151:D151">_xlfn.TEXTSPLIT($A151,",")</f>
        <v>RGNO1465938</v>
      </c>
      <c r="C151" s="27" t="str">
        <v>Date-10/12/2024</v>
      </c>
      <c r="D151" s="27" t="str">
        <v>Mob:606666265[0:00]</v>
      </c>
      <c r="E151" s="36" t="str">
        <f t="shared" si="28"/>
        <v>10/12/2024</v>
      </c>
      <c r="F151" s="27" t="str">
        <f t="shared" si="29"/>
        <v>606666265</v>
      </c>
      <c r="G151" s="27" t="str" cm="1">
        <f t="array" ref="G151:I151">_xlfn.TEXTSPLIT($E151,"/")</f>
        <v>10</v>
      </c>
      <c r="H151" s="27" t="str">
        <v>12</v>
      </c>
      <c r="I151" s="27" t="str">
        <v>2024</v>
      </c>
      <c r="J151" s="28">
        <f t="shared" si="30"/>
        <v>45636</v>
      </c>
      <c r="K151" s="27" t="str">
        <f t="shared" si="31"/>
        <v>[0:00]</v>
      </c>
      <c r="L151" s="27" t="str">
        <f t="shared" si="32"/>
        <v>0:00]</v>
      </c>
      <c r="M151" s="27" t="str">
        <f t="shared" si="33"/>
        <v>0:00</v>
      </c>
      <c r="N151" s="27" t="str" cm="1">
        <f t="array" ref="N151">_xlfn.TEXTSPLIT($M151,"-")</f>
        <v>0:00</v>
      </c>
      <c r="O151" s="27"/>
      <c r="P151" s="27" cm="1">
        <f t="array" ref="P151:Q151">VALUE(_xlfn.TEXTSPLIT($N151,":"))</f>
        <v>0</v>
      </c>
      <c r="Q151" s="27">
        <v>0</v>
      </c>
      <c r="R151" s="27" t="str" cm="1">
        <f t="array" ref="R151">IF($O151="","",VALUE(_xlfn.TEXTSPLIT($O151,":")))</f>
        <v/>
      </c>
      <c r="S151" s="27"/>
      <c r="T151" s="34">
        <f t="shared" si="34"/>
        <v>0</v>
      </c>
      <c r="U151" s="34" t="str">
        <f t="shared" si="35"/>
        <v/>
      </c>
      <c r="V151" s="34" t="str">
        <f t="shared" si="36"/>
        <v/>
      </c>
      <c r="W151" s="35">
        <f t="shared" si="37"/>
        <v>0</v>
      </c>
      <c r="X151" s="27" t="str">
        <f t="shared" si="38"/>
        <v>RGNO1465938</v>
      </c>
      <c r="Y151" s="43">
        <f t="shared" si="39"/>
        <v>45636</v>
      </c>
      <c r="Z151" s="27" t="str">
        <f t="shared" si="40"/>
        <v>606666265</v>
      </c>
      <c r="AA151" s="27" t="str">
        <f t="shared" si="41"/>
        <v>Absent</v>
      </c>
    </row>
    <row r="152" spans="1:27">
      <c r="A152" s="32" t="s">
        <v>200</v>
      </c>
      <c r="B152" s="27" t="str" cm="1">
        <f t="array" ref="B152:D152">_xlfn.TEXTSPLIT($A152,",")</f>
        <v>RGNO1465939</v>
      </c>
      <c r="C152" s="27" t="str">
        <v>Date-7/12/2024</v>
      </c>
      <c r="D152" s="27" t="str">
        <v>Mob:706756268[0:00]</v>
      </c>
      <c r="E152" s="36" t="str">
        <f t="shared" si="28"/>
        <v>7/12/2024</v>
      </c>
      <c r="F152" s="27" t="str">
        <f t="shared" si="29"/>
        <v>706756268</v>
      </c>
      <c r="G152" s="27" t="str" cm="1">
        <f t="array" ref="G152:I152">_xlfn.TEXTSPLIT($E152,"/")</f>
        <v>7</v>
      </c>
      <c r="H152" s="27" t="str">
        <v>12</v>
      </c>
      <c r="I152" s="27" t="str">
        <v>2024</v>
      </c>
      <c r="J152" s="28">
        <f t="shared" si="30"/>
        <v>45633</v>
      </c>
      <c r="K152" s="27" t="str">
        <f t="shared" si="31"/>
        <v>[0:00]</v>
      </c>
      <c r="L152" s="27" t="str">
        <f t="shared" si="32"/>
        <v>0:00]</v>
      </c>
      <c r="M152" s="27" t="str">
        <f t="shared" si="33"/>
        <v>0:00</v>
      </c>
      <c r="N152" s="27" t="str" cm="1">
        <f t="array" ref="N152">_xlfn.TEXTSPLIT($M152,"-")</f>
        <v>0:00</v>
      </c>
      <c r="O152" s="27"/>
      <c r="P152" s="27" cm="1">
        <f t="array" ref="P152:Q152">VALUE(_xlfn.TEXTSPLIT($N152,":"))</f>
        <v>0</v>
      </c>
      <c r="Q152" s="27">
        <v>0</v>
      </c>
      <c r="R152" s="27" t="str" cm="1">
        <f t="array" ref="R152">IF($O152="","",VALUE(_xlfn.TEXTSPLIT($O152,":")))</f>
        <v/>
      </c>
      <c r="S152" s="27"/>
      <c r="T152" s="34">
        <f t="shared" si="34"/>
        <v>0</v>
      </c>
      <c r="U152" s="34" t="str">
        <f t="shared" si="35"/>
        <v/>
      </c>
      <c r="V152" s="34" t="str">
        <f t="shared" si="36"/>
        <v/>
      </c>
      <c r="W152" s="35">
        <f t="shared" si="37"/>
        <v>0</v>
      </c>
      <c r="X152" s="27" t="str">
        <f t="shared" si="38"/>
        <v>RGNO1465939</v>
      </c>
      <c r="Y152" s="43">
        <f t="shared" si="39"/>
        <v>45633</v>
      </c>
      <c r="Z152" s="27" t="str">
        <f t="shared" si="40"/>
        <v>706756268</v>
      </c>
      <c r="AA152" s="27" t="str">
        <f t="shared" si="41"/>
        <v>Absent</v>
      </c>
    </row>
    <row r="153" spans="1:27">
      <c r="A153" s="32" t="s">
        <v>201</v>
      </c>
      <c r="B153" s="27" t="str" cm="1">
        <f t="array" ref="B153:D153">_xlfn.TEXTSPLIT($A153,",")</f>
        <v>RGNO1465940</v>
      </c>
      <c r="C153" s="27" t="str">
        <v>Date-12/12/2024</v>
      </c>
      <c r="D153" s="27" t="str">
        <v>Mob:706846272[10:59-11:34]</v>
      </c>
      <c r="E153" s="36" t="str">
        <f t="shared" si="28"/>
        <v>12/12/2024</v>
      </c>
      <c r="F153" s="27" t="str">
        <f t="shared" si="29"/>
        <v>706846272</v>
      </c>
      <c r="G153" s="27" t="str" cm="1">
        <f t="array" ref="G153:I153">_xlfn.TEXTSPLIT($E153,"/")</f>
        <v>12</v>
      </c>
      <c r="H153" s="27" t="str">
        <v>12</v>
      </c>
      <c r="I153" s="27" t="str">
        <v>2024</v>
      </c>
      <c r="J153" s="28">
        <f t="shared" si="30"/>
        <v>45638</v>
      </c>
      <c r="K153" s="27" t="str">
        <f t="shared" si="31"/>
        <v>[10:59-11:34]</v>
      </c>
      <c r="L153" s="27" t="str">
        <f t="shared" si="32"/>
        <v>10:59-11:34]</v>
      </c>
      <c r="M153" s="27" t="str">
        <f t="shared" si="33"/>
        <v>10:59-11:34</v>
      </c>
      <c r="N153" s="27" t="str" cm="1">
        <f t="array" ref="N153:O153">_xlfn.TEXTSPLIT($M153,"-")</f>
        <v>10:59</v>
      </c>
      <c r="O153" s="27" t="str">
        <v>11:34</v>
      </c>
      <c r="P153" s="27" cm="1">
        <f t="array" ref="P153:Q153">VALUE(_xlfn.TEXTSPLIT($N153,":"))</f>
        <v>10</v>
      </c>
      <c r="Q153" s="27">
        <v>59</v>
      </c>
      <c r="R153" s="27" cm="1">
        <f t="array" ref="R153:S153">IF($O153="","",VALUE(_xlfn.TEXTSPLIT($O153,":")))</f>
        <v>11</v>
      </c>
      <c r="S153" s="27">
        <v>34</v>
      </c>
      <c r="T153" s="34">
        <f t="shared" si="34"/>
        <v>0.45763888888888887</v>
      </c>
      <c r="U153" s="34">
        <f t="shared" si="35"/>
        <v>0.48194444444444445</v>
      </c>
      <c r="V153" s="34">
        <f t="shared" si="36"/>
        <v>2.430555555555558E-2</v>
      </c>
      <c r="W153" s="35">
        <f t="shared" si="37"/>
        <v>35</v>
      </c>
      <c r="X153" s="27" t="str">
        <f t="shared" si="38"/>
        <v>RGNO1465940</v>
      </c>
      <c r="Y153" s="43">
        <f t="shared" si="39"/>
        <v>45638</v>
      </c>
      <c r="Z153" s="27" t="str">
        <f t="shared" si="40"/>
        <v>706846272</v>
      </c>
      <c r="AA153" s="27" t="str">
        <f t="shared" si="41"/>
        <v>Present</v>
      </c>
    </row>
    <row r="154" spans="1:27">
      <c r="A154" s="32" t="s">
        <v>202</v>
      </c>
      <c r="B154" s="27" t="str" cm="1">
        <f t="array" ref="B154:D154">_xlfn.TEXTSPLIT($A154,",")</f>
        <v>RGNO1465941</v>
      </c>
      <c r="C154" s="27" t="str">
        <v>Date-11/12/2024</v>
      </c>
      <c r="D154" s="27" t="str">
        <v>Mob:607116283[0:00]</v>
      </c>
      <c r="E154" s="36" t="str">
        <f t="shared" si="28"/>
        <v>11/12/2024</v>
      </c>
      <c r="F154" s="27" t="str">
        <f t="shared" si="29"/>
        <v>607116283</v>
      </c>
      <c r="G154" s="27" t="str" cm="1">
        <f t="array" ref="G154:I154">_xlfn.TEXTSPLIT($E154,"/")</f>
        <v>11</v>
      </c>
      <c r="H154" s="27" t="str">
        <v>12</v>
      </c>
      <c r="I154" s="27" t="str">
        <v>2024</v>
      </c>
      <c r="J154" s="28">
        <f t="shared" si="30"/>
        <v>45637</v>
      </c>
      <c r="K154" s="27" t="str">
        <f t="shared" si="31"/>
        <v>[0:00]</v>
      </c>
      <c r="L154" s="27" t="str">
        <f t="shared" si="32"/>
        <v>0:00]</v>
      </c>
      <c r="M154" s="27" t="str">
        <f t="shared" si="33"/>
        <v>0:00</v>
      </c>
      <c r="N154" s="27" t="str" cm="1">
        <f t="array" ref="N154">_xlfn.TEXTSPLIT($M154,"-")</f>
        <v>0:00</v>
      </c>
      <c r="O154" s="27"/>
      <c r="P154" s="27" cm="1">
        <f t="array" ref="P154:Q154">VALUE(_xlfn.TEXTSPLIT($N154,":"))</f>
        <v>0</v>
      </c>
      <c r="Q154" s="27">
        <v>0</v>
      </c>
      <c r="R154" s="27" t="str" cm="1">
        <f t="array" ref="R154">IF($O154="","",VALUE(_xlfn.TEXTSPLIT($O154,":")))</f>
        <v/>
      </c>
      <c r="S154" s="27"/>
      <c r="T154" s="34">
        <f t="shared" si="34"/>
        <v>0</v>
      </c>
      <c r="U154" s="34" t="str">
        <f t="shared" si="35"/>
        <v/>
      </c>
      <c r="V154" s="34" t="str">
        <f t="shared" si="36"/>
        <v/>
      </c>
      <c r="W154" s="35">
        <f t="shared" si="37"/>
        <v>0</v>
      </c>
      <c r="X154" s="27" t="str">
        <f t="shared" si="38"/>
        <v>RGNO1465941</v>
      </c>
      <c r="Y154" s="43">
        <f t="shared" si="39"/>
        <v>45637</v>
      </c>
      <c r="Z154" s="27" t="str">
        <f t="shared" si="40"/>
        <v>607116283</v>
      </c>
      <c r="AA154" s="27" t="str">
        <f t="shared" si="41"/>
        <v>Absent</v>
      </c>
    </row>
    <row r="155" spans="1:27">
      <c r="A155" s="32" t="s">
        <v>203</v>
      </c>
      <c r="B155" s="27" t="str" cm="1">
        <f t="array" ref="B155:D155">_xlfn.TEXTSPLIT($A155,",")</f>
        <v>RGNO1465942</v>
      </c>
      <c r="C155" s="27" t="str">
        <v>Date-11/12/2024</v>
      </c>
      <c r="D155" s="27" t="str">
        <v>Mob:707746310[11:02-11:19]</v>
      </c>
      <c r="E155" s="36" t="str">
        <f t="shared" si="28"/>
        <v>11/12/2024</v>
      </c>
      <c r="F155" s="27" t="str">
        <f t="shared" si="29"/>
        <v>707746310</v>
      </c>
      <c r="G155" s="27" t="str" cm="1">
        <f t="array" ref="G155:I155">_xlfn.TEXTSPLIT($E155,"/")</f>
        <v>11</v>
      </c>
      <c r="H155" s="27" t="str">
        <v>12</v>
      </c>
      <c r="I155" s="27" t="str">
        <v>2024</v>
      </c>
      <c r="J155" s="28">
        <f t="shared" si="30"/>
        <v>45637</v>
      </c>
      <c r="K155" s="27" t="str">
        <f t="shared" si="31"/>
        <v>[11:02-11:19]</v>
      </c>
      <c r="L155" s="27" t="str">
        <f t="shared" si="32"/>
        <v>11:02-11:19]</v>
      </c>
      <c r="M155" s="27" t="str">
        <f t="shared" si="33"/>
        <v>11:02-11:19</v>
      </c>
      <c r="N155" s="27" t="str" cm="1">
        <f t="array" ref="N155:O155">_xlfn.TEXTSPLIT($M155,"-")</f>
        <v>11:02</v>
      </c>
      <c r="O155" s="27" t="str">
        <v>11:19</v>
      </c>
      <c r="P155" s="27" cm="1">
        <f t="array" ref="P155:Q155">VALUE(_xlfn.TEXTSPLIT($N155,":"))</f>
        <v>11</v>
      </c>
      <c r="Q155" s="27">
        <v>2</v>
      </c>
      <c r="R155" s="27" cm="1">
        <f t="array" ref="R155:S155">IF($O155="","",VALUE(_xlfn.TEXTSPLIT($O155,":")))</f>
        <v>11</v>
      </c>
      <c r="S155" s="27">
        <v>19</v>
      </c>
      <c r="T155" s="34">
        <f t="shared" si="34"/>
        <v>0.4597222222222222</v>
      </c>
      <c r="U155" s="34">
        <f t="shared" si="35"/>
        <v>0.47152777777777777</v>
      </c>
      <c r="V155" s="34">
        <f t="shared" si="36"/>
        <v>1.1805555555555569E-2</v>
      </c>
      <c r="W155" s="35">
        <f t="shared" si="37"/>
        <v>17</v>
      </c>
      <c r="X155" s="27" t="str">
        <f t="shared" si="38"/>
        <v>RGNO1465942</v>
      </c>
      <c r="Y155" s="43">
        <f t="shared" si="39"/>
        <v>45637</v>
      </c>
      <c r="Z155" s="27" t="str">
        <f t="shared" si="40"/>
        <v>707746310</v>
      </c>
      <c r="AA155" s="27" t="str">
        <f t="shared" si="41"/>
        <v>Present</v>
      </c>
    </row>
    <row r="156" spans="1:27">
      <c r="A156" s="32" t="s">
        <v>204</v>
      </c>
      <c r="B156" s="27" t="str" cm="1">
        <f t="array" ref="B156:D156">_xlfn.TEXTSPLIT($A156,",")</f>
        <v>RGNO1465943</v>
      </c>
      <c r="C156" s="27" t="str">
        <v>Date-14/12/2024</v>
      </c>
      <c r="D156" s="27" t="str">
        <v>Mob:607836314[0:00]</v>
      </c>
      <c r="E156" s="36" t="str">
        <f t="shared" si="28"/>
        <v>14/12/2024</v>
      </c>
      <c r="F156" s="27" t="str">
        <f t="shared" si="29"/>
        <v>607836314</v>
      </c>
      <c r="G156" s="27" t="str" cm="1">
        <f t="array" ref="G156:I156">_xlfn.TEXTSPLIT($E156,"/")</f>
        <v>14</v>
      </c>
      <c r="H156" s="27" t="str">
        <v>12</v>
      </c>
      <c r="I156" s="27" t="str">
        <v>2024</v>
      </c>
      <c r="J156" s="28">
        <f t="shared" si="30"/>
        <v>45640</v>
      </c>
      <c r="K156" s="27" t="str">
        <f t="shared" si="31"/>
        <v>[0:00]</v>
      </c>
      <c r="L156" s="27" t="str">
        <f t="shared" si="32"/>
        <v>0:00]</v>
      </c>
      <c r="M156" s="27" t="str">
        <f t="shared" si="33"/>
        <v>0:00</v>
      </c>
      <c r="N156" s="27" t="str" cm="1">
        <f t="array" ref="N156">_xlfn.TEXTSPLIT($M156,"-")</f>
        <v>0:00</v>
      </c>
      <c r="O156" s="27"/>
      <c r="P156" s="27" cm="1">
        <f t="array" ref="P156:Q156">VALUE(_xlfn.TEXTSPLIT($N156,":"))</f>
        <v>0</v>
      </c>
      <c r="Q156" s="27">
        <v>0</v>
      </c>
      <c r="R156" s="27" t="str" cm="1">
        <f t="array" ref="R156">IF($O156="","",VALUE(_xlfn.TEXTSPLIT($O156,":")))</f>
        <v/>
      </c>
      <c r="S156" s="27"/>
      <c r="T156" s="34">
        <f t="shared" si="34"/>
        <v>0</v>
      </c>
      <c r="U156" s="34" t="str">
        <f t="shared" si="35"/>
        <v/>
      </c>
      <c r="V156" s="34" t="str">
        <f t="shared" si="36"/>
        <v/>
      </c>
      <c r="W156" s="35">
        <f t="shared" si="37"/>
        <v>0</v>
      </c>
      <c r="X156" s="27" t="str">
        <f t="shared" si="38"/>
        <v>RGNO1465943</v>
      </c>
      <c r="Y156" s="43">
        <f t="shared" si="39"/>
        <v>45640</v>
      </c>
      <c r="Z156" s="27" t="str">
        <f t="shared" si="40"/>
        <v>607836314</v>
      </c>
      <c r="AA156" s="27" t="str">
        <f t="shared" si="41"/>
        <v>Absent</v>
      </c>
    </row>
    <row r="157" spans="1:27">
      <c r="A157" s="32" t="s">
        <v>205</v>
      </c>
      <c r="B157" s="27" t="str" cm="1">
        <f t="array" ref="B157:D157">_xlfn.TEXTSPLIT($A157,",")</f>
        <v>RGNO1465944</v>
      </c>
      <c r="C157" s="27" t="str">
        <v>Date-8/12/2024</v>
      </c>
      <c r="D157" s="27" t="str">
        <v>Mob:608106325[0:00]</v>
      </c>
      <c r="E157" s="36" t="str">
        <f t="shared" si="28"/>
        <v>8/12/2024</v>
      </c>
      <c r="F157" s="27" t="str">
        <f t="shared" si="29"/>
        <v>608106325</v>
      </c>
      <c r="G157" s="27" t="str" cm="1">
        <f t="array" ref="G157:I157">_xlfn.TEXTSPLIT($E157,"/")</f>
        <v>8</v>
      </c>
      <c r="H157" s="27" t="str">
        <v>12</v>
      </c>
      <c r="I157" s="27" t="str">
        <v>2024</v>
      </c>
      <c r="J157" s="28">
        <f t="shared" si="30"/>
        <v>45634</v>
      </c>
      <c r="K157" s="27" t="str">
        <f t="shared" si="31"/>
        <v>[0:00]</v>
      </c>
      <c r="L157" s="27" t="str">
        <f t="shared" si="32"/>
        <v>0:00]</v>
      </c>
      <c r="M157" s="27" t="str">
        <f t="shared" si="33"/>
        <v>0:00</v>
      </c>
      <c r="N157" s="27" t="str" cm="1">
        <f t="array" ref="N157">_xlfn.TEXTSPLIT($M157,"-")</f>
        <v>0:00</v>
      </c>
      <c r="O157" s="27"/>
      <c r="P157" s="27" cm="1">
        <f t="array" ref="P157:Q157">VALUE(_xlfn.TEXTSPLIT($N157,":"))</f>
        <v>0</v>
      </c>
      <c r="Q157" s="27">
        <v>0</v>
      </c>
      <c r="R157" s="27" t="str" cm="1">
        <f t="array" ref="R157">IF($O157="","",VALUE(_xlfn.TEXTSPLIT($O157,":")))</f>
        <v/>
      </c>
      <c r="S157" s="27"/>
      <c r="T157" s="34">
        <f t="shared" si="34"/>
        <v>0</v>
      </c>
      <c r="U157" s="34" t="str">
        <f t="shared" si="35"/>
        <v/>
      </c>
      <c r="V157" s="34" t="str">
        <f t="shared" si="36"/>
        <v/>
      </c>
      <c r="W157" s="35">
        <f t="shared" si="37"/>
        <v>0</v>
      </c>
      <c r="X157" s="27" t="str">
        <f t="shared" si="38"/>
        <v>RGNO1465944</v>
      </c>
      <c r="Y157" s="43">
        <f t="shared" si="39"/>
        <v>45634</v>
      </c>
      <c r="Z157" s="27" t="str">
        <f t="shared" si="40"/>
        <v>608106325</v>
      </c>
      <c r="AA157" s="27" t="str">
        <f t="shared" si="41"/>
        <v>Absent</v>
      </c>
    </row>
    <row r="158" spans="1:27">
      <c r="A158" s="32" t="s">
        <v>206</v>
      </c>
      <c r="B158" s="27" t="str" cm="1">
        <f t="array" ref="B158:D158">_xlfn.TEXTSPLIT($A158,",")</f>
        <v>RGNO1465945</v>
      </c>
      <c r="C158" s="27" t="str">
        <v>Date-9/12/2024</v>
      </c>
      <c r="D158" s="27" t="str">
        <v>Mob:708196329[11:44-11:58]</v>
      </c>
      <c r="E158" s="36" t="str">
        <f t="shared" si="28"/>
        <v>9/12/2024</v>
      </c>
      <c r="F158" s="27" t="str">
        <f t="shared" si="29"/>
        <v>708196329</v>
      </c>
      <c r="G158" s="27" t="str" cm="1">
        <f t="array" ref="G158:I158">_xlfn.TEXTSPLIT($E158,"/")</f>
        <v>9</v>
      </c>
      <c r="H158" s="27" t="str">
        <v>12</v>
      </c>
      <c r="I158" s="27" t="str">
        <v>2024</v>
      </c>
      <c r="J158" s="28">
        <f t="shared" si="30"/>
        <v>45635</v>
      </c>
      <c r="K158" s="27" t="str">
        <f t="shared" si="31"/>
        <v>[11:44-11:58]</v>
      </c>
      <c r="L158" s="27" t="str">
        <f t="shared" si="32"/>
        <v>11:44-11:58]</v>
      </c>
      <c r="M158" s="27" t="str">
        <f t="shared" si="33"/>
        <v>11:44-11:58</v>
      </c>
      <c r="N158" s="27" t="str" cm="1">
        <f t="array" ref="N158:O158">_xlfn.TEXTSPLIT($M158,"-")</f>
        <v>11:44</v>
      </c>
      <c r="O158" s="27" t="str">
        <v>11:58</v>
      </c>
      <c r="P158" s="27" cm="1">
        <f t="array" ref="P158:Q158">VALUE(_xlfn.TEXTSPLIT($N158,":"))</f>
        <v>11</v>
      </c>
      <c r="Q158" s="27">
        <v>44</v>
      </c>
      <c r="R158" s="27" cm="1">
        <f t="array" ref="R158:S158">IF($O158="","",VALUE(_xlfn.TEXTSPLIT($O158,":")))</f>
        <v>11</v>
      </c>
      <c r="S158" s="27">
        <v>58</v>
      </c>
      <c r="T158" s="34">
        <f t="shared" si="34"/>
        <v>0.48888888888888887</v>
      </c>
      <c r="U158" s="34">
        <f t="shared" si="35"/>
        <v>0.49861111111111112</v>
      </c>
      <c r="V158" s="34">
        <f t="shared" si="36"/>
        <v>9.7222222222222432E-3</v>
      </c>
      <c r="W158" s="35">
        <f t="shared" si="37"/>
        <v>14</v>
      </c>
      <c r="X158" s="27" t="str">
        <f t="shared" si="38"/>
        <v>RGNO1465945</v>
      </c>
      <c r="Y158" s="43">
        <f t="shared" si="39"/>
        <v>45635</v>
      </c>
      <c r="Z158" s="27" t="str">
        <f t="shared" si="40"/>
        <v>708196329</v>
      </c>
      <c r="AA158" s="27" t="str">
        <f t="shared" si="41"/>
        <v>Present</v>
      </c>
    </row>
    <row r="159" spans="1:27">
      <c r="A159" s="32" t="s">
        <v>207</v>
      </c>
      <c r="B159" s="27" t="str" cm="1">
        <f t="array" ref="B159:D159">_xlfn.TEXTSPLIT($A159,",")</f>
        <v>RGNO1465946</v>
      </c>
      <c r="C159" s="27" t="str">
        <v>Date-7/12/2024</v>
      </c>
      <c r="D159" s="27" t="str">
        <v>Mob:608286333[14:02-14:32]</v>
      </c>
      <c r="E159" s="36" t="str">
        <f t="shared" si="28"/>
        <v>7/12/2024</v>
      </c>
      <c r="F159" s="27" t="str">
        <f t="shared" si="29"/>
        <v>608286333</v>
      </c>
      <c r="G159" s="27" t="str" cm="1">
        <f t="array" ref="G159:I159">_xlfn.TEXTSPLIT($E159,"/")</f>
        <v>7</v>
      </c>
      <c r="H159" s="27" t="str">
        <v>12</v>
      </c>
      <c r="I159" s="27" t="str">
        <v>2024</v>
      </c>
      <c r="J159" s="28">
        <f t="shared" si="30"/>
        <v>45633</v>
      </c>
      <c r="K159" s="27" t="str">
        <f t="shared" si="31"/>
        <v>[14:02-14:32]</v>
      </c>
      <c r="L159" s="27" t="str">
        <f t="shared" si="32"/>
        <v>14:02-14:32]</v>
      </c>
      <c r="M159" s="27" t="str">
        <f t="shared" si="33"/>
        <v>14:02-14:32</v>
      </c>
      <c r="N159" s="27" t="str" cm="1">
        <f t="array" ref="N159:O159">_xlfn.TEXTSPLIT($M159,"-")</f>
        <v>14:02</v>
      </c>
      <c r="O159" s="27" t="str">
        <v>14:32</v>
      </c>
      <c r="P159" s="27" cm="1">
        <f t="array" ref="P159:Q159">VALUE(_xlfn.TEXTSPLIT($N159,":"))</f>
        <v>14</v>
      </c>
      <c r="Q159" s="27">
        <v>2</v>
      </c>
      <c r="R159" s="27" cm="1">
        <f t="array" ref="R159:S159">IF($O159="","",VALUE(_xlfn.TEXTSPLIT($O159,":")))</f>
        <v>14</v>
      </c>
      <c r="S159" s="27">
        <v>32</v>
      </c>
      <c r="T159" s="34">
        <f t="shared" si="34"/>
        <v>0.58472222222222225</v>
      </c>
      <c r="U159" s="34">
        <f t="shared" si="35"/>
        <v>0.60555555555555551</v>
      </c>
      <c r="V159" s="34">
        <f t="shared" si="36"/>
        <v>2.0833333333333259E-2</v>
      </c>
      <c r="W159" s="35">
        <f t="shared" si="37"/>
        <v>30</v>
      </c>
      <c r="X159" s="27" t="str">
        <f t="shared" si="38"/>
        <v>RGNO1465946</v>
      </c>
      <c r="Y159" s="43">
        <f t="shared" si="39"/>
        <v>45633</v>
      </c>
      <c r="Z159" s="27" t="str">
        <f t="shared" si="40"/>
        <v>608286333</v>
      </c>
      <c r="AA159" s="27" t="str">
        <f t="shared" si="41"/>
        <v>Present</v>
      </c>
    </row>
    <row r="160" spans="1:27">
      <c r="A160" s="32" t="s">
        <v>208</v>
      </c>
      <c r="B160" s="27" t="str" cm="1">
        <f t="array" ref="B160:D160">_xlfn.TEXTSPLIT($A160,",")</f>
        <v>RGNO1465947</v>
      </c>
      <c r="C160" s="27" t="str">
        <v>Date-14/12/2024</v>
      </c>
      <c r="D160" s="27" t="str">
        <v>Mob:608376336[11:02-11:41]</v>
      </c>
      <c r="E160" s="36" t="str">
        <f t="shared" si="28"/>
        <v>14/12/2024</v>
      </c>
      <c r="F160" s="27" t="str">
        <f t="shared" si="29"/>
        <v>608376336</v>
      </c>
      <c r="G160" s="27" t="str" cm="1">
        <f t="array" ref="G160:I160">_xlfn.TEXTSPLIT($E160,"/")</f>
        <v>14</v>
      </c>
      <c r="H160" s="27" t="str">
        <v>12</v>
      </c>
      <c r="I160" s="27" t="str">
        <v>2024</v>
      </c>
      <c r="J160" s="28">
        <f t="shared" si="30"/>
        <v>45640</v>
      </c>
      <c r="K160" s="27" t="str">
        <f t="shared" si="31"/>
        <v>[11:02-11:41]</v>
      </c>
      <c r="L160" s="27" t="str">
        <f t="shared" si="32"/>
        <v>11:02-11:41]</v>
      </c>
      <c r="M160" s="27" t="str">
        <f t="shared" si="33"/>
        <v>11:02-11:41</v>
      </c>
      <c r="N160" s="27" t="str" cm="1">
        <f t="array" ref="N160:O160">_xlfn.TEXTSPLIT($M160,"-")</f>
        <v>11:02</v>
      </c>
      <c r="O160" s="27" t="str">
        <v>11:41</v>
      </c>
      <c r="P160" s="27" cm="1">
        <f t="array" ref="P160:Q160">VALUE(_xlfn.TEXTSPLIT($N160,":"))</f>
        <v>11</v>
      </c>
      <c r="Q160" s="27">
        <v>2</v>
      </c>
      <c r="R160" s="27" cm="1">
        <f t="array" ref="R160:S160">IF($O160="","",VALUE(_xlfn.TEXTSPLIT($O160,":")))</f>
        <v>11</v>
      </c>
      <c r="S160" s="27">
        <v>41</v>
      </c>
      <c r="T160" s="34">
        <f t="shared" si="34"/>
        <v>0.4597222222222222</v>
      </c>
      <c r="U160" s="34">
        <f t="shared" si="35"/>
        <v>0.48680555555555555</v>
      </c>
      <c r="V160" s="34">
        <f t="shared" si="36"/>
        <v>2.7083333333333348E-2</v>
      </c>
      <c r="W160" s="35">
        <f t="shared" si="37"/>
        <v>39</v>
      </c>
      <c r="X160" s="27" t="str">
        <f t="shared" si="38"/>
        <v>RGNO1465947</v>
      </c>
      <c r="Y160" s="43">
        <f t="shared" si="39"/>
        <v>45640</v>
      </c>
      <c r="Z160" s="27" t="str">
        <f t="shared" si="40"/>
        <v>608376336</v>
      </c>
      <c r="AA160" s="27" t="str">
        <f t="shared" si="41"/>
        <v>Present</v>
      </c>
    </row>
    <row r="161" spans="1:27">
      <c r="A161" s="32" t="s">
        <v>209</v>
      </c>
      <c r="B161" s="27" t="str" cm="1">
        <f t="array" ref="B161:D161">_xlfn.TEXTSPLIT($A161,",")</f>
        <v>RGNO1465948</v>
      </c>
      <c r="C161" s="27" t="str">
        <v>Date-18/12/2024</v>
      </c>
      <c r="D161" s="27" t="str">
        <v>Mob:608466340[0:00]</v>
      </c>
      <c r="E161" s="36" t="str">
        <f t="shared" si="28"/>
        <v>18/12/2024</v>
      </c>
      <c r="F161" s="27" t="str">
        <f t="shared" si="29"/>
        <v>608466340</v>
      </c>
      <c r="G161" s="27" t="str" cm="1">
        <f t="array" ref="G161:I161">_xlfn.TEXTSPLIT($E161,"/")</f>
        <v>18</v>
      </c>
      <c r="H161" s="27" t="str">
        <v>12</v>
      </c>
      <c r="I161" s="27" t="str">
        <v>2024</v>
      </c>
      <c r="J161" s="28">
        <f t="shared" si="30"/>
        <v>45644</v>
      </c>
      <c r="K161" s="27" t="str">
        <f t="shared" si="31"/>
        <v>[0:00]</v>
      </c>
      <c r="L161" s="27" t="str">
        <f t="shared" si="32"/>
        <v>0:00]</v>
      </c>
      <c r="M161" s="27" t="str">
        <f t="shared" si="33"/>
        <v>0:00</v>
      </c>
      <c r="N161" s="27" t="str" cm="1">
        <f t="array" ref="N161">_xlfn.TEXTSPLIT($M161,"-")</f>
        <v>0:00</v>
      </c>
      <c r="O161" s="27"/>
      <c r="P161" s="27" cm="1">
        <f t="array" ref="P161:Q161">VALUE(_xlfn.TEXTSPLIT($N161,":"))</f>
        <v>0</v>
      </c>
      <c r="Q161" s="27">
        <v>0</v>
      </c>
      <c r="R161" s="27" t="str" cm="1">
        <f t="array" ref="R161">IF($O161="","",VALUE(_xlfn.TEXTSPLIT($O161,":")))</f>
        <v/>
      </c>
      <c r="S161" s="27"/>
      <c r="T161" s="34">
        <f t="shared" si="34"/>
        <v>0</v>
      </c>
      <c r="U161" s="34" t="str">
        <f t="shared" si="35"/>
        <v/>
      </c>
      <c r="V161" s="34" t="str">
        <f t="shared" si="36"/>
        <v/>
      </c>
      <c r="W161" s="35">
        <f t="shared" si="37"/>
        <v>0</v>
      </c>
      <c r="X161" s="27" t="str">
        <f t="shared" si="38"/>
        <v>RGNO1465948</v>
      </c>
      <c r="Y161" s="43">
        <f t="shared" si="39"/>
        <v>45644</v>
      </c>
      <c r="Z161" s="27" t="str">
        <f t="shared" si="40"/>
        <v>608466340</v>
      </c>
      <c r="AA161" s="27" t="str">
        <f t="shared" si="41"/>
        <v>Absent</v>
      </c>
    </row>
    <row r="162" spans="1:27">
      <c r="A162" s="32" t="s">
        <v>210</v>
      </c>
      <c r="B162" s="27" t="str" cm="1">
        <f t="array" ref="B162:D162">_xlfn.TEXTSPLIT($A162,",")</f>
        <v>RGNO1465949</v>
      </c>
      <c r="C162" s="27" t="str">
        <v>Date-16/12/2024</v>
      </c>
      <c r="D162" s="27" t="str">
        <v>Mob:708556344[11:34-11:52]</v>
      </c>
      <c r="E162" s="36" t="str">
        <f t="shared" si="28"/>
        <v>16/12/2024</v>
      </c>
      <c r="F162" s="27" t="str">
        <f t="shared" si="29"/>
        <v>708556344</v>
      </c>
      <c r="G162" s="27" t="str" cm="1">
        <f t="array" ref="G162:I162">_xlfn.TEXTSPLIT($E162,"/")</f>
        <v>16</v>
      </c>
      <c r="H162" s="27" t="str">
        <v>12</v>
      </c>
      <c r="I162" s="27" t="str">
        <v>2024</v>
      </c>
      <c r="J162" s="28">
        <f t="shared" si="30"/>
        <v>45642</v>
      </c>
      <c r="K162" s="27" t="str">
        <f t="shared" si="31"/>
        <v>[11:34-11:52]</v>
      </c>
      <c r="L162" s="27" t="str">
        <f t="shared" si="32"/>
        <v>11:34-11:52]</v>
      </c>
      <c r="M162" s="27" t="str">
        <f t="shared" si="33"/>
        <v>11:34-11:52</v>
      </c>
      <c r="N162" s="27" t="str" cm="1">
        <f t="array" ref="N162:O162">_xlfn.TEXTSPLIT($M162,"-")</f>
        <v>11:34</v>
      </c>
      <c r="O162" s="27" t="str">
        <v>11:52</v>
      </c>
      <c r="P162" s="27" cm="1">
        <f t="array" ref="P162:Q162">VALUE(_xlfn.TEXTSPLIT($N162,":"))</f>
        <v>11</v>
      </c>
      <c r="Q162" s="27">
        <v>34</v>
      </c>
      <c r="R162" s="27" cm="1">
        <f t="array" ref="R162:S162">IF($O162="","",VALUE(_xlfn.TEXTSPLIT($O162,":")))</f>
        <v>11</v>
      </c>
      <c r="S162" s="27">
        <v>52</v>
      </c>
      <c r="T162" s="34">
        <f t="shared" si="34"/>
        <v>0.48194444444444445</v>
      </c>
      <c r="U162" s="34">
        <f t="shared" si="35"/>
        <v>0.49444444444444446</v>
      </c>
      <c r="V162" s="34">
        <f t="shared" si="36"/>
        <v>1.2500000000000011E-2</v>
      </c>
      <c r="W162" s="35">
        <f t="shared" si="37"/>
        <v>18</v>
      </c>
      <c r="X162" s="27" t="str">
        <f t="shared" si="38"/>
        <v>RGNO1465949</v>
      </c>
      <c r="Y162" s="43">
        <f t="shared" si="39"/>
        <v>45642</v>
      </c>
      <c r="Z162" s="27" t="str">
        <f t="shared" si="40"/>
        <v>708556344</v>
      </c>
      <c r="AA162" s="27" t="str">
        <f t="shared" si="41"/>
        <v>Present</v>
      </c>
    </row>
    <row r="163" spans="1:27">
      <c r="A163" s="32" t="s">
        <v>211</v>
      </c>
      <c r="B163" s="27" t="str" cm="1">
        <f t="array" ref="B163:D163">_xlfn.TEXTSPLIT($A163,",")</f>
        <v>RGNO1465950</v>
      </c>
      <c r="C163" s="27" t="str">
        <v>Date-14/12/2024</v>
      </c>
      <c r="D163" s="27" t="str">
        <v>Mob:608646348[0:00]</v>
      </c>
      <c r="E163" s="36" t="str">
        <f t="shared" si="28"/>
        <v>14/12/2024</v>
      </c>
      <c r="F163" s="27" t="str">
        <f t="shared" si="29"/>
        <v>608646348</v>
      </c>
      <c r="G163" s="27" t="str" cm="1">
        <f t="array" ref="G163:I163">_xlfn.TEXTSPLIT($E163,"/")</f>
        <v>14</v>
      </c>
      <c r="H163" s="27" t="str">
        <v>12</v>
      </c>
      <c r="I163" s="27" t="str">
        <v>2024</v>
      </c>
      <c r="J163" s="28">
        <f t="shared" si="30"/>
        <v>45640</v>
      </c>
      <c r="K163" s="27" t="str">
        <f t="shared" si="31"/>
        <v>[0:00]</v>
      </c>
      <c r="L163" s="27" t="str">
        <f t="shared" si="32"/>
        <v>0:00]</v>
      </c>
      <c r="M163" s="27" t="str">
        <f t="shared" si="33"/>
        <v>0:00</v>
      </c>
      <c r="N163" s="27" t="str" cm="1">
        <f t="array" ref="N163">_xlfn.TEXTSPLIT($M163,"-")</f>
        <v>0:00</v>
      </c>
      <c r="O163" s="27"/>
      <c r="P163" s="27" cm="1">
        <f t="array" ref="P163:Q163">VALUE(_xlfn.TEXTSPLIT($N163,":"))</f>
        <v>0</v>
      </c>
      <c r="Q163" s="27">
        <v>0</v>
      </c>
      <c r="R163" s="27" t="str" cm="1">
        <f t="array" ref="R163">IF($O163="","",VALUE(_xlfn.TEXTSPLIT($O163,":")))</f>
        <v/>
      </c>
      <c r="S163" s="27"/>
      <c r="T163" s="34">
        <f t="shared" si="34"/>
        <v>0</v>
      </c>
      <c r="U163" s="34" t="str">
        <f t="shared" si="35"/>
        <v/>
      </c>
      <c r="V163" s="34" t="str">
        <f t="shared" si="36"/>
        <v/>
      </c>
      <c r="W163" s="35">
        <f t="shared" si="37"/>
        <v>0</v>
      </c>
      <c r="X163" s="27" t="str">
        <f t="shared" si="38"/>
        <v>RGNO1465950</v>
      </c>
      <c r="Y163" s="43">
        <f t="shared" si="39"/>
        <v>45640</v>
      </c>
      <c r="Z163" s="27" t="str">
        <f t="shared" si="40"/>
        <v>608646348</v>
      </c>
      <c r="AA163" s="27" t="str">
        <f t="shared" si="41"/>
        <v>Absent</v>
      </c>
    </row>
    <row r="164" spans="1:27">
      <c r="A164" s="32" t="s">
        <v>212</v>
      </c>
      <c r="B164" s="27" t="str" cm="1">
        <f t="array" ref="B164:D164">_xlfn.TEXTSPLIT($A164,",")</f>
        <v>RGNO1465951</v>
      </c>
      <c r="C164" s="27" t="str">
        <v>Date-7/12/2024</v>
      </c>
      <c r="D164" s="27" t="str">
        <v>Mob:608736351[0:00]</v>
      </c>
      <c r="E164" s="36" t="str">
        <f t="shared" si="28"/>
        <v>7/12/2024</v>
      </c>
      <c r="F164" s="27" t="str">
        <f t="shared" si="29"/>
        <v>608736351</v>
      </c>
      <c r="G164" s="27" t="str" cm="1">
        <f t="array" ref="G164:I164">_xlfn.TEXTSPLIT($E164,"/")</f>
        <v>7</v>
      </c>
      <c r="H164" s="27" t="str">
        <v>12</v>
      </c>
      <c r="I164" s="27" t="str">
        <v>2024</v>
      </c>
      <c r="J164" s="28">
        <f t="shared" si="30"/>
        <v>45633</v>
      </c>
      <c r="K164" s="27" t="str">
        <f t="shared" si="31"/>
        <v>[0:00]</v>
      </c>
      <c r="L164" s="27" t="str">
        <f t="shared" si="32"/>
        <v>0:00]</v>
      </c>
      <c r="M164" s="27" t="str">
        <f t="shared" si="33"/>
        <v>0:00</v>
      </c>
      <c r="N164" s="27" t="str" cm="1">
        <f t="array" ref="N164">_xlfn.TEXTSPLIT($M164,"-")</f>
        <v>0:00</v>
      </c>
      <c r="O164" s="27"/>
      <c r="P164" s="27" cm="1">
        <f t="array" ref="P164:Q164">VALUE(_xlfn.TEXTSPLIT($N164,":"))</f>
        <v>0</v>
      </c>
      <c r="Q164" s="27">
        <v>0</v>
      </c>
      <c r="R164" s="27" t="str" cm="1">
        <f t="array" ref="R164">IF($O164="","",VALUE(_xlfn.TEXTSPLIT($O164,":")))</f>
        <v/>
      </c>
      <c r="S164" s="27"/>
      <c r="T164" s="34">
        <f t="shared" si="34"/>
        <v>0</v>
      </c>
      <c r="U164" s="34" t="str">
        <f t="shared" si="35"/>
        <v/>
      </c>
      <c r="V164" s="34" t="str">
        <f t="shared" si="36"/>
        <v/>
      </c>
      <c r="W164" s="35">
        <f t="shared" si="37"/>
        <v>0</v>
      </c>
      <c r="X164" s="27" t="str">
        <f t="shared" si="38"/>
        <v>RGNO1465951</v>
      </c>
      <c r="Y164" s="43">
        <f t="shared" si="39"/>
        <v>45633</v>
      </c>
      <c r="Z164" s="27" t="str">
        <f t="shared" si="40"/>
        <v>608736351</v>
      </c>
      <c r="AA164" s="27" t="str">
        <f t="shared" si="41"/>
        <v>Absent</v>
      </c>
    </row>
    <row r="165" spans="1:27">
      <c r="A165" s="32" t="s">
        <v>213</v>
      </c>
      <c r="B165" s="27" t="str" cm="1">
        <f t="array" ref="B165:D165">_xlfn.TEXTSPLIT($A165,",")</f>
        <v>RGNO1465952</v>
      </c>
      <c r="C165" s="27" t="str">
        <v>Date-15/12/2024</v>
      </c>
      <c r="D165" s="27" t="str">
        <v>Mob:608826355[16:01-16:43]</v>
      </c>
      <c r="E165" s="36" t="str">
        <f t="shared" si="28"/>
        <v>15/12/2024</v>
      </c>
      <c r="F165" s="27" t="str">
        <f t="shared" si="29"/>
        <v>608826355</v>
      </c>
      <c r="G165" s="27" t="str" cm="1">
        <f t="array" ref="G165:I165">_xlfn.TEXTSPLIT($E165,"/")</f>
        <v>15</v>
      </c>
      <c r="H165" s="27" t="str">
        <v>12</v>
      </c>
      <c r="I165" s="27" t="str">
        <v>2024</v>
      </c>
      <c r="J165" s="28">
        <f t="shared" si="30"/>
        <v>45641</v>
      </c>
      <c r="K165" s="27" t="str">
        <f t="shared" si="31"/>
        <v>[16:01-16:43]</v>
      </c>
      <c r="L165" s="27" t="str">
        <f t="shared" si="32"/>
        <v>16:01-16:43]</v>
      </c>
      <c r="M165" s="27" t="str">
        <f t="shared" si="33"/>
        <v>16:01-16:43</v>
      </c>
      <c r="N165" s="27" t="str" cm="1">
        <f t="array" ref="N165:O165">_xlfn.TEXTSPLIT($M165,"-")</f>
        <v>16:01</v>
      </c>
      <c r="O165" s="27" t="str">
        <v>16:43</v>
      </c>
      <c r="P165" s="27" cm="1">
        <f t="array" ref="P165:Q165">VALUE(_xlfn.TEXTSPLIT($N165,":"))</f>
        <v>16</v>
      </c>
      <c r="Q165" s="27">
        <v>1</v>
      </c>
      <c r="R165" s="27" cm="1">
        <f t="array" ref="R165:S165">IF($O165="","",VALUE(_xlfn.TEXTSPLIT($O165,":")))</f>
        <v>16</v>
      </c>
      <c r="S165" s="27">
        <v>43</v>
      </c>
      <c r="T165" s="34">
        <f t="shared" si="34"/>
        <v>0.66736111111111107</v>
      </c>
      <c r="U165" s="34">
        <f t="shared" si="35"/>
        <v>0.69652777777777775</v>
      </c>
      <c r="V165" s="34">
        <f t="shared" si="36"/>
        <v>2.9166666666666674E-2</v>
      </c>
      <c r="W165" s="35">
        <f t="shared" si="37"/>
        <v>42</v>
      </c>
      <c r="X165" s="27" t="str">
        <f t="shared" si="38"/>
        <v>RGNO1465952</v>
      </c>
      <c r="Y165" s="43">
        <f t="shared" si="39"/>
        <v>45641</v>
      </c>
      <c r="Z165" s="27" t="str">
        <f t="shared" si="40"/>
        <v>608826355</v>
      </c>
      <c r="AA165" s="27" t="str">
        <f t="shared" si="41"/>
        <v>Present</v>
      </c>
    </row>
    <row r="166" spans="1:27">
      <c r="A166" s="32" t="s">
        <v>214</v>
      </c>
      <c r="B166" s="27" t="str" cm="1">
        <f t="array" ref="B166:D166">_xlfn.TEXTSPLIT($A166,",")</f>
        <v>RGNO1465953</v>
      </c>
      <c r="C166" s="27" t="str">
        <v>Date-4/12/2024</v>
      </c>
      <c r="D166" s="27" t="str">
        <v>Mob:709096367[18:58-19:14]</v>
      </c>
      <c r="E166" s="36" t="str">
        <f t="shared" si="28"/>
        <v>4/12/2024</v>
      </c>
      <c r="F166" s="27" t="str">
        <f t="shared" si="29"/>
        <v>709096367</v>
      </c>
      <c r="G166" s="27" t="str" cm="1">
        <f t="array" ref="G166:I166">_xlfn.TEXTSPLIT($E166,"/")</f>
        <v>4</v>
      </c>
      <c r="H166" s="27" t="str">
        <v>12</v>
      </c>
      <c r="I166" s="27" t="str">
        <v>2024</v>
      </c>
      <c r="J166" s="28">
        <f t="shared" si="30"/>
        <v>45630</v>
      </c>
      <c r="K166" s="27" t="str">
        <f t="shared" si="31"/>
        <v>[18:58-19:14]</v>
      </c>
      <c r="L166" s="27" t="str">
        <f t="shared" si="32"/>
        <v>18:58-19:14]</v>
      </c>
      <c r="M166" s="27" t="str">
        <f t="shared" si="33"/>
        <v>18:58-19:14</v>
      </c>
      <c r="N166" s="27" t="str" cm="1">
        <f t="array" ref="N166:O166">_xlfn.TEXTSPLIT($M166,"-")</f>
        <v>18:58</v>
      </c>
      <c r="O166" s="27" t="str">
        <v>19:14</v>
      </c>
      <c r="P166" s="27" cm="1">
        <f t="array" ref="P166:Q166">VALUE(_xlfn.TEXTSPLIT($N166,":"))</f>
        <v>18</v>
      </c>
      <c r="Q166" s="27">
        <v>58</v>
      </c>
      <c r="R166" s="27" cm="1">
        <f t="array" ref="R166:S166">IF($O166="","",VALUE(_xlfn.TEXTSPLIT($O166,":")))</f>
        <v>19</v>
      </c>
      <c r="S166" s="27">
        <v>14</v>
      </c>
      <c r="T166" s="34">
        <f t="shared" si="34"/>
        <v>0.79027777777777775</v>
      </c>
      <c r="U166" s="34">
        <f t="shared" si="35"/>
        <v>0.80138888888888893</v>
      </c>
      <c r="V166" s="34">
        <f t="shared" si="36"/>
        <v>1.1111111111111183E-2</v>
      </c>
      <c r="W166" s="35">
        <f t="shared" si="37"/>
        <v>16</v>
      </c>
      <c r="X166" s="27" t="str">
        <f t="shared" si="38"/>
        <v>RGNO1465953</v>
      </c>
      <c r="Y166" s="43">
        <f t="shared" si="39"/>
        <v>45630</v>
      </c>
      <c r="Z166" s="27" t="str">
        <f t="shared" si="40"/>
        <v>709096367</v>
      </c>
      <c r="AA166" s="27" t="str">
        <f t="shared" si="41"/>
        <v>Present</v>
      </c>
    </row>
    <row r="167" spans="1:27">
      <c r="A167" s="32" t="s">
        <v>215</v>
      </c>
      <c r="B167" s="27" t="str" cm="1">
        <f t="array" ref="B167:D167">_xlfn.TEXTSPLIT($A167,",")</f>
        <v>RGNO1465954</v>
      </c>
      <c r="C167" s="27" t="str">
        <v>Date-10/12/2024</v>
      </c>
      <c r="D167" s="27" t="str">
        <v>Mob:609456382[18:29-19:08]</v>
      </c>
      <c r="E167" s="36" t="str">
        <f t="shared" si="28"/>
        <v>10/12/2024</v>
      </c>
      <c r="F167" s="27" t="str">
        <f t="shared" si="29"/>
        <v>609456382</v>
      </c>
      <c r="G167" s="27" t="str" cm="1">
        <f t="array" ref="G167:I167">_xlfn.TEXTSPLIT($E167,"/")</f>
        <v>10</v>
      </c>
      <c r="H167" s="27" t="str">
        <v>12</v>
      </c>
      <c r="I167" s="27" t="str">
        <v>2024</v>
      </c>
      <c r="J167" s="28">
        <f t="shared" si="30"/>
        <v>45636</v>
      </c>
      <c r="K167" s="27" t="str">
        <f t="shared" si="31"/>
        <v>[18:29-19:08]</v>
      </c>
      <c r="L167" s="27" t="str">
        <f t="shared" si="32"/>
        <v>18:29-19:08]</v>
      </c>
      <c r="M167" s="27" t="str">
        <f t="shared" si="33"/>
        <v>18:29-19:08</v>
      </c>
      <c r="N167" s="27" t="str" cm="1">
        <f t="array" ref="N167:O167">_xlfn.TEXTSPLIT($M167,"-")</f>
        <v>18:29</v>
      </c>
      <c r="O167" s="27" t="str">
        <v>19:08</v>
      </c>
      <c r="P167" s="27" cm="1">
        <f t="array" ref="P167:Q167">VALUE(_xlfn.TEXTSPLIT($N167,":"))</f>
        <v>18</v>
      </c>
      <c r="Q167" s="27">
        <v>29</v>
      </c>
      <c r="R167" s="27" cm="1">
        <f t="array" ref="R167:S167">IF($O167="","",VALUE(_xlfn.TEXTSPLIT($O167,":")))</f>
        <v>19</v>
      </c>
      <c r="S167" s="27">
        <v>8</v>
      </c>
      <c r="T167" s="34">
        <f t="shared" si="34"/>
        <v>0.77013888888888893</v>
      </c>
      <c r="U167" s="34">
        <f t="shared" si="35"/>
        <v>0.79722222222222228</v>
      </c>
      <c r="V167" s="34">
        <f t="shared" si="36"/>
        <v>2.7083333333333348E-2</v>
      </c>
      <c r="W167" s="35">
        <f t="shared" si="37"/>
        <v>39</v>
      </c>
      <c r="X167" s="27" t="str">
        <f t="shared" si="38"/>
        <v>RGNO1465954</v>
      </c>
      <c r="Y167" s="43">
        <f t="shared" si="39"/>
        <v>45636</v>
      </c>
      <c r="Z167" s="27" t="str">
        <f t="shared" si="40"/>
        <v>609456382</v>
      </c>
      <c r="AA167" s="27" t="str">
        <f t="shared" si="41"/>
        <v>Present</v>
      </c>
    </row>
    <row r="168" spans="1:27">
      <c r="A168" s="32" t="s">
        <v>216</v>
      </c>
      <c r="B168" s="27" t="str" cm="1">
        <f t="array" ref="B168:D168">_xlfn.TEXTSPLIT($A168,",")</f>
        <v>RGNO1465955</v>
      </c>
      <c r="C168" s="27" t="str">
        <v>Date-8/12/2024</v>
      </c>
      <c r="D168" s="27" t="str">
        <v>Mob:609636389[09:31-10:26]</v>
      </c>
      <c r="E168" s="36" t="str">
        <f t="shared" si="28"/>
        <v>8/12/2024</v>
      </c>
      <c r="F168" s="27" t="str">
        <f t="shared" si="29"/>
        <v>609636389</v>
      </c>
      <c r="G168" s="27" t="str" cm="1">
        <f t="array" ref="G168:I168">_xlfn.TEXTSPLIT($E168,"/")</f>
        <v>8</v>
      </c>
      <c r="H168" s="27" t="str">
        <v>12</v>
      </c>
      <c r="I168" s="27" t="str">
        <v>2024</v>
      </c>
      <c r="J168" s="28">
        <f t="shared" si="30"/>
        <v>45634</v>
      </c>
      <c r="K168" s="27" t="str">
        <f t="shared" si="31"/>
        <v>[09:31-10:26]</v>
      </c>
      <c r="L168" s="27" t="str">
        <f t="shared" si="32"/>
        <v>09:31-10:26]</v>
      </c>
      <c r="M168" s="27" t="str">
        <f t="shared" si="33"/>
        <v>09:31-10:26</v>
      </c>
      <c r="N168" s="27" t="str" cm="1">
        <f t="array" ref="N168:O168">_xlfn.TEXTSPLIT($M168,"-")</f>
        <v>09:31</v>
      </c>
      <c r="O168" s="27" t="str">
        <v>10:26</v>
      </c>
      <c r="P168" s="27" cm="1">
        <f t="array" ref="P168:Q168">VALUE(_xlfn.TEXTSPLIT($N168,":"))</f>
        <v>9</v>
      </c>
      <c r="Q168" s="27">
        <v>31</v>
      </c>
      <c r="R168" s="27" cm="1">
        <f t="array" ref="R168:S168">IF($O168="","",VALUE(_xlfn.TEXTSPLIT($O168,":")))</f>
        <v>10</v>
      </c>
      <c r="S168" s="27">
        <v>26</v>
      </c>
      <c r="T168" s="34">
        <f t="shared" si="34"/>
        <v>0.39652777777777776</v>
      </c>
      <c r="U168" s="34">
        <f t="shared" si="35"/>
        <v>0.43472222222222223</v>
      </c>
      <c r="V168" s="34">
        <f t="shared" si="36"/>
        <v>3.8194444444444475E-2</v>
      </c>
      <c r="W168" s="35">
        <f t="shared" si="37"/>
        <v>55</v>
      </c>
      <c r="X168" s="27" t="str">
        <f t="shared" si="38"/>
        <v>RGNO1465955</v>
      </c>
      <c r="Y168" s="43">
        <f t="shared" si="39"/>
        <v>45634</v>
      </c>
      <c r="Z168" s="27" t="str">
        <f t="shared" si="40"/>
        <v>609636389</v>
      </c>
      <c r="AA168" s="27" t="str">
        <f t="shared" si="41"/>
        <v>Present</v>
      </c>
    </row>
    <row r="169" spans="1:27">
      <c r="A169" s="32" t="s">
        <v>217</v>
      </c>
      <c r="B169" s="27" t="str" cm="1">
        <f t="array" ref="B169:D169">_xlfn.TEXTSPLIT($A169,",")</f>
        <v>RGNO1465956</v>
      </c>
      <c r="C169" s="27" t="str">
        <v>Date-16/12/2024</v>
      </c>
      <c r="D169" s="27" t="str">
        <v>Mob:709726393[13:51-14:31]</v>
      </c>
      <c r="E169" s="36" t="str">
        <f t="shared" si="28"/>
        <v>16/12/2024</v>
      </c>
      <c r="F169" s="27" t="str">
        <f t="shared" si="29"/>
        <v>709726393</v>
      </c>
      <c r="G169" s="27" t="str" cm="1">
        <f t="array" ref="G169:I169">_xlfn.TEXTSPLIT($E169,"/")</f>
        <v>16</v>
      </c>
      <c r="H169" s="27" t="str">
        <v>12</v>
      </c>
      <c r="I169" s="27" t="str">
        <v>2024</v>
      </c>
      <c r="J169" s="28">
        <f t="shared" si="30"/>
        <v>45642</v>
      </c>
      <c r="K169" s="27" t="str">
        <f t="shared" si="31"/>
        <v>[13:51-14:31]</v>
      </c>
      <c r="L169" s="27" t="str">
        <f t="shared" si="32"/>
        <v>13:51-14:31]</v>
      </c>
      <c r="M169" s="27" t="str">
        <f t="shared" si="33"/>
        <v>13:51-14:31</v>
      </c>
      <c r="N169" s="27" t="str" cm="1">
        <f t="array" ref="N169:O169">_xlfn.TEXTSPLIT($M169,"-")</f>
        <v>13:51</v>
      </c>
      <c r="O169" s="27" t="str">
        <v>14:31</v>
      </c>
      <c r="P169" s="27" cm="1">
        <f t="array" ref="P169:Q169">VALUE(_xlfn.TEXTSPLIT($N169,":"))</f>
        <v>13</v>
      </c>
      <c r="Q169" s="27">
        <v>51</v>
      </c>
      <c r="R169" s="27" cm="1">
        <f t="array" ref="R169:S169">IF($O169="","",VALUE(_xlfn.TEXTSPLIT($O169,":")))</f>
        <v>14</v>
      </c>
      <c r="S169" s="27">
        <v>31</v>
      </c>
      <c r="T169" s="34">
        <f t="shared" si="34"/>
        <v>0.57708333333333328</v>
      </c>
      <c r="U169" s="34">
        <f t="shared" si="35"/>
        <v>0.60486111111111107</v>
      </c>
      <c r="V169" s="34">
        <f t="shared" si="36"/>
        <v>2.777777777777779E-2</v>
      </c>
      <c r="W169" s="35">
        <f t="shared" si="37"/>
        <v>40</v>
      </c>
      <c r="X169" s="27" t="str">
        <f t="shared" si="38"/>
        <v>RGNO1465956</v>
      </c>
      <c r="Y169" s="43">
        <f t="shared" si="39"/>
        <v>45642</v>
      </c>
      <c r="Z169" s="27" t="str">
        <f t="shared" si="40"/>
        <v>709726393</v>
      </c>
      <c r="AA169" s="27" t="str">
        <f t="shared" si="41"/>
        <v>Present</v>
      </c>
    </row>
    <row r="170" spans="1:27">
      <c r="A170" s="32" t="s">
        <v>218</v>
      </c>
      <c r="B170" s="27" t="str" cm="1">
        <f t="array" ref="B170:D170">_xlfn.TEXTSPLIT($A170,",")</f>
        <v>RGNO1465957</v>
      </c>
      <c r="C170" s="27" t="str">
        <v>Date-13/12/2024</v>
      </c>
      <c r="D170" s="27" t="str">
        <v>Mob:709996404[0:00]</v>
      </c>
      <c r="E170" s="36" t="str">
        <f t="shared" si="28"/>
        <v>13/12/2024</v>
      </c>
      <c r="F170" s="27" t="str">
        <f t="shared" si="29"/>
        <v>709996404</v>
      </c>
      <c r="G170" s="27" t="str" cm="1">
        <f t="array" ref="G170:I170">_xlfn.TEXTSPLIT($E170,"/")</f>
        <v>13</v>
      </c>
      <c r="H170" s="27" t="str">
        <v>12</v>
      </c>
      <c r="I170" s="27" t="str">
        <v>2024</v>
      </c>
      <c r="J170" s="28">
        <f t="shared" si="30"/>
        <v>45639</v>
      </c>
      <c r="K170" s="27" t="str">
        <f t="shared" si="31"/>
        <v>[0:00]</v>
      </c>
      <c r="L170" s="27" t="str">
        <f t="shared" si="32"/>
        <v>0:00]</v>
      </c>
      <c r="M170" s="27" t="str">
        <f t="shared" si="33"/>
        <v>0:00</v>
      </c>
      <c r="N170" s="27" t="str" cm="1">
        <f t="array" ref="N170">_xlfn.TEXTSPLIT($M170,"-")</f>
        <v>0:00</v>
      </c>
      <c r="O170" s="27"/>
      <c r="P170" s="27" cm="1">
        <f t="array" ref="P170:Q170">VALUE(_xlfn.TEXTSPLIT($N170,":"))</f>
        <v>0</v>
      </c>
      <c r="Q170" s="27">
        <v>0</v>
      </c>
      <c r="R170" s="27" t="str" cm="1">
        <f t="array" ref="R170">IF($O170="","",VALUE(_xlfn.TEXTSPLIT($O170,":")))</f>
        <v/>
      </c>
      <c r="S170" s="27"/>
      <c r="T170" s="34">
        <f t="shared" si="34"/>
        <v>0</v>
      </c>
      <c r="U170" s="34" t="str">
        <f t="shared" si="35"/>
        <v/>
      </c>
      <c r="V170" s="34" t="str">
        <f t="shared" si="36"/>
        <v/>
      </c>
      <c r="W170" s="35">
        <f t="shared" si="37"/>
        <v>0</v>
      </c>
      <c r="X170" s="27" t="str">
        <f t="shared" si="38"/>
        <v>RGNO1465957</v>
      </c>
      <c r="Y170" s="43">
        <f t="shared" si="39"/>
        <v>45639</v>
      </c>
      <c r="Z170" s="27" t="str">
        <f t="shared" si="40"/>
        <v>709996404</v>
      </c>
      <c r="AA170" s="27" t="str">
        <f t="shared" si="41"/>
        <v>Absent</v>
      </c>
    </row>
    <row r="171" spans="1:27">
      <c r="A171" s="32" t="s">
        <v>219</v>
      </c>
      <c r="B171" s="27" t="str" cm="1">
        <f t="array" ref="B171:D171">_xlfn.TEXTSPLIT($A171,",")</f>
        <v>RGNO1465958</v>
      </c>
      <c r="C171" s="27" t="str">
        <v>Date-9/12/2024</v>
      </c>
      <c r="D171" s="27" t="str">
        <v>Mob:600086408[12:30-12:41]</v>
      </c>
      <c r="E171" s="36" t="str">
        <f t="shared" si="28"/>
        <v>9/12/2024</v>
      </c>
      <c r="F171" s="27" t="str">
        <f t="shared" si="29"/>
        <v>600086408</v>
      </c>
      <c r="G171" s="27" t="str" cm="1">
        <f t="array" ref="G171:I171">_xlfn.TEXTSPLIT($E171,"/")</f>
        <v>9</v>
      </c>
      <c r="H171" s="27" t="str">
        <v>12</v>
      </c>
      <c r="I171" s="27" t="str">
        <v>2024</v>
      </c>
      <c r="J171" s="28">
        <f t="shared" si="30"/>
        <v>45635</v>
      </c>
      <c r="K171" s="27" t="str">
        <f t="shared" si="31"/>
        <v>[12:30-12:41]</v>
      </c>
      <c r="L171" s="27" t="str">
        <f t="shared" si="32"/>
        <v>12:30-12:41]</v>
      </c>
      <c r="M171" s="27" t="str">
        <f t="shared" si="33"/>
        <v>12:30-12:41</v>
      </c>
      <c r="N171" s="27" t="str" cm="1">
        <f t="array" ref="N171:O171">_xlfn.TEXTSPLIT($M171,"-")</f>
        <v>12:30</v>
      </c>
      <c r="O171" s="27" t="str">
        <v>12:41</v>
      </c>
      <c r="P171" s="27" cm="1">
        <f t="array" ref="P171:Q171">VALUE(_xlfn.TEXTSPLIT($N171,":"))</f>
        <v>12</v>
      </c>
      <c r="Q171" s="27">
        <v>30</v>
      </c>
      <c r="R171" s="27" cm="1">
        <f t="array" ref="R171:S171">IF($O171="","",VALUE(_xlfn.TEXTSPLIT($O171,":")))</f>
        <v>12</v>
      </c>
      <c r="S171" s="27">
        <v>41</v>
      </c>
      <c r="T171" s="34">
        <f t="shared" si="34"/>
        <v>0.52083333333333337</v>
      </c>
      <c r="U171" s="34">
        <f t="shared" si="35"/>
        <v>0.52847222222222223</v>
      </c>
      <c r="V171" s="34">
        <f t="shared" si="36"/>
        <v>7.6388888888888618E-3</v>
      </c>
      <c r="W171" s="35">
        <f t="shared" si="37"/>
        <v>11</v>
      </c>
      <c r="X171" s="27" t="str">
        <f t="shared" si="38"/>
        <v>RGNO1465958</v>
      </c>
      <c r="Y171" s="43">
        <f t="shared" si="39"/>
        <v>45635</v>
      </c>
      <c r="Z171" s="27" t="str">
        <f t="shared" si="40"/>
        <v>600086408</v>
      </c>
      <c r="AA171" s="27" t="str">
        <f t="shared" si="41"/>
        <v>Present</v>
      </c>
    </row>
    <row r="172" spans="1:27">
      <c r="A172" s="32" t="s">
        <v>220</v>
      </c>
      <c r="B172" s="27" t="str" cm="1">
        <f t="array" ref="B172:D172">_xlfn.TEXTSPLIT($A172,",")</f>
        <v>RGNO1465959</v>
      </c>
      <c r="C172" s="27" t="str">
        <v>Date-11/12/2024</v>
      </c>
      <c r="D172" s="27" t="str">
        <v>Mob:700446423[13:16-13:36]</v>
      </c>
      <c r="E172" s="36" t="str">
        <f t="shared" si="28"/>
        <v>11/12/2024</v>
      </c>
      <c r="F172" s="27" t="str">
        <f t="shared" si="29"/>
        <v>700446423</v>
      </c>
      <c r="G172" s="27" t="str" cm="1">
        <f t="array" ref="G172:I172">_xlfn.TEXTSPLIT($E172,"/")</f>
        <v>11</v>
      </c>
      <c r="H172" s="27" t="str">
        <v>12</v>
      </c>
      <c r="I172" s="27" t="str">
        <v>2024</v>
      </c>
      <c r="J172" s="28">
        <f t="shared" si="30"/>
        <v>45637</v>
      </c>
      <c r="K172" s="27" t="str">
        <f t="shared" si="31"/>
        <v>[13:16-13:36]</v>
      </c>
      <c r="L172" s="27" t="str">
        <f t="shared" si="32"/>
        <v>13:16-13:36]</v>
      </c>
      <c r="M172" s="27" t="str">
        <f t="shared" si="33"/>
        <v>13:16-13:36</v>
      </c>
      <c r="N172" s="27" t="str" cm="1">
        <f t="array" ref="N172:O172">_xlfn.TEXTSPLIT($M172,"-")</f>
        <v>13:16</v>
      </c>
      <c r="O172" s="27" t="str">
        <v>13:36</v>
      </c>
      <c r="P172" s="27" cm="1">
        <f t="array" ref="P172:Q172">VALUE(_xlfn.TEXTSPLIT($N172,":"))</f>
        <v>13</v>
      </c>
      <c r="Q172" s="27">
        <v>16</v>
      </c>
      <c r="R172" s="27" cm="1">
        <f t="array" ref="R172:S172">IF($O172="","",VALUE(_xlfn.TEXTSPLIT($O172,":")))</f>
        <v>13</v>
      </c>
      <c r="S172" s="27">
        <v>36</v>
      </c>
      <c r="T172" s="34">
        <f t="shared" si="34"/>
        <v>0.55277777777777781</v>
      </c>
      <c r="U172" s="34">
        <f t="shared" si="35"/>
        <v>0.56666666666666665</v>
      </c>
      <c r="V172" s="34">
        <f t="shared" si="36"/>
        <v>1.388888888888884E-2</v>
      </c>
      <c r="W172" s="35">
        <f t="shared" si="37"/>
        <v>20</v>
      </c>
      <c r="X172" s="27" t="str">
        <f t="shared" si="38"/>
        <v>RGNO1465959</v>
      </c>
      <c r="Y172" s="43">
        <f t="shared" si="39"/>
        <v>45637</v>
      </c>
      <c r="Z172" s="27" t="str">
        <f t="shared" si="40"/>
        <v>700446423</v>
      </c>
      <c r="AA172" s="27" t="str">
        <f t="shared" si="41"/>
        <v>Present</v>
      </c>
    </row>
    <row r="173" spans="1:27">
      <c r="A173" s="32" t="s">
        <v>221</v>
      </c>
      <c r="B173" s="27" t="str" cm="1">
        <f t="array" ref="B173:D173">_xlfn.TEXTSPLIT($A173,",")</f>
        <v>RGNO1465960</v>
      </c>
      <c r="C173" s="27" t="str">
        <v>Date-15/12/2024</v>
      </c>
      <c r="D173" s="27" t="str">
        <v>Mob:600536427[18:10-19:01]</v>
      </c>
      <c r="E173" s="36" t="str">
        <f t="shared" si="28"/>
        <v>15/12/2024</v>
      </c>
      <c r="F173" s="27" t="str">
        <f t="shared" si="29"/>
        <v>600536427</v>
      </c>
      <c r="G173" s="27" t="str" cm="1">
        <f t="array" ref="G173:I173">_xlfn.TEXTSPLIT($E173,"/")</f>
        <v>15</v>
      </c>
      <c r="H173" s="27" t="str">
        <v>12</v>
      </c>
      <c r="I173" s="27" t="str">
        <v>2024</v>
      </c>
      <c r="J173" s="28">
        <f t="shared" si="30"/>
        <v>45641</v>
      </c>
      <c r="K173" s="27" t="str">
        <f t="shared" si="31"/>
        <v>[18:10-19:01]</v>
      </c>
      <c r="L173" s="27" t="str">
        <f t="shared" si="32"/>
        <v>18:10-19:01]</v>
      </c>
      <c r="M173" s="27" t="str">
        <f t="shared" si="33"/>
        <v>18:10-19:01</v>
      </c>
      <c r="N173" s="27" t="str" cm="1">
        <f t="array" ref="N173:O173">_xlfn.TEXTSPLIT($M173,"-")</f>
        <v>18:10</v>
      </c>
      <c r="O173" s="27" t="str">
        <v>19:01</v>
      </c>
      <c r="P173" s="27" cm="1">
        <f t="array" ref="P173:Q173">VALUE(_xlfn.TEXTSPLIT($N173,":"))</f>
        <v>18</v>
      </c>
      <c r="Q173" s="27">
        <v>10</v>
      </c>
      <c r="R173" s="27" cm="1">
        <f t="array" ref="R173:S173">IF($O173="","",VALUE(_xlfn.TEXTSPLIT($O173,":")))</f>
        <v>19</v>
      </c>
      <c r="S173" s="27">
        <v>1</v>
      </c>
      <c r="T173" s="34">
        <f t="shared" si="34"/>
        <v>0.75694444444444442</v>
      </c>
      <c r="U173" s="34">
        <f t="shared" si="35"/>
        <v>0.79236111111111107</v>
      </c>
      <c r="V173" s="34">
        <f t="shared" si="36"/>
        <v>3.5416666666666652E-2</v>
      </c>
      <c r="W173" s="35">
        <f t="shared" si="37"/>
        <v>51</v>
      </c>
      <c r="X173" s="27" t="str">
        <f t="shared" si="38"/>
        <v>RGNO1465960</v>
      </c>
      <c r="Y173" s="43">
        <f t="shared" si="39"/>
        <v>45641</v>
      </c>
      <c r="Z173" s="27" t="str">
        <f t="shared" si="40"/>
        <v>600536427</v>
      </c>
      <c r="AA173" s="27" t="str">
        <f t="shared" si="41"/>
        <v>Present</v>
      </c>
    </row>
    <row r="174" spans="1:27">
      <c r="A174" s="32" t="s">
        <v>222</v>
      </c>
      <c r="B174" s="27" t="str" cm="1">
        <f t="array" ref="B174:D174">_xlfn.TEXTSPLIT($A174,",")</f>
        <v>RGNO1465961</v>
      </c>
      <c r="C174" s="27" t="str">
        <v>Date-8/12/2024</v>
      </c>
      <c r="D174" s="27" t="str">
        <v>Mob:600626431[08:32-8:44]</v>
      </c>
      <c r="E174" s="36" t="str">
        <f t="shared" si="28"/>
        <v>8/12/2024</v>
      </c>
      <c r="F174" s="27" t="str">
        <f t="shared" si="29"/>
        <v>600626431</v>
      </c>
      <c r="G174" s="27" t="str" cm="1">
        <f t="array" ref="G174:I174">_xlfn.TEXTSPLIT($E174,"/")</f>
        <v>8</v>
      </c>
      <c r="H174" s="27" t="str">
        <v>12</v>
      </c>
      <c r="I174" s="27" t="str">
        <v>2024</v>
      </c>
      <c r="J174" s="28">
        <f t="shared" si="30"/>
        <v>45634</v>
      </c>
      <c r="K174" s="27" t="str">
        <f t="shared" si="31"/>
        <v>[08:32-8:44]</v>
      </c>
      <c r="L174" s="27" t="str">
        <f t="shared" si="32"/>
        <v>08:32-8:44]</v>
      </c>
      <c r="M174" s="27" t="str">
        <f t="shared" si="33"/>
        <v>08:32-8:44</v>
      </c>
      <c r="N174" s="27" t="str" cm="1">
        <f t="array" ref="N174:O174">_xlfn.TEXTSPLIT($M174,"-")</f>
        <v>08:32</v>
      </c>
      <c r="O174" s="27" t="str">
        <v>8:44</v>
      </c>
      <c r="P174" s="27" cm="1">
        <f t="array" ref="P174:Q174">VALUE(_xlfn.TEXTSPLIT($N174,":"))</f>
        <v>8</v>
      </c>
      <c r="Q174" s="27">
        <v>32</v>
      </c>
      <c r="R174" s="27" cm="1">
        <f t="array" ref="R174:S174">IF($O174="","",VALUE(_xlfn.TEXTSPLIT($O174,":")))</f>
        <v>8</v>
      </c>
      <c r="S174" s="27">
        <v>44</v>
      </c>
      <c r="T174" s="34">
        <f t="shared" si="34"/>
        <v>0.35555555555555557</v>
      </c>
      <c r="U174" s="34">
        <f t="shared" si="35"/>
        <v>0.36388888888888887</v>
      </c>
      <c r="V174" s="34">
        <f t="shared" si="36"/>
        <v>8.3333333333333037E-3</v>
      </c>
      <c r="W174" s="35">
        <f t="shared" si="37"/>
        <v>12</v>
      </c>
      <c r="X174" s="27" t="str">
        <f t="shared" si="38"/>
        <v>RGNO1465961</v>
      </c>
      <c r="Y174" s="43">
        <f t="shared" si="39"/>
        <v>45634</v>
      </c>
      <c r="Z174" s="27" t="str">
        <f t="shared" si="40"/>
        <v>600626431</v>
      </c>
      <c r="AA174" s="27" t="str">
        <f t="shared" si="41"/>
        <v>Present</v>
      </c>
    </row>
    <row r="175" spans="1:27">
      <c r="A175" s="32" t="s">
        <v>223</v>
      </c>
      <c r="B175" s="27" t="str" cm="1">
        <f t="array" ref="B175:D175">_xlfn.TEXTSPLIT($A175,",")</f>
        <v>RGNO1465962</v>
      </c>
      <c r="C175" s="27" t="str">
        <v>Date-13/12/2024</v>
      </c>
      <c r="D175" s="27" t="str">
        <v>Mob:700806438[0:00]</v>
      </c>
      <c r="E175" s="36" t="str">
        <f t="shared" si="28"/>
        <v>13/12/2024</v>
      </c>
      <c r="F175" s="27" t="str">
        <f t="shared" si="29"/>
        <v>700806438</v>
      </c>
      <c r="G175" s="27" t="str" cm="1">
        <f t="array" ref="G175:I175">_xlfn.TEXTSPLIT($E175,"/")</f>
        <v>13</v>
      </c>
      <c r="H175" s="27" t="str">
        <v>12</v>
      </c>
      <c r="I175" s="27" t="str">
        <v>2024</v>
      </c>
      <c r="J175" s="28">
        <f t="shared" si="30"/>
        <v>45639</v>
      </c>
      <c r="K175" s="27" t="str">
        <f t="shared" si="31"/>
        <v>[0:00]</v>
      </c>
      <c r="L175" s="27" t="str">
        <f t="shared" si="32"/>
        <v>0:00]</v>
      </c>
      <c r="M175" s="27" t="str">
        <f t="shared" si="33"/>
        <v>0:00</v>
      </c>
      <c r="N175" s="27" t="str" cm="1">
        <f t="array" ref="N175">_xlfn.TEXTSPLIT($M175,"-")</f>
        <v>0:00</v>
      </c>
      <c r="O175" s="27"/>
      <c r="P175" s="27" cm="1">
        <f t="array" ref="P175:Q175">VALUE(_xlfn.TEXTSPLIT($N175,":"))</f>
        <v>0</v>
      </c>
      <c r="Q175" s="27">
        <v>0</v>
      </c>
      <c r="R175" s="27" t="str" cm="1">
        <f t="array" ref="R175">IF($O175="","",VALUE(_xlfn.TEXTSPLIT($O175,":")))</f>
        <v/>
      </c>
      <c r="S175" s="27"/>
      <c r="T175" s="34">
        <f t="shared" si="34"/>
        <v>0</v>
      </c>
      <c r="U175" s="34" t="str">
        <f t="shared" si="35"/>
        <v/>
      </c>
      <c r="V175" s="34" t="str">
        <f t="shared" si="36"/>
        <v/>
      </c>
      <c r="W175" s="35">
        <f t="shared" si="37"/>
        <v>0</v>
      </c>
      <c r="X175" s="27" t="str">
        <f t="shared" si="38"/>
        <v>RGNO1465962</v>
      </c>
      <c r="Y175" s="43">
        <f t="shared" si="39"/>
        <v>45639</v>
      </c>
      <c r="Z175" s="27" t="str">
        <f t="shared" si="40"/>
        <v>700806438</v>
      </c>
      <c r="AA175" s="27" t="str">
        <f t="shared" si="41"/>
        <v>Absent</v>
      </c>
    </row>
    <row r="176" spans="1:27">
      <c r="A176" s="32" t="s">
        <v>224</v>
      </c>
      <c r="B176" s="27" t="str" cm="1">
        <f t="array" ref="B176:D176">_xlfn.TEXTSPLIT($A176,",")</f>
        <v>RGNO1465963</v>
      </c>
      <c r="C176" s="27" t="str">
        <v>Date-11/12/2024</v>
      </c>
      <c r="D176" s="27" t="str">
        <v>Mob:701076450[13:04-13:43]</v>
      </c>
      <c r="E176" s="36" t="str">
        <f t="shared" si="28"/>
        <v>11/12/2024</v>
      </c>
      <c r="F176" s="27" t="str">
        <f t="shared" si="29"/>
        <v>701076450</v>
      </c>
      <c r="G176" s="27" t="str" cm="1">
        <f t="array" ref="G176:I176">_xlfn.TEXTSPLIT($E176,"/")</f>
        <v>11</v>
      </c>
      <c r="H176" s="27" t="str">
        <v>12</v>
      </c>
      <c r="I176" s="27" t="str">
        <v>2024</v>
      </c>
      <c r="J176" s="28">
        <f t="shared" si="30"/>
        <v>45637</v>
      </c>
      <c r="K176" s="27" t="str">
        <f t="shared" si="31"/>
        <v>[13:04-13:43]</v>
      </c>
      <c r="L176" s="27" t="str">
        <f t="shared" si="32"/>
        <v>13:04-13:43]</v>
      </c>
      <c r="M176" s="27" t="str">
        <f t="shared" si="33"/>
        <v>13:04-13:43</v>
      </c>
      <c r="N176" s="27" t="str" cm="1">
        <f t="array" ref="N176:O176">_xlfn.TEXTSPLIT($M176,"-")</f>
        <v>13:04</v>
      </c>
      <c r="O176" s="27" t="str">
        <v>13:43</v>
      </c>
      <c r="P176" s="27" cm="1">
        <f t="array" ref="P176:Q176">VALUE(_xlfn.TEXTSPLIT($N176,":"))</f>
        <v>13</v>
      </c>
      <c r="Q176" s="27">
        <v>4</v>
      </c>
      <c r="R176" s="27" cm="1">
        <f t="array" ref="R176:S176">IF($O176="","",VALUE(_xlfn.TEXTSPLIT($O176,":")))</f>
        <v>13</v>
      </c>
      <c r="S176" s="27">
        <v>43</v>
      </c>
      <c r="T176" s="34">
        <f t="shared" si="34"/>
        <v>0.5444444444444444</v>
      </c>
      <c r="U176" s="34">
        <f t="shared" si="35"/>
        <v>0.57152777777777775</v>
      </c>
      <c r="V176" s="34">
        <f t="shared" si="36"/>
        <v>2.7083333333333348E-2</v>
      </c>
      <c r="W176" s="35">
        <f t="shared" si="37"/>
        <v>39</v>
      </c>
      <c r="X176" s="27" t="str">
        <f t="shared" si="38"/>
        <v>RGNO1465963</v>
      </c>
      <c r="Y176" s="43">
        <f t="shared" si="39"/>
        <v>45637</v>
      </c>
      <c r="Z176" s="27" t="str">
        <f t="shared" si="40"/>
        <v>701076450</v>
      </c>
      <c r="AA176" s="27" t="str">
        <f t="shared" si="41"/>
        <v>Present</v>
      </c>
    </row>
    <row r="177" spans="1:27">
      <c r="A177" s="32" t="s">
        <v>225</v>
      </c>
      <c r="B177" s="27" t="str" cm="1">
        <f t="array" ref="B177:D177">_xlfn.TEXTSPLIT($A177,",")</f>
        <v>RGNO1465964</v>
      </c>
      <c r="C177" s="27" t="str">
        <v>Date-17/12/2024</v>
      </c>
      <c r="D177" s="27" t="str">
        <v>Mob:601346461[16:31-17:11]</v>
      </c>
      <c r="E177" s="36" t="str">
        <f t="shared" si="28"/>
        <v>17/12/2024</v>
      </c>
      <c r="F177" s="27" t="str">
        <f t="shared" si="29"/>
        <v>601346461</v>
      </c>
      <c r="G177" s="27" t="str" cm="1">
        <f t="array" ref="G177:I177">_xlfn.TEXTSPLIT($E177,"/")</f>
        <v>17</v>
      </c>
      <c r="H177" s="27" t="str">
        <v>12</v>
      </c>
      <c r="I177" s="27" t="str">
        <v>2024</v>
      </c>
      <c r="J177" s="28">
        <f t="shared" si="30"/>
        <v>45643</v>
      </c>
      <c r="K177" s="27" t="str">
        <f t="shared" si="31"/>
        <v>[16:31-17:11]</v>
      </c>
      <c r="L177" s="27" t="str">
        <f t="shared" si="32"/>
        <v>16:31-17:11]</v>
      </c>
      <c r="M177" s="27" t="str">
        <f t="shared" si="33"/>
        <v>16:31-17:11</v>
      </c>
      <c r="N177" s="27" t="str" cm="1">
        <f t="array" ref="N177:O177">_xlfn.TEXTSPLIT($M177,"-")</f>
        <v>16:31</v>
      </c>
      <c r="O177" s="27" t="str">
        <v>17:11</v>
      </c>
      <c r="P177" s="27" cm="1">
        <f t="array" ref="P177:Q177">VALUE(_xlfn.TEXTSPLIT($N177,":"))</f>
        <v>16</v>
      </c>
      <c r="Q177" s="27">
        <v>31</v>
      </c>
      <c r="R177" s="27" cm="1">
        <f t="array" ref="R177:S177">IF($O177="","",VALUE(_xlfn.TEXTSPLIT($O177,":")))</f>
        <v>17</v>
      </c>
      <c r="S177" s="27">
        <v>11</v>
      </c>
      <c r="T177" s="34">
        <f t="shared" si="34"/>
        <v>0.68819444444444444</v>
      </c>
      <c r="U177" s="34">
        <f t="shared" si="35"/>
        <v>0.71597222222222223</v>
      </c>
      <c r="V177" s="34">
        <f t="shared" si="36"/>
        <v>2.777777777777779E-2</v>
      </c>
      <c r="W177" s="35">
        <f t="shared" si="37"/>
        <v>40</v>
      </c>
      <c r="X177" s="27" t="str">
        <f t="shared" si="38"/>
        <v>RGNO1465964</v>
      </c>
      <c r="Y177" s="43">
        <f t="shared" si="39"/>
        <v>45643</v>
      </c>
      <c r="Z177" s="27" t="str">
        <f t="shared" si="40"/>
        <v>601346461</v>
      </c>
      <c r="AA177" s="27" t="str">
        <f t="shared" si="41"/>
        <v>Present</v>
      </c>
    </row>
    <row r="178" spans="1:27">
      <c r="A178" s="32" t="s">
        <v>226</v>
      </c>
      <c r="B178" s="27" t="str" cm="1">
        <f t="array" ref="B178:D178">_xlfn.TEXTSPLIT($A178,",")</f>
        <v>RGNO1465965</v>
      </c>
      <c r="C178" s="27" t="str">
        <v>Date-4/12/2024</v>
      </c>
      <c r="D178" s="27" t="str">
        <v>Mob:601436465[12:58-13:03]</v>
      </c>
      <c r="E178" s="36" t="str">
        <f t="shared" si="28"/>
        <v>4/12/2024</v>
      </c>
      <c r="F178" s="27" t="str">
        <f t="shared" si="29"/>
        <v>601436465</v>
      </c>
      <c r="G178" s="27" t="str" cm="1">
        <f t="array" ref="G178:I178">_xlfn.TEXTSPLIT($E178,"/")</f>
        <v>4</v>
      </c>
      <c r="H178" s="27" t="str">
        <v>12</v>
      </c>
      <c r="I178" s="27" t="str">
        <v>2024</v>
      </c>
      <c r="J178" s="28">
        <f t="shared" si="30"/>
        <v>45630</v>
      </c>
      <c r="K178" s="27" t="str">
        <f t="shared" si="31"/>
        <v>[12:58-13:03]</v>
      </c>
      <c r="L178" s="27" t="str">
        <f t="shared" si="32"/>
        <v>12:58-13:03]</v>
      </c>
      <c r="M178" s="27" t="str">
        <f t="shared" si="33"/>
        <v>12:58-13:03</v>
      </c>
      <c r="N178" s="27" t="str" cm="1">
        <f t="array" ref="N178:O178">_xlfn.TEXTSPLIT($M178,"-")</f>
        <v>12:58</v>
      </c>
      <c r="O178" s="27" t="str">
        <v>13:03</v>
      </c>
      <c r="P178" s="27" cm="1">
        <f t="array" ref="P178:Q178">VALUE(_xlfn.TEXTSPLIT($N178,":"))</f>
        <v>12</v>
      </c>
      <c r="Q178" s="27">
        <v>58</v>
      </c>
      <c r="R178" s="27" cm="1">
        <f t="array" ref="R178:S178">IF($O178="","",VALUE(_xlfn.TEXTSPLIT($O178,":")))</f>
        <v>13</v>
      </c>
      <c r="S178" s="27">
        <v>3</v>
      </c>
      <c r="T178" s="34">
        <f t="shared" si="34"/>
        <v>0.54027777777777775</v>
      </c>
      <c r="U178" s="34">
        <f t="shared" si="35"/>
        <v>0.54374999999999996</v>
      </c>
      <c r="V178" s="34">
        <f t="shared" si="36"/>
        <v>3.4722222222222099E-3</v>
      </c>
      <c r="W178" s="35">
        <f t="shared" si="37"/>
        <v>5</v>
      </c>
      <c r="X178" s="27" t="str">
        <f t="shared" si="38"/>
        <v>RGNO1465965</v>
      </c>
      <c r="Y178" s="43">
        <f t="shared" si="39"/>
        <v>45630</v>
      </c>
      <c r="Z178" s="27" t="str">
        <f t="shared" si="40"/>
        <v>601436465</v>
      </c>
      <c r="AA178" s="27" t="str">
        <f t="shared" si="41"/>
        <v>Present</v>
      </c>
    </row>
    <row r="179" spans="1:27">
      <c r="A179" s="32" t="s">
        <v>227</v>
      </c>
      <c r="B179" s="27" t="str" cm="1">
        <f t="array" ref="B179:D179">_xlfn.TEXTSPLIT($A179,",")</f>
        <v>RGNO1465966</v>
      </c>
      <c r="C179" s="27" t="str">
        <v>Date-19/12/2024</v>
      </c>
      <c r="D179" s="27" t="str">
        <v>Mob:601616472[0:00]</v>
      </c>
      <c r="E179" s="36" t="str">
        <f t="shared" si="28"/>
        <v>19/12/2024</v>
      </c>
      <c r="F179" s="27" t="str">
        <f t="shared" si="29"/>
        <v>601616472</v>
      </c>
      <c r="G179" s="27" t="str" cm="1">
        <f t="array" ref="G179:I179">_xlfn.TEXTSPLIT($E179,"/")</f>
        <v>19</v>
      </c>
      <c r="H179" s="27" t="str">
        <v>12</v>
      </c>
      <c r="I179" s="27" t="str">
        <v>2024</v>
      </c>
      <c r="J179" s="28">
        <f t="shared" si="30"/>
        <v>45645</v>
      </c>
      <c r="K179" s="27" t="str">
        <f t="shared" si="31"/>
        <v>[0:00]</v>
      </c>
      <c r="L179" s="27" t="str">
        <f t="shared" si="32"/>
        <v>0:00]</v>
      </c>
      <c r="M179" s="27" t="str">
        <f t="shared" si="33"/>
        <v>0:00</v>
      </c>
      <c r="N179" s="27" t="str" cm="1">
        <f t="array" ref="N179">_xlfn.TEXTSPLIT($M179,"-")</f>
        <v>0:00</v>
      </c>
      <c r="O179" s="27"/>
      <c r="P179" s="27" cm="1">
        <f t="array" ref="P179:Q179">VALUE(_xlfn.TEXTSPLIT($N179,":"))</f>
        <v>0</v>
      </c>
      <c r="Q179" s="27">
        <v>0</v>
      </c>
      <c r="R179" s="27" t="str" cm="1">
        <f t="array" ref="R179">IF($O179="","",VALUE(_xlfn.TEXTSPLIT($O179,":")))</f>
        <v/>
      </c>
      <c r="S179" s="27"/>
      <c r="T179" s="34">
        <f t="shared" si="34"/>
        <v>0</v>
      </c>
      <c r="U179" s="34" t="str">
        <f t="shared" si="35"/>
        <v/>
      </c>
      <c r="V179" s="34" t="str">
        <f t="shared" si="36"/>
        <v/>
      </c>
      <c r="W179" s="35">
        <f t="shared" si="37"/>
        <v>0</v>
      </c>
      <c r="X179" s="27" t="str">
        <f t="shared" si="38"/>
        <v>RGNO1465966</v>
      </c>
      <c r="Y179" s="43">
        <f t="shared" si="39"/>
        <v>45645</v>
      </c>
      <c r="Z179" s="27" t="str">
        <f t="shared" si="40"/>
        <v>601616472</v>
      </c>
      <c r="AA179" s="27" t="str">
        <f t="shared" si="41"/>
        <v>Absent</v>
      </c>
    </row>
    <row r="180" spans="1:27">
      <c r="A180" s="32" t="s">
        <v>228</v>
      </c>
      <c r="B180" s="27" t="str" cm="1">
        <f t="array" ref="B180:D180">_xlfn.TEXTSPLIT($A180,",")</f>
        <v>RGNO1465967</v>
      </c>
      <c r="C180" s="27" t="str">
        <v>Date-11/12/2024</v>
      </c>
      <c r="D180" s="27" t="str">
        <v>Mob:601886484[17:26-18:10]</v>
      </c>
      <c r="E180" s="36" t="str">
        <f t="shared" si="28"/>
        <v>11/12/2024</v>
      </c>
      <c r="F180" s="27" t="str">
        <f t="shared" si="29"/>
        <v>601886484</v>
      </c>
      <c r="G180" s="27" t="str" cm="1">
        <f t="array" ref="G180:I180">_xlfn.TEXTSPLIT($E180,"/")</f>
        <v>11</v>
      </c>
      <c r="H180" s="27" t="str">
        <v>12</v>
      </c>
      <c r="I180" s="27" t="str">
        <v>2024</v>
      </c>
      <c r="J180" s="28">
        <f t="shared" si="30"/>
        <v>45637</v>
      </c>
      <c r="K180" s="27" t="str">
        <f t="shared" si="31"/>
        <v>[17:26-18:10]</v>
      </c>
      <c r="L180" s="27" t="str">
        <f t="shared" si="32"/>
        <v>17:26-18:10]</v>
      </c>
      <c r="M180" s="27" t="str">
        <f t="shared" si="33"/>
        <v>17:26-18:10</v>
      </c>
      <c r="N180" s="27" t="str" cm="1">
        <f t="array" ref="N180:O180">_xlfn.TEXTSPLIT($M180,"-")</f>
        <v>17:26</v>
      </c>
      <c r="O180" s="27" t="str">
        <v>18:10</v>
      </c>
      <c r="P180" s="27" cm="1">
        <f t="array" ref="P180:Q180">VALUE(_xlfn.TEXTSPLIT($N180,":"))</f>
        <v>17</v>
      </c>
      <c r="Q180" s="27">
        <v>26</v>
      </c>
      <c r="R180" s="27" cm="1">
        <f t="array" ref="R180:S180">IF($O180="","",VALUE(_xlfn.TEXTSPLIT($O180,":")))</f>
        <v>18</v>
      </c>
      <c r="S180" s="27">
        <v>10</v>
      </c>
      <c r="T180" s="34">
        <f t="shared" si="34"/>
        <v>0.72638888888888886</v>
      </c>
      <c r="U180" s="34">
        <f t="shared" si="35"/>
        <v>0.75694444444444442</v>
      </c>
      <c r="V180" s="34">
        <f t="shared" si="36"/>
        <v>3.0555555555555558E-2</v>
      </c>
      <c r="W180" s="35">
        <f t="shared" si="37"/>
        <v>44</v>
      </c>
      <c r="X180" s="27" t="str">
        <f t="shared" si="38"/>
        <v>RGNO1465967</v>
      </c>
      <c r="Y180" s="43">
        <f t="shared" si="39"/>
        <v>45637</v>
      </c>
      <c r="Z180" s="27" t="str">
        <f t="shared" si="40"/>
        <v>601886484</v>
      </c>
      <c r="AA180" s="27" t="str">
        <f t="shared" si="41"/>
        <v>Present</v>
      </c>
    </row>
    <row r="181" spans="1:27">
      <c r="A181" s="32" t="s">
        <v>229</v>
      </c>
      <c r="B181" s="27" t="str" cm="1">
        <f t="array" ref="B181:D181">_xlfn.TEXTSPLIT($A181,",")</f>
        <v>RGNO1465968</v>
      </c>
      <c r="C181" s="27" t="str">
        <v>Date-14/12/2024</v>
      </c>
      <c r="D181" s="27" t="str">
        <v>Mob:602066491[0:00]</v>
      </c>
      <c r="E181" s="36" t="str">
        <f t="shared" si="28"/>
        <v>14/12/2024</v>
      </c>
      <c r="F181" s="27" t="str">
        <f t="shared" si="29"/>
        <v>602066491</v>
      </c>
      <c r="G181" s="27" t="str" cm="1">
        <f t="array" ref="G181:I181">_xlfn.TEXTSPLIT($E181,"/")</f>
        <v>14</v>
      </c>
      <c r="H181" s="27" t="str">
        <v>12</v>
      </c>
      <c r="I181" s="27" t="str">
        <v>2024</v>
      </c>
      <c r="J181" s="28">
        <f t="shared" si="30"/>
        <v>45640</v>
      </c>
      <c r="K181" s="27" t="str">
        <f t="shared" si="31"/>
        <v>[0:00]</v>
      </c>
      <c r="L181" s="27" t="str">
        <f t="shared" si="32"/>
        <v>0:00]</v>
      </c>
      <c r="M181" s="27" t="str">
        <f t="shared" si="33"/>
        <v>0:00</v>
      </c>
      <c r="N181" s="27" t="str" cm="1">
        <f t="array" ref="N181">_xlfn.TEXTSPLIT($M181,"-")</f>
        <v>0:00</v>
      </c>
      <c r="O181" s="27"/>
      <c r="P181" s="27" cm="1">
        <f t="array" ref="P181:Q181">VALUE(_xlfn.TEXTSPLIT($N181,":"))</f>
        <v>0</v>
      </c>
      <c r="Q181" s="27">
        <v>0</v>
      </c>
      <c r="R181" s="27" t="str" cm="1">
        <f t="array" ref="R181">IF($O181="","",VALUE(_xlfn.TEXTSPLIT($O181,":")))</f>
        <v/>
      </c>
      <c r="S181" s="27"/>
      <c r="T181" s="34">
        <f t="shared" si="34"/>
        <v>0</v>
      </c>
      <c r="U181" s="34" t="str">
        <f t="shared" si="35"/>
        <v/>
      </c>
      <c r="V181" s="34" t="str">
        <f t="shared" si="36"/>
        <v/>
      </c>
      <c r="W181" s="35">
        <f t="shared" si="37"/>
        <v>0</v>
      </c>
      <c r="X181" s="27" t="str">
        <f t="shared" si="38"/>
        <v>RGNO1465968</v>
      </c>
      <c r="Y181" s="43">
        <f t="shared" si="39"/>
        <v>45640</v>
      </c>
      <c r="Z181" s="27" t="str">
        <f t="shared" si="40"/>
        <v>602066491</v>
      </c>
      <c r="AA181" s="27" t="str">
        <f t="shared" si="41"/>
        <v>Absent</v>
      </c>
    </row>
    <row r="182" spans="1:27">
      <c r="A182" s="32" t="s">
        <v>230</v>
      </c>
      <c r="B182" s="27" t="str" cm="1">
        <f t="array" ref="B182:D182">_xlfn.TEXTSPLIT($A182,",")</f>
        <v>RGNO1465969</v>
      </c>
      <c r="C182" s="27" t="str">
        <v>Date-10/12/2024</v>
      </c>
      <c r="D182" s="27" t="str">
        <v>Mob:702156495[15:15-16:00]</v>
      </c>
      <c r="E182" s="36" t="str">
        <f t="shared" si="28"/>
        <v>10/12/2024</v>
      </c>
      <c r="F182" s="27" t="str">
        <f t="shared" si="29"/>
        <v>702156495</v>
      </c>
      <c r="G182" s="27" t="str" cm="1">
        <f t="array" ref="G182:I182">_xlfn.TEXTSPLIT($E182,"/")</f>
        <v>10</v>
      </c>
      <c r="H182" s="27" t="str">
        <v>12</v>
      </c>
      <c r="I182" s="27" t="str">
        <v>2024</v>
      </c>
      <c r="J182" s="28">
        <f t="shared" si="30"/>
        <v>45636</v>
      </c>
      <c r="K182" s="27" t="str">
        <f t="shared" si="31"/>
        <v>[15:15-16:00]</v>
      </c>
      <c r="L182" s="27" t="str">
        <f t="shared" si="32"/>
        <v>15:15-16:00]</v>
      </c>
      <c r="M182" s="27" t="str">
        <f t="shared" si="33"/>
        <v>15:15-16:00</v>
      </c>
      <c r="N182" s="27" t="str" cm="1">
        <f t="array" ref="N182:O182">_xlfn.TEXTSPLIT($M182,"-")</f>
        <v>15:15</v>
      </c>
      <c r="O182" s="27" t="str">
        <v>16:00</v>
      </c>
      <c r="P182" s="27" cm="1">
        <f t="array" ref="P182:Q182">VALUE(_xlfn.TEXTSPLIT($N182,":"))</f>
        <v>15</v>
      </c>
      <c r="Q182" s="27">
        <v>15</v>
      </c>
      <c r="R182" s="27" cm="1">
        <f t="array" ref="R182:S182">IF($O182="","",VALUE(_xlfn.TEXTSPLIT($O182,":")))</f>
        <v>16</v>
      </c>
      <c r="S182" s="27">
        <v>0</v>
      </c>
      <c r="T182" s="34">
        <f t="shared" si="34"/>
        <v>0.63541666666666663</v>
      </c>
      <c r="U182" s="34">
        <f t="shared" si="35"/>
        <v>0.66666666666666663</v>
      </c>
      <c r="V182" s="34">
        <f t="shared" si="36"/>
        <v>3.125E-2</v>
      </c>
      <c r="W182" s="35">
        <f t="shared" si="37"/>
        <v>45</v>
      </c>
      <c r="X182" s="27" t="str">
        <f t="shared" si="38"/>
        <v>RGNO1465969</v>
      </c>
      <c r="Y182" s="43">
        <f t="shared" si="39"/>
        <v>45636</v>
      </c>
      <c r="Z182" s="27" t="str">
        <f t="shared" si="40"/>
        <v>702156495</v>
      </c>
      <c r="AA182" s="27" t="str">
        <f t="shared" si="41"/>
        <v>Present</v>
      </c>
    </row>
    <row r="183" spans="1:27">
      <c r="A183" s="32" t="s">
        <v>231</v>
      </c>
      <c r="B183" s="27" t="str" cm="1">
        <f t="array" ref="B183:D183">_xlfn.TEXTSPLIT($A183,",")</f>
        <v>RGNO1465970</v>
      </c>
      <c r="C183" s="27" t="str">
        <v>Date-11/12/2024</v>
      </c>
      <c r="D183" s="27" t="str">
        <v>Mob:702246499[19:20-19:55]</v>
      </c>
      <c r="E183" s="36" t="str">
        <f t="shared" si="28"/>
        <v>11/12/2024</v>
      </c>
      <c r="F183" s="27" t="str">
        <f t="shared" si="29"/>
        <v>702246499</v>
      </c>
      <c r="G183" s="27" t="str" cm="1">
        <f t="array" ref="G183:I183">_xlfn.TEXTSPLIT($E183,"/")</f>
        <v>11</v>
      </c>
      <c r="H183" s="27" t="str">
        <v>12</v>
      </c>
      <c r="I183" s="27" t="str">
        <v>2024</v>
      </c>
      <c r="J183" s="28">
        <f t="shared" si="30"/>
        <v>45637</v>
      </c>
      <c r="K183" s="27" t="str">
        <f t="shared" si="31"/>
        <v>[19:20-19:55]</v>
      </c>
      <c r="L183" s="27" t="str">
        <f t="shared" si="32"/>
        <v>19:20-19:55]</v>
      </c>
      <c r="M183" s="27" t="str">
        <f t="shared" si="33"/>
        <v>19:20-19:55</v>
      </c>
      <c r="N183" s="27" t="str" cm="1">
        <f t="array" ref="N183:O183">_xlfn.TEXTSPLIT($M183,"-")</f>
        <v>19:20</v>
      </c>
      <c r="O183" s="27" t="str">
        <v>19:55</v>
      </c>
      <c r="P183" s="27" cm="1">
        <f t="array" ref="P183:Q183">VALUE(_xlfn.TEXTSPLIT($N183,":"))</f>
        <v>19</v>
      </c>
      <c r="Q183" s="27">
        <v>20</v>
      </c>
      <c r="R183" s="27" cm="1">
        <f t="array" ref="R183:S183">IF($O183="","",VALUE(_xlfn.TEXTSPLIT($O183,":")))</f>
        <v>19</v>
      </c>
      <c r="S183" s="27">
        <v>55</v>
      </c>
      <c r="T183" s="34">
        <f t="shared" si="34"/>
        <v>0.80555555555555558</v>
      </c>
      <c r="U183" s="34">
        <f t="shared" si="35"/>
        <v>0.82986111111111116</v>
      </c>
      <c r="V183" s="34">
        <f t="shared" si="36"/>
        <v>2.430555555555558E-2</v>
      </c>
      <c r="W183" s="35">
        <f t="shared" si="37"/>
        <v>35</v>
      </c>
      <c r="X183" s="27" t="str">
        <f t="shared" si="38"/>
        <v>RGNO1465970</v>
      </c>
      <c r="Y183" s="43">
        <f t="shared" si="39"/>
        <v>45637</v>
      </c>
      <c r="Z183" s="27" t="str">
        <f t="shared" si="40"/>
        <v>702246499</v>
      </c>
      <c r="AA183" s="27" t="str">
        <f t="shared" si="41"/>
        <v>Present</v>
      </c>
    </row>
    <row r="184" spans="1:27">
      <c r="A184" s="32" t="s">
        <v>232</v>
      </c>
      <c r="B184" s="27" t="str" cm="1">
        <f t="array" ref="B184:D184">_xlfn.TEXTSPLIT($A184,",")</f>
        <v>RGNO1465971</v>
      </c>
      <c r="C184" s="27" t="str">
        <v>Date-5/12/2024</v>
      </c>
      <c r="D184" s="27" t="str">
        <v>Mob:602336503[09:52-10:07]</v>
      </c>
      <c r="E184" s="36" t="str">
        <f t="shared" si="28"/>
        <v>5/12/2024</v>
      </c>
      <c r="F184" s="27" t="str">
        <f t="shared" si="29"/>
        <v>602336503</v>
      </c>
      <c r="G184" s="27" t="str" cm="1">
        <f t="array" ref="G184:I184">_xlfn.TEXTSPLIT($E184,"/")</f>
        <v>5</v>
      </c>
      <c r="H184" s="27" t="str">
        <v>12</v>
      </c>
      <c r="I184" s="27" t="str">
        <v>2024</v>
      </c>
      <c r="J184" s="28">
        <f t="shared" si="30"/>
        <v>45631</v>
      </c>
      <c r="K184" s="27" t="str">
        <f t="shared" si="31"/>
        <v>[09:52-10:07]</v>
      </c>
      <c r="L184" s="27" t="str">
        <f t="shared" si="32"/>
        <v>09:52-10:07]</v>
      </c>
      <c r="M184" s="27" t="str">
        <f t="shared" si="33"/>
        <v>09:52-10:07</v>
      </c>
      <c r="N184" s="27" t="str" cm="1">
        <f t="array" ref="N184:O184">_xlfn.TEXTSPLIT($M184,"-")</f>
        <v>09:52</v>
      </c>
      <c r="O184" s="27" t="str">
        <v>10:07</v>
      </c>
      <c r="P184" s="27" cm="1">
        <f t="array" ref="P184:Q184">VALUE(_xlfn.TEXTSPLIT($N184,":"))</f>
        <v>9</v>
      </c>
      <c r="Q184" s="27">
        <v>52</v>
      </c>
      <c r="R184" s="27" cm="1">
        <f t="array" ref="R184:S184">IF($O184="","",VALUE(_xlfn.TEXTSPLIT($O184,":")))</f>
        <v>10</v>
      </c>
      <c r="S184" s="27">
        <v>7</v>
      </c>
      <c r="T184" s="34">
        <f t="shared" si="34"/>
        <v>0.41111111111111109</v>
      </c>
      <c r="U184" s="34">
        <f t="shared" si="35"/>
        <v>0.42152777777777778</v>
      </c>
      <c r="V184" s="34">
        <f t="shared" si="36"/>
        <v>1.0416666666666685E-2</v>
      </c>
      <c r="W184" s="35">
        <f t="shared" si="37"/>
        <v>15</v>
      </c>
      <c r="X184" s="27" t="str">
        <f t="shared" si="38"/>
        <v>RGNO1465971</v>
      </c>
      <c r="Y184" s="43">
        <f t="shared" si="39"/>
        <v>45631</v>
      </c>
      <c r="Z184" s="27" t="str">
        <f t="shared" si="40"/>
        <v>602336503</v>
      </c>
      <c r="AA184" s="27" t="str">
        <f t="shared" si="41"/>
        <v>Present</v>
      </c>
    </row>
    <row r="185" spans="1:27">
      <c r="A185" s="32" t="s">
        <v>233</v>
      </c>
      <c r="B185" s="27" t="str" cm="1">
        <f t="array" ref="B185:D185">_xlfn.TEXTSPLIT($A185,",")</f>
        <v>RGNO1465972</v>
      </c>
      <c r="C185" s="27" t="str">
        <v>Date-11/12/2024</v>
      </c>
      <c r="D185" s="27" t="str">
        <v>Mob:702876525[0:00]</v>
      </c>
      <c r="E185" s="36" t="str">
        <f t="shared" si="28"/>
        <v>11/12/2024</v>
      </c>
      <c r="F185" s="27" t="str">
        <f t="shared" si="29"/>
        <v>702876525</v>
      </c>
      <c r="G185" s="27" t="str" cm="1">
        <f t="array" ref="G185:I185">_xlfn.TEXTSPLIT($E185,"/")</f>
        <v>11</v>
      </c>
      <c r="H185" s="27" t="str">
        <v>12</v>
      </c>
      <c r="I185" s="27" t="str">
        <v>2024</v>
      </c>
      <c r="J185" s="28">
        <f t="shared" si="30"/>
        <v>45637</v>
      </c>
      <c r="K185" s="27" t="str">
        <f t="shared" si="31"/>
        <v>[0:00]</v>
      </c>
      <c r="L185" s="27" t="str">
        <f t="shared" si="32"/>
        <v>0:00]</v>
      </c>
      <c r="M185" s="27" t="str">
        <f t="shared" si="33"/>
        <v>0:00</v>
      </c>
      <c r="N185" s="27" t="str" cm="1">
        <f t="array" ref="N185">_xlfn.TEXTSPLIT($M185,"-")</f>
        <v>0:00</v>
      </c>
      <c r="O185" s="27"/>
      <c r="P185" s="27" cm="1">
        <f t="array" ref="P185:Q185">VALUE(_xlfn.TEXTSPLIT($N185,":"))</f>
        <v>0</v>
      </c>
      <c r="Q185" s="27">
        <v>0</v>
      </c>
      <c r="R185" s="27" t="str" cm="1">
        <f t="array" ref="R185">IF($O185="","",VALUE(_xlfn.TEXTSPLIT($O185,":")))</f>
        <v/>
      </c>
      <c r="S185" s="27"/>
      <c r="T185" s="34">
        <f t="shared" si="34"/>
        <v>0</v>
      </c>
      <c r="U185" s="34" t="str">
        <f t="shared" si="35"/>
        <v/>
      </c>
      <c r="V185" s="34" t="str">
        <f t="shared" si="36"/>
        <v/>
      </c>
      <c r="W185" s="35">
        <f t="shared" si="37"/>
        <v>0</v>
      </c>
      <c r="X185" s="27" t="str">
        <f t="shared" si="38"/>
        <v>RGNO1465972</v>
      </c>
      <c r="Y185" s="43">
        <f t="shared" si="39"/>
        <v>45637</v>
      </c>
      <c r="Z185" s="27" t="str">
        <f t="shared" si="40"/>
        <v>702876525</v>
      </c>
      <c r="AA185" s="27" t="str">
        <f t="shared" si="41"/>
        <v>Absent</v>
      </c>
    </row>
    <row r="186" spans="1:27">
      <c r="A186" s="32" t="s">
        <v>234</v>
      </c>
      <c r="B186" s="27" t="str" cm="1">
        <f t="array" ref="B186:D186">_xlfn.TEXTSPLIT($A186,",")</f>
        <v>RGNO1465973</v>
      </c>
      <c r="C186" s="27" t="str">
        <v>Date-15/12/2024</v>
      </c>
      <c r="D186" s="27" t="str">
        <v>Mob:702966529[16:15-16:31]</v>
      </c>
      <c r="E186" s="36" t="str">
        <f t="shared" si="28"/>
        <v>15/12/2024</v>
      </c>
      <c r="F186" s="27" t="str">
        <f t="shared" si="29"/>
        <v>702966529</v>
      </c>
      <c r="G186" s="27" t="str" cm="1">
        <f t="array" ref="G186:I186">_xlfn.TEXTSPLIT($E186,"/")</f>
        <v>15</v>
      </c>
      <c r="H186" s="27" t="str">
        <v>12</v>
      </c>
      <c r="I186" s="27" t="str">
        <v>2024</v>
      </c>
      <c r="J186" s="28">
        <f t="shared" si="30"/>
        <v>45641</v>
      </c>
      <c r="K186" s="27" t="str">
        <f t="shared" si="31"/>
        <v>[16:15-16:31]</v>
      </c>
      <c r="L186" s="27" t="str">
        <f t="shared" si="32"/>
        <v>16:15-16:31]</v>
      </c>
      <c r="M186" s="27" t="str">
        <f t="shared" si="33"/>
        <v>16:15-16:31</v>
      </c>
      <c r="N186" s="27" t="str" cm="1">
        <f t="array" ref="N186:O186">_xlfn.TEXTSPLIT($M186,"-")</f>
        <v>16:15</v>
      </c>
      <c r="O186" s="27" t="str">
        <v>16:31</v>
      </c>
      <c r="P186" s="27" cm="1">
        <f t="array" ref="P186:Q186">VALUE(_xlfn.TEXTSPLIT($N186,":"))</f>
        <v>16</v>
      </c>
      <c r="Q186" s="27">
        <v>15</v>
      </c>
      <c r="R186" s="27" cm="1">
        <f t="array" ref="R186:S186">IF($O186="","",VALUE(_xlfn.TEXTSPLIT($O186,":")))</f>
        <v>16</v>
      </c>
      <c r="S186" s="27">
        <v>31</v>
      </c>
      <c r="T186" s="34">
        <f t="shared" si="34"/>
        <v>0.67708333333333337</v>
      </c>
      <c r="U186" s="34">
        <f t="shared" si="35"/>
        <v>0.68819444444444444</v>
      </c>
      <c r="V186" s="34">
        <f t="shared" si="36"/>
        <v>1.1111111111111072E-2</v>
      </c>
      <c r="W186" s="35">
        <f t="shared" si="37"/>
        <v>16</v>
      </c>
      <c r="X186" s="27" t="str">
        <f t="shared" si="38"/>
        <v>RGNO1465973</v>
      </c>
      <c r="Y186" s="43">
        <f t="shared" si="39"/>
        <v>45641</v>
      </c>
      <c r="Z186" s="27" t="str">
        <f t="shared" si="40"/>
        <v>702966529</v>
      </c>
      <c r="AA186" s="27" t="str">
        <f t="shared" si="41"/>
        <v>Present</v>
      </c>
    </row>
    <row r="187" spans="1:27">
      <c r="A187" s="32" t="s">
        <v>235</v>
      </c>
      <c r="B187" s="27" t="str" cm="1">
        <f t="array" ref="B187:D187">_xlfn.TEXTSPLIT($A187,",")</f>
        <v>RGNO1465974</v>
      </c>
      <c r="C187" s="27" t="str">
        <v>Date-13/12/2024</v>
      </c>
      <c r="D187" s="27" t="str">
        <v>Mob:703056533[19:15-20:01]</v>
      </c>
      <c r="E187" s="36" t="str">
        <f t="shared" si="28"/>
        <v>13/12/2024</v>
      </c>
      <c r="F187" s="27" t="str">
        <f t="shared" si="29"/>
        <v>703056533</v>
      </c>
      <c r="G187" s="27" t="str" cm="1">
        <f t="array" ref="G187:I187">_xlfn.TEXTSPLIT($E187,"/")</f>
        <v>13</v>
      </c>
      <c r="H187" s="27" t="str">
        <v>12</v>
      </c>
      <c r="I187" s="27" t="str">
        <v>2024</v>
      </c>
      <c r="J187" s="28">
        <f t="shared" si="30"/>
        <v>45639</v>
      </c>
      <c r="K187" s="27" t="str">
        <f t="shared" si="31"/>
        <v>[19:15-20:01]</v>
      </c>
      <c r="L187" s="27" t="str">
        <f t="shared" si="32"/>
        <v>19:15-20:01]</v>
      </c>
      <c r="M187" s="27" t="str">
        <f t="shared" si="33"/>
        <v>19:15-20:01</v>
      </c>
      <c r="N187" s="27" t="str" cm="1">
        <f t="array" ref="N187:O187">_xlfn.TEXTSPLIT($M187,"-")</f>
        <v>19:15</v>
      </c>
      <c r="O187" s="27" t="str">
        <v>20:01</v>
      </c>
      <c r="P187" s="27" cm="1">
        <f t="array" ref="P187:Q187">VALUE(_xlfn.TEXTSPLIT($N187,":"))</f>
        <v>19</v>
      </c>
      <c r="Q187" s="27">
        <v>15</v>
      </c>
      <c r="R187" s="27" cm="1">
        <f t="array" ref="R187:S187">IF($O187="","",VALUE(_xlfn.TEXTSPLIT($O187,":")))</f>
        <v>20</v>
      </c>
      <c r="S187" s="27">
        <v>1</v>
      </c>
      <c r="T187" s="34">
        <f t="shared" si="34"/>
        <v>0.80208333333333337</v>
      </c>
      <c r="U187" s="34">
        <f t="shared" si="35"/>
        <v>0.83402777777777781</v>
      </c>
      <c r="V187" s="34">
        <f t="shared" si="36"/>
        <v>3.1944444444444442E-2</v>
      </c>
      <c r="W187" s="35">
        <f t="shared" si="37"/>
        <v>46</v>
      </c>
      <c r="X187" s="27" t="str">
        <f t="shared" si="38"/>
        <v>RGNO1465974</v>
      </c>
      <c r="Y187" s="43">
        <f t="shared" si="39"/>
        <v>45639</v>
      </c>
      <c r="Z187" s="27" t="str">
        <f t="shared" si="40"/>
        <v>703056533</v>
      </c>
      <c r="AA187" s="27" t="str">
        <f t="shared" si="41"/>
        <v>Present</v>
      </c>
    </row>
    <row r="188" spans="1:27">
      <c r="A188" s="32" t="s">
        <v>236</v>
      </c>
      <c r="B188" s="27" t="str" cm="1">
        <f t="array" ref="B188:D188">_xlfn.TEXTSPLIT($A188,",")</f>
        <v>RGNO1465975</v>
      </c>
      <c r="C188" s="27" t="str">
        <v>Date-14/12/2024</v>
      </c>
      <c r="D188" s="27" t="str">
        <v>Mob:703146537[13:48-14:25]</v>
      </c>
      <c r="E188" s="36" t="str">
        <f t="shared" si="28"/>
        <v>14/12/2024</v>
      </c>
      <c r="F188" s="27" t="str">
        <f t="shared" si="29"/>
        <v>703146537</v>
      </c>
      <c r="G188" s="27" t="str" cm="1">
        <f t="array" ref="G188:I188">_xlfn.TEXTSPLIT($E188,"/")</f>
        <v>14</v>
      </c>
      <c r="H188" s="27" t="str">
        <v>12</v>
      </c>
      <c r="I188" s="27" t="str">
        <v>2024</v>
      </c>
      <c r="J188" s="28">
        <f t="shared" si="30"/>
        <v>45640</v>
      </c>
      <c r="K188" s="27" t="str">
        <f t="shared" si="31"/>
        <v>[13:48-14:25]</v>
      </c>
      <c r="L188" s="27" t="str">
        <f t="shared" si="32"/>
        <v>13:48-14:25]</v>
      </c>
      <c r="M188" s="27" t="str">
        <f t="shared" si="33"/>
        <v>13:48-14:25</v>
      </c>
      <c r="N188" s="27" t="str" cm="1">
        <f t="array" ref="N188:O188">_xlfn.TEXTSPLIT($M188,"-")</f>
        <v>13:48</v>
      </c>
      <c r="O188" s="27" t="str">
        <v>14:25</v>
      </c>
      <c r="P188" s="27" cm="1">
        <f t="array" ref="P188:Q188">VALUE(_xlfn.TEXTSPLIT($N188,":"))</f>
        <v>13</v>
      </c>
      <c r="Q188" s="27">
        <v>48</v>
      </c>
      <c r="R188" s="27" cm="1">
        <f t="array" ref="R188:S188">IF($O188="","",VALUE(_xlfn.TEXTSPLIT($O188,":")))</f>
        <v>14</v>
      </c>
      <c r="S188" s="27">
        <v>25</v>
      </c>
      <c r="T188" s="34">
        <f t="shared" si="34"/>
        <v>0.57499999999999996</v>
      </c>
      <c r="U188" s="34">
        <f t="shared" si="35"/>
        <v>0.60069444444444442</v>
      </c>
      <c r="V188" s="34">
        <f t="shared" si="36"/>
        <v>2.5694444444444464E-2</v>
      </c>
      <c r="W188" s="35">
        <f t="shared" si="37"/>
        <v>37</v>
      </c>
      <c r="X188" s="27" t="str">
        <f t="shared" si="38"/>
        <v>RGNO1465975</v>
      </c>
      <c r="Y188" s="43">
        <f t="shared" si="39"/>
        <v>45640</v>
      </c>
      <c r="Z188" s="27" t="str">
        <f t="shared" si="40"/>
        <v>703146537</v>
      </c>
      <c r="AA188" s="27" t="str">
        <f t="shared" si="41"/>
        <v>Present</v>
      </c>
    </row>
    <row r="189" spans="1:27">
      <c r="A189" s="32" t="s">
        <v>237</v>
      </c>
      <c r="B189" s="27" t="str" cm="1">
        <f t="array" ref="B189:D189">_xlfn.TEXTSPLIT($A189,",")</f>
        <v>RGNO1465976</v>
      </c>
      <c r="C189" s="27" t="str">
        <v>Date-6/12/2024</v>
      </c>
      <c r="D189" s="27" t="str">
        <v>Mob:603326544[14:05-14:24]</v>
      </c>
      <c r="E189" s="36" t="str">
        <f t="shared" si="28"/>
        <v>6/12/2024</v>
      </c>
      <c r="F189" s="27" t="str">
        <f t="shared" si="29"/>
        <v>603326544</v>
      </c>
      <c r="G189" s="27" t="str" cm="1">
        <f t="array" ref="G189:I189">_xlfn.TEXTSPLIT($E189,"/")</f>
        <v>6</v>
      </c>
      <c r="H189" s="27" t="str">
        <v>12</v>
      </c>
      <c r="I189" s="27" t="str">
        <v>2024</v>
      </c>
      <c r="J189" s="28">
        <f t="shared" si="30"/>
        <v>45632</v>
      </c>
      <c r="K189" s="27" t="str">
        <f t="shared" si="31"/>
        <v>[14:05-14:24]</v>
      </c>
      <c r="L189" s="27" t="str">
        <f t="shared" si="32"/>
        <v>14:05-14:24]</v>
      </c>
      <c r="M189" s="27" t="str">
        <f t="shared" si="33"/>
        <v>14:05-14:24</v>
      </c>
      <c r="N189" s="27" t="str" cm="1">
        <f t="array" ref="N189:O189">_xlfn.TEXTSPLIT($M189,"-")</f>
        <v>14:05</v>
      </c>
      <c r="O189" s="27" t="str">
        <v>14:24</v>
      </c>
      <c r="P189" s="27" cm="1">
        <f t="array" ref="P189:Q189">VALUE(_xlfn.TEXTSPLIT($N189,":"))</f>
        <v>14</v>
      </c>
      <c r="Q189" s="27">
        <v>5</v>
      </c>
      <c r="R189" s="27" cm="1">
        <f t="array" ref="R189:S189">IF($O189="","",VALUE(_xlfn.TEXTSPLIT($O189,":")))</f>
        <v>14</v>
      </c>
      <c r="S189" s="27">
        <v>24</v>
      </c>
      <c r="T189" s="34">
        <f t="shared" si="34"/>
        <v>0.58680555555555558</v>
      </c>
      <c r="U189" s="34">
        <f t="shared" si="35"/>
        <v>0.6</v>
      </c>
      <c r="V189" s="34">
        <f t="shared" si="36"/>
        <v>1.3194444444444398E-2</v>
      </c>
      <c r="W189" s="35">
        <f t="shared" si="37"/>
        <v>19</v>
      </c>
      <c r="X189" s="27" t="str">
        <f t="shared" si="38"/>
        <v>RGNO1465976</v>
      </c>
      <c r="Y189" s="43">
        <f t="shared" si="39"/>
        <v>45632</v>
      </c>
      <c r="Z189" s="27" t="str">
        <f t="shared" si="40"/>
        <v>603326544</v>
      </c>
      <c r="AA189" s="27" t="str">
        <f t="shared" si="41"/>
        <v>Present</v>
      </c>
    </row>
    <row r="190" spans="1:27">
      <c r="A190" s="32" t="s">
        <v>238</v>
      </c>
      <c r="B190" s="27" t="str" cm="1">
        <f t="array" ref="B190:D190">_xlfn.TEXTSPLIT($A190,",")</f>
        <v>RGNO1465977</v>
      </c>
      <c r="C190" s="27" t="str">
        <v>Date-6/12/2024</v>
      </c>
      <c r="D190" s="27" t="str">
        <v>Mob:603416548[19:16-19:26]</v>
      </c>
      <c r="E190" s="36" t="str">
        <f t="shared" si="28"/>
        <v>6/12/2024</v>
      </c>
      <c r="F190" s="27" t="str">
        <f t="shared" si="29"/>
        <v>603416548</v>
      </c>
      <c r="G190" s="27" t="str" cm="1">
        <f t="array" ref="G190:I190">_xlfn.TEXTSPLIT($E190,"/")</f>
        <v>6</v>
      </c>
      <c r="H190" s="27" t="str">
        <v>12</v>
      </c>
      <c r="I190" s="27" t="str">
        <v>2024</v>
      </c>
      <c r="J190" s="28">
        <f t="shared" si="30"/>
        <v>45632</v>
      </c>
      <c r="K190" s="27" t="str">
        <f t="shared" si="31"/>
        <v>[19:16-19:26]</v>
      </c>
      <c r="L190" s="27" t="str">
        <f t="shared" si="32"/>
        <v>19:16-19:26]</v>
      </c>
      <c r="M190" s="27" t="str">
        <f t="shared" si="33"/>
        <v>19:16-19:26</v>
      </c>
      <c r="N190" s="27" t="str" cm="1">
        <f t="array" ref="N190:O190">_xlfn.TEXTSPLIT($M190,"-")</f>
        <v>19:16</v>
      </c>
      <c r="O190" s="27" t="str">
        <v>19:26</v>
      </c>
      <c r="P190" s="27" cm="1">
        <f t="array" ref="P190:Q190">VALUE(_xlfn.TEXTSPLIT($N190,":"))</f>
        <v>19</v>
      </c>
      <c r="Q190" s="27">
        <v>16</v>
      </c>
      <c r="R190" s="27" cm="1">
        <f t="array" ref="R190:S190">IF($O190="","",VALUE(_xlfn.TEXTSPLIT($O190,":")))</f>
        <v>19</v>
      </c>
      <c r="S190" s="27">
        <v>26</v>
      </c>
      <c r="T190" s="34">
        <f t="shared" si="34"/>
        <v>0.80277777777777781</v>
      </c>
      <c r="U190" s="34">
        <f t="shared" si="35"/>
        <v>0.80972222222222223</v>
      </c>
      <c r="V190" s="34">
        <f t="shared" si="36"/>
        <v>6.9444444444444198E-3</v>
      </c>
      <c r="W190" s="35">
        <f t="shared" si="37"/>
        <v>10</v>
      </c>
      <c r="X190" s="27" t="str">
        <f t="shared" si="38"/>
        <v>RGNO1465977</v>
      </c>
      <c r="Y190" s="43">
        <f t="shared" si="39"/>
        <v>45632</v>
      </c>
      <c r="Z190" s="27" t="str">
        <f t="shared" si="40"/>
        <v>603416548</v>
      </c>
      <c r="AA190" s="27" t="str">
        <f t="shared" si="41"/>
        <v>Present</v>
      </c>
    </row>
    <row r="191" spans="1:27">
      <c r="A191" s="32" t="s">
        <v>239</v>
      </c>
      <c r="B191" s="27" t="str" cm="1">
        <f t="array" ref="B191:D191">_xlfn.TEXTSPLIT($A191,",")</f>
        <v>RGNO1465978</v>
      </c>
      <c r="C191" s="27" t="str">
        <v>Date-11/12/2024</v>
      </c>
      <c r="D191" s="27" t="str">
        <v>Mob:703596555[10:43-11:32]</v>
      </c>
      <c r="E191" s="36" t="str">
        <f t="shared" si="28"/>
        <v>11/12/2024</v>
      </c>
      <c r="F191" s="27" t="str">
        <f t="shared" si="29"/>
        <v>703596555</v>
      </c>
      <c r="G191" s="27" t="str" cm="1">
        <f t="array" ref="G191:I191">_xlfn.TEXTSPLIT($E191,"/")</f>
        <v>11</v>
      </c>
      <c r="H191" s="27" t="str">
        <v>12</v>
      </c>
      <c r="I191" s="27" t="str">
        <v>2024</v>
      </c>
      <c r="J191" s="28">
        <f t="shared" si="30"/>
        <v>45637</v>
      </c>
      <c r="K191" s="27" t="str">
        <f t="shared" si="31"/>
        <v>[10:43-11:32]</v>
      </c>
      <c r="L191" s="27" t="str">
        <f t="shared" si="32"/>
        <v>10:43-11:32]</v>
      </c>
      <c r="M191" s="27" t="str">
        <f t="shared" si="33"/>
        <v>10:43-11:32</v>
      </c>
      <c r="N191" s="27" t="str" cm="1">
        <f t="array" ref="N191:O191">_xlfn.TEXTSPLIT($M191,"-")</f>
        <v>10:43</v>
      </c>
      <c r="O191" s="27" t="str">
        <v>11:32</v>
      </c>
      <c r="P191" s="27" cm="1">
        <f t="array" ref="P191:Q191">VALUE(_xlfn.TEXTSPLIT($N191,":"))</f>
        <v>10</v>
      </c>
      <c r="Q191" s="27">
        <v>43</v>
      </c>
      <c r="R191" s="27" cm="1">
        <f t="array" ref="R191:S191">IF($O191="","",VALUE(_xlfn.TEXTSPLIT($O191,":")))</f>
        <v>11</v>
      </c>
      <c r="S191" s="27">
        <v>32</v>
      </c>
      <c r="T191" s="34">
        <f t="shared" si="34"/>
        <v>0.4465277777777778</v>
      </c>
      <c r="U191" s="34">
        <f t="shared" si="35"/>
        <v>0.48055555555555557</v>
      </c>
      <c r="V191" s="34">
        <f t="shared" si="36"/>
        <v>3.4027777777777768E-2</v>
      </c>
      <c r="W191" s="35">
        <f t="shared" si="37"/>
        <v>49</v>
      </c>
      <c r="X191" s="27" t="str">
        <f t="shared" si="38"/>
        <v>RGNO1465978</v>
      </c>
      <c r="Y191" s="43">
        <f t="shared" si="39"/>
        <v>45637</v>
      </c>
      <c r="Z191" s="27" t="str">
        <f t="shared" si="40"/>
        <v>703596555</v>
      </c>
      <c r="AA191" s="27" t="str">
        <f t="shared" si="41"/>
        <v>Present</v>
      </c>
    </row>
    <row r="192" spans="1:27">
      <c r="A192" s="32" t="s">
        <v>240</v>
      </c>
      <c r="B192" s="27" t="str" cm="1">
        <f t="array" ref="B192:D192">_xlfn.TEXTSPLIT($A192,",")</f>
        <v>RGNO1465979</v>
      </c>
      <c r="C192" s="27" t="str">
        <v>Date-11/12/2024</v>
      </c>
      <c r="D192" s="27" t="str">
        <v>Mob:604046574[15:53-16:06]</v>
      </c>
      <c r="E192" s="36" t="str">
        <f t="shared" si="28"/>
        <v>11/12/2024</v>
      </c>
      <c r="F192" s="27" t="str">
        <f t="shared" si="29"/>
        <v>604046574</v>
      </c>
      <c r="G192" s="27" t="str" cm="1">
        <f t="array" ref="G192:I192">_xlfn.TEXTSPLIT($E192,"/")</f>
        <v>11</v>
      </c>
      <c r="H192" s="27" t="str">
        <v>12</v>
      </c>
      <c r="I192" s="27" t="str">
        <v>2024</v>
      </c>
      <c r="J192" s="28">
        <f t="shared" si="30"/>
        <v>45637</v>
      </c>
      <c r="K192" s="27" t="str">
        <f t="shared" si="31"/>
        <v>[15:53-16:06]</v>
      </c>
      <c r="L192" s="27" t="str">
        <f t="shared" si="32"/>
        <v>15:53-16:06]</v>
      </c>
      <c r="M192" s="27" t="str">
        <f t="shared" si="33"/>
        <v>15:53-16:06</v>
      </c>
      <c r="N192" s="27" t="str" cm="1">
        <f t="array" ref="N192:O192">_xlfn.TEXTSPLIT($M192,"-")</f>
        <v>15:53</v>
      </c>
      <c r="O192" s="27" t="str">
        <v>16:06</v>
      </c>
      <c r="P192" s="27" cm="1">
        <f t="array" ref="P192:Q192">VALUE(_xlfn.TEXTSPLIT($N192,":"))</f>
        <v>15</v>
      </c>
      <c r="Q192" s="27">
        <v>53</v>
      </c>
      <c r="R192" s="27" cm="1">
        <f t="array" ref="R192:S192">IF($O192="","",VALUE(_xlfn.TEXTSPLIT($O192,":")))</f>
        <v>16</v>
      </c>
      <c r="S192" s="27">
        <v>6</v>
      </c>
      <c r="T192" s="34">
        <f t="shared" si="34"/>
        <v>0.66180555555555554</v>
      </c>
      <c r="U192" s="34">
        <f t="shared" si="35"/>
        <v>0.67083333333333328</v>
      </c>
      <c r="V192" s="34">
        <f t="shared" si="36"/>
        <v>9.0277777777777457E-3</v>
      </c>
      <c r="W192" s="35">
        <f t="shared" si="37"/>
        <v>13</v>
      </c>
      <c r="X192" s="27" t="str">
        <f t="shared" si="38"/>
        <v>RGNO1465979</v>
      </c>
      <c r="Y192" s="43">
        <f t="shared" si="39"/>
        <v>45637</v>
      </c>
      <c r="Z192" s="27" t="str">
        <f t="shared" si="40"/>
        <v>604046574</v>
      </c>
      <c r="AA192" s="27" t="str">
        <f t="shared" si="41"/>
        <v>Present</v>
      </c>
    </row>
    <row r="193" spans="1:27">
      <c r="A193" s="32" t="s">
        <v>241</v>
      </c>
      <c r="B193" s="27" t="str" cm="1">
        <f t="array" ref="B193:D193">_xlfn.TEXTSPLIT($A193,",")</f>
        <v>RGNO1465980</v>
      </c>
      <c r="C193" s="27" t="str">
        <v>Date-16/12/2024</v>
      </c>
      <c r="D193" s="27" t="str">
        <v>Mob:604136578[16:22-16:40]</v>
      </c>
      <c r="E193" s="36" t="str">
        <f t="shared" si="28"/>
        <v>16/12/2024</v>
      </c>
      <c r="F193" s="27" t="str">
        <f t="shared" si="29"/>
        <v>604136578</v>
      </c>
      <c r="G193" s="27" t="str" cm="1">
        <f t="array" ref="G193:I193">_xlfn.TEXTSPLIT($E193,"/")</f>
        <v>16</v>
      </c>
      <c r="H193" s="27" t="str">
        <v>12</v>
      </c>
      <c r="I193" s="27" t="str">
        <v>2024</v>
      </c>
      <c r="J193" s="28">
        <f t="shared" si="30"/>
        <v>45642</v>
      </c>
      <c r="K193" s="27" t="str">
        <f t="shared" si="31"/>
        <v>[16:22-16:40]</v>
      </c>
      <c r="L193" s="27" t="str">
        <f t="shared" si="32"/>
        <v>16:22-16:40]</v>
      </c>
      <c r="M193" s="27" t="str">
        <f t="shared" si="33"/>
        <v>16:22-16:40</v>
      </c>
      <c r="N193" s="27" t="str" cm="1">
        <f t="array" ref="N193:O193">_xlfn.TEXTSPLIT($M193,"-")</f>
        <v>16:22</v>
      </c>
      <c r="O193" s="27" t="str">
        <v>16:40</v>
      </c>
      <c r="P193" s="27" cm="1">
        <f t="array" ref="P193:Q193">VALUE(_xlfn.TEXTSPLIT($N193,":"))</f>
        <v>16</v>
      </c>
      <c r="Q193" s="27">
        <v>22</v>
      </c>
      <c r="R193" s="27" cm="1">
        <f t="array" ref="R193:S193">IF($O193="","",VALUE(_xlfn.TEXTSPLIT($O193,":")))</f>
        <v>16</v>
      </c>
      <c r="S193" s="27">
        <v>40</v>
      </c>
      <c r="T193" s="34">
        <f t="shared" si="34"/>
        <v>0.68194444444444446</v>
      </c>
      <c r="U193" s="34">
        <f t="shared" si="35"/>
        <v>0.69444444444444442</v>
      </c>
      <c r="V193" s="34">
        <f t="shared" si="36"/>
        <v>1.2499999999999956E-2</v>
      </c>
      <c r="W193" s="35">
        <f t="shared" si="37"/>
        <v>18</v>
      </c>
      <c r="X193" s="27" t="str">
        <f t="shared" si="38"/>
        <v>RGNO1465980</v>
      </c>
      <c r="Y193" s="43">
        <f t="shared" si="39"/>
        <v>45642</v>
      </c>
      <c r="Z193" s="27" t="str">
        <f t="shared" si="40"/>
        <v>604136578</v>
      </c>
      <c r="AA193" s="27" t="str">
        <f t="shared" si="41"/>
        <v>Present</v>
      </c>
    </row>
    <row r="194" spans="1:27">
      <c r="A194" s="32" t="s">
        <v>242</v>
      </c>
      <c r="B194" s="27" t="str" cm="1">
        <f t="array" ref="B194:D194">_xlfn.TEXTSPLIT($A194,",")</f>
        <v>RGNO1465981</v>
      </c>
      <c r="C194" s="27" t="str">
        <v>Date-11/12/2024</v>
      </c>
      <c r="D194" s="27" t="str">
        <v>Mob:604316586[12:21-13:08]</v>
      </c>
      <c r="E194" s="36" t="str">
        <f t="shared" si="28"/>
        <v>11/12/2024</v>
      </c>
      <c r="F194" s="27" t="str">
        <f t="shared" si="29"/>
        <v>604316586</v>
      </c>
      <c r="G194" s="27" t="str" cm="1">
        <f t="array" ref="G194:I194">_xlfn.TEXTSPLIT($E194,"/")</f>
        <v>11</v>
      </c>
      <c r="H194" s="27" t="str">
        <v>12</v>
      </c>
      <c r="I194" s="27" t="str">
        <v>2024</v>
      </c>
      <c r="J194" s="28">
        <f t="shared" si="30"/>
        <v>45637</v>
      </c>
      <c r="K194" s="27" t="str">
        <f t="shared" si="31"/>
        <v>[12:21-13:08]</v>
      </c>
      <c r="L194" s="27" t="str">
        <f t="shared" si="32"/>
        <v>12:21-13:08]</v>
      </c>
      <c r="M194" s="27" t="str">
        <f t="shared" si="33"/>
        <v>12:21-13:08</v>
      </c>
      <c r="N194" s="27" t="str" cm="1">
        <f t="array" ref="N194:O194">_xlfn.TEXTSPLIT($M194,"-")</f>
        <v>12:21</v>
      </c>
      <c r="O194" s="27" t="str">
        <v>13:08</v>
      </c>
      <c r="P194" s="27" cm="1">
        <f t="array" ref="P194:Q194">VALUE(_xlfn.TEXTSPLIT($N194,":"))</f>
        <v>12</v>
      </c>
      <c r="Q194" s="27">
        <v>21</v>
      </c>
      <c r="R194" s="27" cm="1">
        <f t="array" ref="R194:S194">IF($O194="","",VALUE(_xlfn.TEXTSPLIT($O194,":")))</f>
        <v>13</v>
      </c>
      <c r="S194" s="27">
        <v>8</v>
      </c>
      <c r="T194" s="34">
        <f t="shared" si="34"/>
        <v>0.51458333333333328</v>
      </c>
      <c r="U194" s="34">
        <f t="shared" si="35"/>
        <v>0.54722222222222228</v>
      </c>
      <c r="V194" s="34">
        <f t="shared" si="36"/>
        <v>3.2638888888888995E-2</v>
      </c>
      <c r="W194" s="35">
        <f t="shared" si="37"/>
        <v>47</v>
      </c>
      <c r="X194" s="27" t="str">
        <f t="shared" si="38"/>
        <v>RGNO1465981</v>
      </c>
      <c r="Y194" s="43">
        <f t="shared" si="39"/>
        <v>45637</v>
      </c>
      <c r="Z194" s="27" t="str">
        <f t="shared" si="40"/>
        <v>604316586</v>
      </c>
      <c r="AA194" s="27" t="str">
        <f t="shared" si="41"/>
        <v>Present</v>
      </c>
    </row>
    <row r="195" spans="1:27">
      <c r="A195" s="32" t="s">
        <v>243</v>
      </c>
      <c r="B195" s="27" t="str" cm="1">
        <f t="array" ref="B195:D195">_xlfn.TEXTSPLIT($A195,",")</f>
        <v>RGNO1465982</v>
      </c>
      <c r="C195" s="27" t="str">
        <v>Date-19/12/2024</v>
      </c>
      <c r="D195" s="27" t="str">
        <v>Mob:604586597[09:20-10:10]</v>
      </c>
      <c r="E195" s="36" t="str">
        <f t="shared" ref="E195:E258" si="42">SUBSTITUTE($C195,"Date-","")</f>
        <v>19/12/2024</v>
      </c>
      <c r="F195" s="27" t="str">
        <f t="shared" ref="F195:F258" si="43">MID($D195,5,9)</f>
        <v>604586597</v>
      </c>
      <c r="G195" s="27" t="str" cm="1">
        <f t="array" ref="G195:I195">_xlfn.TEXTSPLIT($E195,"/")</f>
        <v>19</v>
      </c>
      <c r="H195" s="27" t="str">
        <v>12</v>
      </c>
      <c r="I195" s="27" t="str">
        <v>2024</v>
      </c>
      <c r="J195" s="28">
        <f t="shared" ref="J195:J258" si="44">DATE($I195,$H195,$G195)</f>
        <v>45645</v>
      </c>
      <c r="K195" s="27" t="str">
        <f t="shared" ref="K195:K258" si="45">MID($D195,14,20)</f>
        <v>[09:20-10:10]</v>
      </c>
      <c r="L195" s="27" t="str">
        <f t="shared" ref="L195:L258" si="46">SUBSTITUTE($K195,"[","")</f>
        <v>09:20-10:10]</v>
      </c>
      <c r="M195" s="27" t="str">
        <f t="shared" ref="M195:M258" si="47">SUBSTITUTE($L195,"]","")</f>
        <v>09:20-10:10</v>
      </c>
      <c r="N195" s="27" t="str" cm="1">
        <f t="array" ref="N195:O195">_xlfn.TEXTSPLIT($M195,"-")</f>
        <v>09:20</v>
      </c>
      <c r="O195" s="27" t="str">
        <v>10:10</v>
      </c>
      <c r="P195" s="27" cm="1">
        <f t="array" ref="P195:Q195">VALUE(_xlfn.TEXTSPLIT($N195,":"))</f>
        <v>9</v>
      </c>
      <c r="Q195" s="27">
        <v>20</v>
      </c>
      <c r="R195" s="27" cm="1">
        <f t="array" ref="R195:S195">IF($O195="","",VALUE(_xlfn.TEXTSPLIT($O195,":")))</f>
        <v>10</v>
      </c>
      <c r="S195" s="27">
        <v>10</v>
      </c>
      <c r="T195" s="34">
        <f t="shared" ref="T195:T258" si="48">TIME($P195,$Q195,0)</f>
        <v>0.3888888888888889</v>
      </c>
      <c r="U195" s="34">
        <f t="shared" ref="U195:U258" si="49">IF($R195="","",TIME($R195,$S195,0))</f>
        <v>0.4236111111111111</v>
      </c>
      <c r="V195" s="34">
        <f t="shared" ref="V195:V258" si="50">IF($U195="","",U195-T195)</f>
        <v>3.472222222222221E-2</v>
      </c>
      <c r="W195" s="35">
        <f t="shared" ref="W195:W258" si="51">IF($V195="",0,HOUR($V195)+MINUTE($V195))</f>
        <v>50</v>
      </c>
      <c r="X195" s="27" t="str">
        <f t="shared" ref="X195:X258" si="52">TRIM(B195)</f>
        <v>RGNO1465982</v>
      </c>
      <c r="Y195" s="43">
        <f t="shared" ref="Y195:Y258" si="53">J195</f>
        <v>45645</v>
      </c>
      <c r="Z195" s="27" t="str">
        <f t="shared" ref="Z195:Z258" si="54">TRIM(F195)</f>
        <v>604586597</v>
      </c>
      <c r="AA195" s="27" t="str">
        <f t="shared" ref="AA195:AA258" si="55">IF($W195=0,"Absent","Present")</f>
        <v>Present</v>
      </c>
    </row>
    <row r="196" spans="1:27">
      <c r="A196" s="32" t="s">
        <v>244</v>
      </c>
      <c r="B196" s="27" t="str" cm="1">
        <f t="array" ref="B196:D196">_xlfn.TEXTSPLIT($A196,",")</f>
        <v>RGNO1465983</v>
      </c>
      <c r="C196" s="27" t="str">
        <v>Date-11/12/2024</v>
      </c>
      <c r="D196" s="27" t="str">
        <v>Mob:704946612[0:00]</v>
      </c>
      <c r="E196" s="36" t="str">
        <f t="shared" si="42"/>
        <v>11/12/2024</v>
      </c>
      <c r="F196" s="27" t="str">
        <f t="shared" si="43"/>
        <v>704946612</v>
      </c>
      <c r="G196" s="27" t="str" cm="1">
        <f t="array" ref="G196:I196">_xlfn.TEXTSPLIT($E196,"/")</f>
        <v>11</v>
      </c>
      <c r="H196" s="27" t="str">
        <v>12</v>
      </c>
      <c r="I196" s="27" t="str">
        <v>2024</v>
      </c>
      <c r="J196" s="28">
        <f t="shared" si="44"/>
        <v>45637</v>
      </c>
      <c r="K196" s="27" t="str">
        <f t="shared" si="45"/>
        <v>[0:00]</v>
      </c>
      <c r="L196" s="27" t="str">
        <f t="shared" si="46"/>
        <v>0:00]</v>
      </c>
      <c r="M196" s="27" t="str">
        <f t="shared" si="47"/>
        <v>0:00</v>
      </c>
      <c r="N196" s="27" t="str" cm="1">
        <f t="array" ref="N196">_xlfn.TEXTSPLIT($M196,"-")</f>
        <v>0:00</v>
      </c>
      <c r="O196" s="27"/>
      <c r="P196" s="27" cm="1">
        <f t="array" ref="P196:Q196">VALUE(_xlfn.TEXTSPLIT($N196,":"))</f>
        <v>0</v>
      </c>
      <c r="Q196" s="27">
        <v>0</v>
      </c>
      <c r="R196" s="27" t="str" cm="1">
        <f t="array" ref="R196">IF($O196="","",VALUE(_xlfn.TEXTSPLIT($O196,":")))</f>
        <v/>
      </c>
      <c r="S196" s="27"/>
      <c r="T196" s="34">
        <f t="shared" si="48"/>
        <v>0</v>
      </c>
      <c r="U196" s="34" t="str">
        <f t="shared" si="49"/>
        <v/>
      </c>
      <c r="V196" s="34" t="str">
        <f t="shared" si="50"/>
        <v/>
      </c>
      <c r="W196" s="35">
        <f t="shared" si="51"/>
        <v>0</v>
      </c>
      <c r="X196" s="27" t="str">
        <f t="shared" si="52"/>
        <v>RGNO1465983</v>
      </c>
      <c r="Y196" s="43">
        <f t="shared" si="53"/>
        <v>45637</v>
      </c>
      <c r="Z196" s="27" t="str">
        <f t="shared" si="54"/>
        <v>704946612</v>
      </c>
      <c r="AA196" s="27" t="str">
        <f t="shared" si="55"/>
        <v>Absent</v>
      </c>
    </row>
    <row r="197" spans="1:27">
      <c r="A197" s="32" t="s">
        <v>245</v>
      </c>
      <c r="B197" s="27" t="str" cm="1">
        <f t="array" ref="B197:D197">_xlfn.TEXTSPLIT($A197,",")</f>
        <v>RGNO1465984</v>
      </c>
      <c r="C197" s="27" t="str">
        <v>Date-13/12/2024</v>
      </c>
      <c r="D197" s="27" t="str">
        <v>Mob:705126620[15:24-16:00]</v>
      </c>
      <c r="E197" s="36" t="str">
        <f t="shared" si="42"/>
        <v>13/12/2024</v>
      </c>
      <c r="F197" s="27" t="str">
        <f t="shared" si="43"/>
        <v>705126620</v>
      </c>
      <c r="G197" s="27" t="str" cm="1">
        <f t="array" ref="G197:I197">_xlfn.TEXTSPLIT($E197,"/")</f>
        <v>13</v>
      </c>
      <c r="H197" s="27" t="str">
        <v>12</v>
      </c>
      <c r="I197" s="27" t="str">
        <v>2024</v>
      </c>
      <c r="J197" s="28">
        <f t="shared" si="44"/>
        <v>45639</v>
      </c>
      <c r="K197" s="27" t="str">
        <f t="shared" si="45"/>
        <v>[15:24-16:00]</v>
      </c>
      <c r="L197" s="27" t="str">
        <f t="shared" si="46"/>
        <v>15:24-16:00]</v>
      </c>
      <c r="M197" s="27" t="str">
        <f t="shared" si="47"/>
        <v>15:24-16:00</v>
      </c>
      <c r="N197" s="27" t="str" cm="1">
        <f t="array" ref="N197:O197">_xlfn.TEXTSPLIT($M197,"-")</f>
        <v>15:24</v>
      </c>
      <c r="O197" s="27" t="str">
        <v>16:00</v>
      </c>
      <c r="P197" s="27" cm="1">
        <f t="array" ref="P197:Q197">VALUE(_xlfn.TEXTSPLIT($N197,":"))</f>
        <v>15</v>
      </c>
      <c r="Q197" s="27">
        <v>24</v>
      </c>
      <c r="R197" s="27" cm="1">
        <f t="array" ref="R197:S197">IF($O197="","",VALUE(_xlfn.TEXTSPLIT($O197,":")))</f>
        <v>16</v>
      </c>
      <c r="S197" s="27">
        <v>0</v>
      </c>
      <c r="T197" s="34">
        <f t="shared" si="48"/>
        <v>0.64166666666666672</v>
      </c>
      <c r="U197" s="34">
        <f t="shared" si="49"/>
        <v>0.66666666666666663</v>
      </c>
      <c r="V197" s="34">
        <f t="shared" si="50"/>
        <v>2.4999999999999911E-2</v>
      </c>
      <c r="W197" s="35">
        <f t="shared" si="51"/>
        <v>36</v>
      </c>
      <c r="X197" s="27" t="str">
        <f t="shared" si="52"/>
        <v>RGNO1465984</v>
      </c>
      <c r="Y197" s="43">
        <f t="shared" si="53"/>
        <v>45639</v>
      </c>
      <c r="Z197" s="27" t="str">
        <f t="shared" si="54"/>
        <v>705126620</v>
      </c>
      <c r="AA197" s="27" t="str">
        <f t="shared" si="55"/>
        <v>Present</v>
      </c>
    </row>
    <row r="198" spans="1:27">
      <c r="A198" s="32" t="s">
        <v>246</v>
      </c>
      <c r="B198" s="27" t="str" cm="1">
        <f t="array" ref="B198:D198">_xlfn.TEXTSPLIT($A198,",")</f>
        <v>RGNO1465985</v>
      </c>
      <c r="C198" s="27" t="str">
        <v>Date-13/12/2024</v>
      </c>
      <c r="D198" s="27" t="str">
        <v>Mob:605306627[19:27-19:44]</v>
      </c>
      <c r="E198" s="36" t="str">
        <f t="shared" si="42"/>
        <v>13/12/2024</v>
      </c>
      <c r="F198" s="27" t="str">
        <f t="shared" si="43"/>
        <v>605306627</v>
      </c>
      <c r="G198" s="27" t="str" cm="1">
        <f t="array" ref="G198:I198">_xlfn.TEXTSPLIT($E198,"/")</f>
        <v>13</v>
      </c>
      <c r="H198" s="27" t="str">
        <v>12</v>
      </c>
      <c r="I198" s="27" t="str">
        <v>2024</v>
      </c>
      <c r="J198" s="28">
        <f t="shared" si="44"/>
        <v>45639</v>
      </c>
      <c r="K198" s="27" t="str">
        <f t="shared" si="45"/>
        <v>[19:27-19:44]</v>
      </c>
      <c r="L198" s="27" t="str">
        <f t="shared" si="46"/>
        <v>19:27-19:44]</v>
      </c>
      <c r="M198" s="27" t="str">
        <f t="shared" si="47"/>
        <v>19:27-19:44</v>
      </c>
      <c r="N198" s="27" t="str" cm="1">
        <f t="array" ref="N198:O198">_xlfn.TEXTSPLIT($M198,"-")</f>
        <v>19:27</v>
      </c>
      <c r="O198" s="27" t="str">
        <v>19:44</v>
      </c>
      <c r="P198" s="27" cm="1">
        <f t="array" ref="P198:Q198">VALUE(_xlfn.TEXTSPLIT($N198,":"))</f>
        <v>19</v>
      </c>
      <c r="Q198" s="27">
        <v>27</v>
      </c>
      <c r="R198" s="27" cm="1">
        <f t="array" ref="R198:S198">IF($O198="","",VALUE(_xlfn.TEXTSPLIT($O198,":")))</f>
        <v>19</v>
      </c>
      <c r="S198" s="27">
        <v>44</v>
      </c>
      <c r="T198" s="34">
        <f t="shared" si="48"/>
        <v>0.81041666666666667</v>
      </c>
      <c r="U198" s="34">
        <f t="shared" si="49"/>
        <v>0.82222222222222219</v>
      </c>
      <c r="V198" s="34">
        <f t="shared" si="50"/>
        <v>1.1805555555555514E-2</v>
      </c>
      <c r="W198" s="35">
        <f t="shared" si="51"/>
        <v>17</v>
      </c>
      <c r="X198" s="27" t="str">
        <f t="shared" si="52"/>
        <v>RGNO1465985</v>
      </c>
      <c r="Y198" s="43">
        <f t="shared" si="53"/>
        <v>45639</v>
      </c>
      <c r="Z198" s="27" t="str">
        <f t="shared" si="54"/>
        <v>605306627</v>
      </c>
      <c r="AA198" s="27" t="str">
        <f t="shared" si="55"/>
        <v>Present</v>
      </c>
    </row>
    <row r="199" spans="1:27">
      <c r="A199" s="32" t="s">
        <v>247</v>
      </c>
      <c r="B199" s="27" t="str" cm="1">
        <f t="array" ref="B199:D199">_xlfn.TEXTSPLIT($A199,",")</f>
        <v>RGNO1465986</v>
      </c>
      <c r="C199" s="27" t="str">
        <v>Date-9/12/2024</v>
      </c>
      <c r="D199" s="27" t="str">
        <v>Mob:705486635[0:00]</v>
      </c>
      <c r="E199" s="36" t="str">
        <f t="shared" si="42"/>
        <v>9/12/2024</v>
      </c>
      <c r="F199" s="27" t="str">
        <f t="shared" si="43"/>
        <v>705486635</v>
      </c>
      <c r="G199" s="27" t="str" cm="1">
        <f t="array" ref="G199:I199">_xlfn.TEXTSPLIT($E199,"/")</f>
        <v>9</v>
      </c>
      <c r="H199" s="27" t="str">
        <v>12</v>
      </c>
      <c r="I199" s="27" t="str">
        <v>2024</v>
      </c>
      <c r="J199" s="28">
        <f t="shared" si="44"/>
        <v>45635</v>
      </c>
      <c r="K199" s="27" t="str">
        <f t="shared" si="45"/>
        <v>[0:00]</v>
      </c>
      <c r="L199" s="27" t="str">
        <f t="shared" si="46"/>
        <v>0:00]</v>
      </c>
      <c r="M199" s="27" t="str">
        <f t="shared" si="47"/>
        <v>0:00</v>
      </c>
      <c r="N199" s="27" t="str" cm="1">
        <f t="array" ref="N199">_xlfn.TEXTSPLIT($M199,"-")</f>
        <v>0:00</v>
      </c>
      <c r="O199" s="27"/>
      <c r="P199" s="27" cm="1">
        <f t="array" ref="P199:Q199">VALUE(_xlfn.TEXTSPLIT($N199,":"))</f>
        <v>0</v>
      </c>
      <c r="Q199" s="27">
        <v>0</v>
      </c>
      <c r="R199" s="27" t="str" cm="1">
        <f t="array" ref="R199">IF($O199="","",VALUE(_xlfn.TEXTSPLIT($O199,":")))</f>
        <v/>
      </c>
      <c r="S199" s="27"/>
      <c r="T199" s="34">
        <f t="shared" si="48"/>
        <v>0</v>
      </c>
      <c r="U199" s="34" t="str">
        <f t="shared" si="49"/>
        <v/>
      </c>
      <c r="V199" s="34" t="str">
        <f t="shared" si="50"/>
        <v/>
      </c>
      <c r="W199" s="35">
        <f t="shared" si="51"/>
        <v>0</v>
      </c>
      <c r="X199" s="27" t="str">
        <f t="shared" si="52"/>
        <v>RGNO1465986</v>
      </c>
      <c r="Y199" s="43">
        <f t="shared" si="53"/>
        <v>45635</v>
      </c>
      <c r="Z199" s="27" t="str">
        <f t="shared" si="54"/>
        <v>705486635</v>
      </c>
      <c r="AA199" s="27" t="str">
        <f t="shared" si="55"/>
        <v>Absent</v>
      </c>
    </row>
    <row r="200" spans="1:27">
      <c r="A200" s="32" t="s">
        <v>248</v>
      </c>
      <c r="B200" s="27" t="str" cm="1">
        <f t="array" ref="B200:D200">_xlfn.TEXTSPLIT($A200,",")</f>
        <v>RGNO1465987</v>
      </c>
      <c r="C200" s="27" t="str">
        <v>Date-20/12/2024</v>
      </c>
      <c r="D200" s="27" t="str">
        <v>Mob:605576639[0:00]</v>
      </c>
      <c r="E200" s="36" t="str">
        <f t="shared" si="42"/>
        <v>20/12/2024</v>
      </c>
      <c r="F200" s="27" t="str">
        <f t="shared" si="43"/>
        <v>605576639</v>
      </c>
      <c r="G200" s="27" t="str" cm="1">
        <f t="array" ref="G200:I200">_xlfn.TEXTSPLIT($E200,"/")</f>
        <v>20</v>
      </c>
      <c r="H200" s="27" t="str">
        <v>12</v>
      </c>
      <c r="I200" s="27" t="str">
        <v>2024</v>
      </c>
      <c r="J200" s="28">
        <f t="shared" si="44"/>
        <v>45646</v>
      </c>
      <c r="K200" s="27" t="str">
        <f t="shared" si="45"/>
        <v>[0:00]</v>
      </c>
      <c r="L200" s="27" t="str">
        <f t="shared" si="46"/>
        <v>0:00]</v>
      </c>
      <c r="M200" s="27" t="str">
        <f t="shared" si="47"/>
        <v>0:00</v>
      </c>
      <c r="N200" s="27" t="str" cm="1">
        <f t="array" ref="N200">_xlfn.TEXTSPLIT($M200,"-")</f>
        <v>0:00</v>
      </c>
      <c r="O200" s="27"/>
      <c r="P200" s="27" cm="1">
        <f t="array" ref="P200:Q200">VALUE(_xlfn.TEXTSPLIT($N200,":"))</f>
        <v>0</v>
      </c>
      <c r="Q200" s="27">
        <v>0</v>
      </c>
      <c r="R200" s="27" t="str" cm="1">
        <f t="array" ref="R200">IF($O200="","",VALUE(_xlfn.TEXTSPLIT($O200,":")))</f>
        <v/>
      </c>
      <c r="S200" s="27"/>
      <c r="T200" s="34">
        <f t="shared" si="48"/>
        <v>0</v>
      </c>
      <c r="U200" s="34" t="str">
        <f t="shared" si="49"/>
        <v/>
      </c>
      <c r="V200" s="34" t="str">
        <f t="shared" si="50"/>
        <v/>
      </c>
      <c r="W200" s="35">
        <f t="shared" si="51"/>
        <v>0</v>
      </c>
      <c r="X200" s="27" t="str">
        <f t="shared" si="52"/>
        <v>RGNO1465987</v>
      </c>
      <c r="Y200" s="43">
        <f t="shared" si="53"/>
        <v>45646</v>
      </c>
      <c r="Z200" s="27" t="str">
        <f t="shared" si="54"/>
        <v>605576639</v>
      </c>
      <c r="AA200" s="27" t="str">
        <f t="shared" si="55"/>
        <v>Absent</v>
      </c>
    </row>
    <row r="201" spans="1:27">
      <c r="A201" s="32" t="s">
        <v>249</v>
      </c>
      <c r="B201" s="27" t="str" cm="1">
        <f t="array" ref="B201:D201">_xlfn.TEXTSPLIT($A201,",")</f>
        <v>RGNO1465988</v>
      </c>
      <c r="C201" s="27" t="str">
        <v>Date-13/12/2024</v>
      </c>
      <c r="D201" s="27" t="str">
        <v>Mob:705846650[11:56-12:51]</v>
      </c>
      <c r="E201" s="36" t="str">
        <f t="shared" si="42"/>
        <v>13/12/2024</v>
      </c>
      <c r="F201" s="27" t="str">
        <f t="shared" si="43"/>
        <v>705846650</v>
      </c>
      <c r="G201" s="27" t="str" cm="1">
        <f t="array" ref="G201:I201">_xlfn.TEXTSPLIT($E201,"/")</f>
        <v>13</v>
      </c>
      <c r="H201" s="27" t="str">
        <v>12</v>
      </c>
      <c r="I201" s="27" t="str">
        <v>2024</v>
      </c>
      <c r="J201" s="28">
        <f t="shared" si="44"/>
        <v>45639</v>
      </c>
      <c r="K201" s="27" t="str">
        <f t="shared" si="45"/>
        <v>[11:56-12:51]</v>
      </c>
      <c r="L201" s="27" t="str">
        <f t="shared" si="46"/>
        <v>11:56-12:51]</v>
      </c>
      <c r="M201" s="27" t="str">
        <f t="shared" si="47"/>
        <v>11:56-12:51</v>
      </c>
      <c r="N201" s="27" t="str" cm="1">
        <f t="array" ref="N201:O201">_xlfn.TEXTSPLIT($M201,"-")</f>
        <v>11:56</v>
      </c>
      <c r="O201" s="27" t="str">
        <v>12:51</v>
      </c>
      <c r="P201" s="27" cm="1">
        <f t="array" ref="P201:Q201">VALUE(_xlfn.TEXTSPLIT($N201,":"))</f>
        <v>11</v>
      </c>
      <c r="Q201" s="27">
        <v>56</v>
      </c>
      <c r="R201" s="27" cm="1">
        <f t="array" ref="R201:S201">IF($O201="","",VALUE(_xlfn.TEXTSPLIT($O201,":")))</f>
        <v>12</v>
      </c>
      <c r="S201" s="27">
        <v>51</v>
      </c>
      <c r="T201" s="34">
        <f t="shared" si="48"/>
        <v>0.49722222222222223</v>
      </c>
      <c r="U201" s="34">
        <f t="shared" si="49"/>
        <v>0.53541666666666665</v>
      </c>
      <c r="V201" s="34">
        <f t="shared" si="50"/>
        <v>3.819444444444442E-2</v>
      </c>
      <c r="W201" s="35">
        <f t="shared" si="51"/>
        <v>55</v>
      </c>
      <c r="X201" s="27" t="str">
        <f t="shared" si="52"/>
        <v>RGNO1465988</v>
      </c>
      <c r="Y201" s="43">
        <f t="shared" si="53"/>
        <v>45639</v>
      </c>
      <c r="Z201" s="27" t="str">
        <f t="shared" si="54"/>
        <v>705846650</v>
      </c>
      <c r="AA201" s="27" t="str">
        <f t="shared" si="55"/>
        <v>Present</v>
      </c>
    </row>
    <row r="202" spans="1:27">
      <c r="A202" s="32" t="s">
        <v>250</v>
      </c>
      <c r="B202" s="27" t="str" cm="1">
        <f t="array" ref="B202:D202">_xlfn.TEXTSPLIT($A202,",")</f>
        <v>RGNO1465989</v>
      </c>
      <c r="C202" s="27" t="str">
        <v>Date-11/12/2024</v>
      </c>
      <c r="D202" s="27" t="str">
        <v>Mob:606206665[08:50-9:26]</v>
      </c>
      <c r="E202" s="36" t="str">
        <f t="shared" si="42"/>
        <v>11/12/2024</v>
      </c>
      <c r="F202" s="27" t="str">
        <f t="shared" si="43"/>
        <v>606206665</v>
      </c>
      <c r="G202" s="27" t="str" cm="1">
        <f t="array" ref="G202:I202">_xlfn.TEXTSPLIT($E202,"/")</f>
        <v>11</v>
      </c>
      <c r="H202" s="27" t="str">
        <v>12</v>
      </c>
      <c r="I202" s="27" t="str">
        <v>2024</v>
      </c>
      <c r="J202" s="28">
        <f t="shared" si="44"/>
        <v>45637</v>
      </c>
      <c r="K202" s="27" t="str">
        <f t="shared" si="45"/>
        <v>[08:50-9:26]</v>
      </c>
      <c r="L202" s="27" t="str">
        <f t="shared" si="46"/>
        <v>08:50-9:26]</v>
      </c>
      <c r="M202" s="27" t="str">
        <f t="shared" si="47"/>
        <v>08:50-9:26</v>
      </c>
      <c r="N202" s="27" t="str" cm="1">
        <f t="array" ref="N202:O202">_xlfn.TEXTSPLIT($M202,"-")</f>
        <v>08:50</v>
      </c>
      <c r="O202" s="27" t="str">
        <v>9:26</v>
      </c>
      <c r="P202" s="27" cm="1">
        <f t="array" ref="P202:Q202">VALUE(_xlfn.TEXTSPLIT($N202,":"))</f>
        <v>8</v>
      </c>
      <c r="Q202" s="27">
        <v>50</v>
      </c>
      <c r="R202" s="27" cm="1">
        <f t="array" ref="R202:S202">IF($O202="","",VALUE(_xlfn.TEXTSPLIT($O202,":")))</f>
        <v>9</v>
      </c>
      <c r="S202" s="27">
        <v>26</v>
      </c>
      <c r="T202" s="34">
        <f t="shared" si="48"/>
        <v>0.36805555555555558</v>
      </c>
      <c r="U202" s="34">
        <f t="shared" si="49"/>
        <v>0.39305555555555555</v>
      </c>
      <c r="V202" s="34">
        <f t="shared" si="50"/>
        <v>2.4999999999999967E-2</v>
      </c>
      <c r="W202" s="35">
        <f t="shared" si="51"/>
        <v>36</v>
      </c>
      <c r="X202" s="27" t="str">
        <f t="shared" si="52"/>
        <v>RGNO1465989</v>
      </c>
      <c r="Y202" s="43">
        <f t="shared" si="53"/>
        <v>45637</v>
      </c>
      <c r="Z202" s="27" t="str">
        <f t="shared" si="54"/>
        <v>606206665</v>
      </c>
      <c r="AA202" s="27" t="str">
        <f t="shared" si="55"/>
        <v>Present</v>
      </c>
    </row>
    <row r="203" spans="1:27">
      <c r="A203" s="32" t="s">
        <v>251</v>
      </c>
      <c r="B203" s="27" t="str" cm="1">
        <f t="array" ref="B203:D203">_xlfn.TEXTSPLIT($A203,",")</f>
        <v>RGNO1465990</v>
      </c>
      <c r="C203" s="27" t="str">
        <v>Date-7/12/2024</v>
      </c>
      <c r="D203" s="27" t="str">
        <v>Mob:606566680[11:57-12:14]</v>
      </c>
      <c r="E203" s="36" t="str">
        <f t="shared" si="42"/>
        <v>7/12/2024</v>
      </c>
      <c r="F203" s="27" t="str">
        <f t="shared" si="43"/>
        <v>606566680</v>
      </c>
      <c r="G203" s="27" t="str" cm="1">
        <f t="array" ref="G203:I203">_xlfn.TEXTSPLIT($E203,"/")</f>
        <v>7</v>
      </c>
      <c r="H203" s="27" t="str">
        <v>12</v>
      </c>
      <c r="I203" s="27" t="str">
        <v>2024</v>
      </c>
      <c r="J203" s="28">
        <f t="shared" si="44"/>
        <v>45633</v>
      </c>
      <c r="K203" s="27" t="str">
        <f t="shared" si="45"/>
        <v>[11:57-12:14]</v>
      </c>
      <c r="L203" s="27" t="str">
        <f t="shared" si="46"/>
        <v>11:57-12:14]</v>
      </c>
      <c r="M203" s="27" t="str">
        <f t="shared" si="47"/>
        <v>11:57-12:14</v>
      </c>
      <c r="N203" s="27" t="str" cm="1">
        <f t="array" ref="N203:O203">_xlfn.TEXTSPLIT($M203,"-")</f>
        <v>11:57</v>
      </c>
      <c r="O203" s="27" t="str">
        <v>12:14</v>
      </c>
      <c r="P203" s="27" cm="1">
        <f t="array" ref="P203:Q203">VALUE(_xlfn.TEXTSPLIT($N203,":"))</f>
        <v>11</v>
      </c>
      <c r="Q203" s="27">
        <v>57</v>
      </c>
      <c r="R203" s="27" cm="1">
        <f t="array" ref="R203:S203">IF($O203="","",VALUE(_xlfn.TEXTSPLIT($O203,":")))</f>
        <v>12</v>
      </c>
      <c r="S203" s="27">
        <v>14</v>
      </c>
      <c r="T203" s="34">
        <f t="shared" si="48"/>
        <v>0.49791666666666667</v>
      </c>
      <c r="U203" s="34">
        <f t="shared" si="49"/>
        <v>0.50972222222222219</v>
      </c>
      <c r="V203" s="34">
        <f t="shared" si="50"/>
        <v>1.1805555555555514E-2</v>
      </c>
      <c r="W203" s="35">
        <f t="shared" si="51"/>
        <v>17</v>
      </c>
      <c r="X203" s="27" t="str">
        <f t="shared" si="52"/>
        <v>RGNO1465990</v>
      </c>
      <c r="Y203" s="43">
        <f t="shared" si="53"/>
        <v>45633</v>
      </c>
      <c r="Z203" s="27" t="str">
        <f t="shared" si="54"/>
        <v>606566680</v>
      </c>
      <c r="AA203" s="27" t="str">
        <f t="shared" si="55"/>
        <v>Present</v>
      </c>
    </row>
    <row r="204" spans="1:27">
      <c r="A204" s="32" t="s">
        <v>252</v>
      </c>
      <c r="B204" s="27" t="str" cm="1">
        <f t="array" ref="B204:D204">_xlfn.TEXTSPLIT($A204,",")</f>
        <v>RGNO1465991</v>
      </c>
      <c r="C204" s="27" t="str">
        <v>Date-9/12/2024</v>
      </c>
      <c r="D204" s="27" t="str">
        <v>Mob:606656684[10:57-11:36]</v>
      </c>
      <c r="E204" s="36" t="str">
        <f t="shared" si="42"/>
        <v>9/12/2024</v>
      </c>
      <c r="F204" s="27" t="str">
        <f t="shared" si="43"/>
        <v>606656684</v>
      </c>
      <c r="G204" s="27" t="str" cm="1">
        <f t="array" ref="G204:I204">_xlfn.TEXTSPLIT($E204,"/")</f>
        <v>9</v>
      </c>
      <c r="H204" s="27" t="str">
        <v>12</v>
      </c>
      <c r="I204" s="27" t="str">
        <v>2024</v>
      </c>
      <c r="J204" s="28">
        <f t="shared" si="44"/>
        <v>45635</v>
      </c>
      <c r="K204" s="27" t="str">
        <f t="shared" si="45"/>
        <v>[10:57-11:36]</v>
      </c>
      <c r="L204" s="27" t="str">
        <f t="shared" si="46"/>
        <v>10:57-11:36]</v>
      </c>
      <c r="M204" s="27" t="str">
        <f t="shared" si="47"/>
        <v>10:57-11:36</v>
      </c>
      <c r="N204" s="27" t="str" cm="1">
        <f t="array" ref="N204:O204">_xlfn.TEXTSPLIT($M204,"-")</f>
        <v>10:57</v>
      </c>
      <c r="O204" s="27" t="str">
        <v>11:36</v>
      </c>
      <c r="P204" s="27" cm="1">
        <f t="array" ref="P204:Q204">VALUE(_xlfn.TEXTSPLIT($N204,":"))</f>
        <v>10</v>
      </c>
      <c r="Q204" s="27">
        <v>57</v>
      </c>
      <c r="R204" s="27" cm="1">
        <f t="array" ref="R204:S204">IF($O204="","",VALUE(_xlfn.TEXTSPLIT($O204,":")))</f>
        <v>11</v>
      </c>
      <c r="S204" s="27">
        <v>36</v>
      </c>
      <c r="T204" s="34">
        <f t="shared" si="48"/>
        <v>0.45624999999999999</v>
      </c>
      <c r="U204" s="34">
        <f t="shared" si="49"/>
        <v>0.48333333333333334</v>
      </c>
      <c r="V204" s="34">
        <f t="shared" si="50"/>
        <v>2.7083333333333348E-2</v>
      </c>
      <c r="W204" s="35">
        <f t="shared" si="51"/>
        <v>39</v>
      </c>
      <c r="X204" s="27" t="str">
        <f t="shared" si="52"/>
        <v>RGNO1465991</v>
      </c>
      <c r="Y204" s="43">
        <f t="shared" si="53"/>
        <v>45635</v>
      </c>
      <c r="Z204" s="27" t="str">
        <f t="shared" si="54"/>
        <v>606656684</v>
      </c>
      <c r="AA204" s="27" t="str">
        <f t="shared" si="55"/>
        <v>Present</v>
      </c>
    </row>
    <row r="205" spans="1:27">
      <c r="A205" s="32" t="s">
        <v>253</v>
      </c>
      <c r="B205" s="27" t="str" cm="1">
        <f t="array" ref="B205:D205">_xlfn.TEXTSPLIT($A205,",")</f>
        <v>RGNO1465992</v>
      </c>
      <c r="C205" s="27" t="str">
        <v>Date-5/12/2024</v>
      </c>
      <c r="D205" s="27" t="str">
        <v>Mob:706926695[12:15-12:28]</v>
      </c>
      <c r="E205" s="36" t="str">
        <f t="shared" si="42"/>
        <v>5/12/2024</v>
      </c>
      <c r="F205" s="27" t="str">
        <f t="shared" si="43"/>
        <v>706926695</v>
      </c>
      <c r="G205" s="27" t="str" cm="1">
        <f t="array" ref="G205:I205">_xlfn.TEXTSPLIT($E205,"/")</f>
        <v>5</v>
      </c>
      <c r="H205" s="27" t="str">
        <v>12</v>
      </c>
      <c r="I205" s="27" t="str">
        <v>2024</v>
      </c>
      <c r="J205" s="28">
        <f t="shared" si="44"/>
        <v>45631</v>
      </c>
      <c r="K205" s="27" t="str">
        <f t="shared" si="45"/>
        <v>[12:15-12:28]</v>
      </c>
      <c r="L205" s="27" t="str">
        <f t="shared" si="46"/>
        <v>12:15-12:28]</v>
      </c>
      <c r="M205" s="27" t="str">
        <f t="shared" si="47"/>
        <v>12:15-12:28</v>
      </c>
      <c r="N205" s="27" t="str" cm="1">
        <f t="array" ref="N205:O205">_xlfn.TEXTSPLIT($M205,"-")</f>
        <v>12:15</v>
      </c>
      <c r="O205" s="27" t="str">
        <v>12:28</v>
      </c>
      <c r="P205" s="27" cm="1">
        <f t="array" ref="P205:Q205">VALUE(_xlfn.TEXTSPLIT($N205,":"))</f>
        <v>12</v>
      </c>
      <c r="Q205" s="27">
        <v>15</v>
      </c>
      <c r="R205" s="27" cm="1">
        <f t="array" ref="R205:S205">IF($O205="","",VALUE(_xlfn.TEXTSPLIT($O205,":")))</f>
        <v>12</v>
      </c>
      <c r="S205" s="27">
        <v>28</v>
      </c>
      <c r="T205" s="34">
        <f t="shared" si="48"/>
        <v>0.51041666666666663</v>
      </c>
      <c r="U205" s="34">
        <f t="shared" si="49"/>
        <v>0.51944444444444449</v>
      </c>
      <c r="V205" s="34">
        <f t="shared" si="50"/>
        <v>9.0277777777778567E-3</v>
      </c>
      <c r="W205" s="35">
        <f t="shared" si="51"/>
        <v>13</v>
      </c>
      <c r="X205" s="27" t="str">
        <f t="shared" si="52"/>
        <v>RGNO1465992</v>
      </c>
      <c r="Y205" s="43">
        <f t="shared" si="53"/>
        <v>45631</v>
      </c>
      <c r="Z205" s="27" t="str">
        <f t="shared" si="54"/>
        <v>706926695</v>
      </c>
      <c r="AA205" s="27" t="str">
        <f t="shared" si="55"/>
        <v>Present</v>
      </c>
    </row>
    <row r="206" spans="1:27">
      <c r="A206" s="32" t="s">
        <v>254</v>
      </c>
      <c r="B206" s="27" t="str" cm="1">
        <f t="array" ref="B206:D206">_xlfn.TEXTSPLIT($A206,",")</f>
        <v>RGNO1465993</v>
      </c>
      <c r="C206" s="27" t="str">
        <v>Date-10/12/2024</v>
      </c>
      <c r="D206" s="27" t="str">
        <v>Mob:607106703[11:49-11:59]</v>
      </c>
      <c r="E206" s="36" t="str">
        <f t="shared" si="42"/>
        <v>10/12/2024</v>
      </c>
      <c r="F206" s="27" t="str">
        <f t="shared" si="43"/>
        <v>607106703</v>
      </c>
      <c r="G206" s="27" t="str" cm="1">
        <f t="array" ref="G206:I206">_xlfn.TEXTSPLIT($E206,"/")</f>
        <v>10</v>
      </c>
      <c r="H206" s="27" t="str">
        <v>12</v>
      </c>
      <c r="I206" s="27" t="str">
        <v>2024</v>
      </c>
      <c r="J206" s="28">
        <f t="shared" si="44"/>
        <v>45636</v>
      </c>
      <c r="K206" s="27" t="str">
        <f t="shared" si="45"/>
        <v>[11:49-11:59]</v>
      </c>
      <c r="L206" s="27" t="str">
        <f t="shared" si="46"/>
        <v>11:49-11:59]</v>
      </c>
      <c r="M206" s="27" t="str">
        <f t="shared" si="47"/>
        <v>11:49-11:59</v>
      </c>
      <c r="N206" s="27" t="str" cm="1">
        <f t="array" ref="N206:O206">_xlfn.TEXTSPLIT($M206,"-")</f>
        <v>11:49</v>
      </c>
      <c r="O206" s="27" t="str">
        <v>11:59</v>
      </c>
      <c r="P206" s="27" cm="1">
        <f t="array" ref="P206:Q206">VALUE(_xlfn.TEXTSPLIT($N206,":"))</f>
        <v>11</v>
      </c>
      <c r="Q206" s="27">
        <v>49</v>
      </c>
      <c r="R206" s="27" cm="1">
        <f t="array" ref="R206:S206">IF($O206="","",VALUE(_xlfn.TEXTSPLIT($O206,":")))</f>
        <v>11</v>
      </c>
      <c r="S206" s="27">
        <v>59</v>
      </c>
      <c r="T206" s="34">
        <f t="shared" si="48"/>
        <v>0.49236111111111114</v>
      </c>
      <c r="U206" s="34">
        <f t="shared" si="49"/>
        <v>0.49930555555555556</v>
      </c>
      <c r="V206" s="34">
        <f t="shared" si="50"/>
        <v>6.9444444444444198E-3</v>
      </c>
      <c r="W206" s="35">
        <f t="shared" si="51"/>
        <v>10</v>
      </c>
      <c r="X206" s="27" t="str">
        <f t="shared" si="52"/>
        <v>RGNO1465993</v>
      </c>
      <c r="Y206" s="43">
        <f t="shared" si="53"/>
        <v>45636</v>
      </c>
      <c r="Z206" s="27" t="str">
        <f t="shared" si="54"/>
        <v>607106703</v>
      </c>
      <c r="AA206" s="27" t="str">
        <f t="shared" si="55"/>
        <v>Present</v>
      </c>
    </row>
    <row r="207" spans="1:27">
      <c r="A207" s="32" t="s">
        <v>255</v>
      </c>
      <c r="B207" s="27" t="str" cm="1">
        <f t="array" ref="B207:D207">_xlfn.TEXTSPLIT($A207,",")</f>
        <v>RGNO1465994</v>
      </c>
      <c r="C207" s="27" t="str">
        <v>Date-18/12/2024</v>
      </c>
      <c r="D207" s="27" t="str">
        <v>Mob:707376714[0:00]</v>
      </c>
      <c r="E207" s="36" t="str">
        <f t="shared" si="42"/>
        <v>18/12/2024</v>
      </c>
      <c r="F207" s="27" t="str">
        <f t="shared" si="43"/>
        <v>707376714</v>
      </c>
      <c r="G207" s="27" t="str" cm="1">
        <f t="array" ref="G207:I207">_xlfn.TEXTSPLIT($E207,"/")</f>
        <v>18</v>
      </c>
      <c r="H207" s="27" t="str">
        <v>12</v>
      </c>
      <c r="I207" s="27" t="str">
        <v>2024</v>
      </c>
      <c r="J207" s="28">
        <f t="shared" si="44"/>
        <v>45644</v>
      </c>
      <c r="K207" s="27" t="str">
        <f t="shared" si="45"/>
        <v>[0:00]</v>
      </c>
      <c r="L207" s="27" t="str">
        <f t="shared" si="46"/>
        <v>0:00]</v>
      </c>
      <c r="M207" s="27" t="str">
        <f t="shared" si="47"/>
        <v>0:00</v>
      </c>
      <c r="N207" s="27" t="str" cm="1">
        <f t="array" ref="N207">_xlfn.TEXTSPLIT($M207,"-")</f>
        <v>0:00</v>
      </c>
      <c r="O207" s="27"/>
      <c r="P207" s="27" cm="1">
        <f t="array" ref="P207:Q207">VALUE(_xlfn.TEXTSPLIT($N207,":"))</f>
        <v>0</v>
      </c>
      <c r="Q207" s="27">
        <v>0</v>
      </c>
      <c r="R207" s="27" t="str" cm="1">
        <f t="array" ref="R207">IF($O207="","",VALUE(_xlfn.TEXTSPLIT($O207,":")))</f>
        <v/>
      </c>
      <c r="S207" s="27"/>
      <c r="T207" s="34">
        <f t="shared" si="48"/>
        <v>0</v>
      </c>
      <c r="U207" s="34" t="str">
        <f t="shared" si="49"/>
        <v/>
      </c>
      <c r="V207" s="34" t="str">
        <f t="shared" si="50"/>
        <v/>
      </c>
      <c r="W207" s="35">
        <f t="shared" si="51"/>
        <v>0</v>
      </c>
      <c r="X207" s="27" t="str">
        <f t="shared" si="52"/>
        <v>RGNO1465994</v>
      </c>
      <c r="Y207" s="43">
        <f t="shared" si="53"/>
        <v>45644</v>
      </c>
      <c r="Z207" s="27" t="str">
        <f t="shared" si="54"/>
        <v>707376714</v>
      </c>
      <c r="AA207" s="27" t="str">
        <f t="shared" si="55"/>
        <v>Absent</v>
      </c>
    </row>
    <row r="208" spans="1:27">
      <c r="A208" s="32" t="s">
        <v>256</v>
      </c>
      <c r="B208" s="27" t="str" cm="1">
        <f t="array" ref="B208:D208">_xlfn.TEXTSPLIT($A208,",")</f>
        <v>RGNO1465995</v>
      </c>
      <c r="C208" s="27" t="str">
        <v>Date-11/12/2024</v>
      </c>
      <c r="D208" s="27" t="str">
        <v>Mob:607646725[14:24-14:43]</v>
      </c>
      <c r="E208" s="36" t="str">
        <f t="shared" si="42"/>
        <v>11/12/2024</v>
      </c>
      <c r="F208" s="27" t="str">
        <f t="shared" si="43"/>
        <v>607646725</v>
      </c>
      <c r="G208" s="27" t="str" cm="1">
        <f t="array" ref="G208:I208">_xlfn.TEXTSPLIT($E208,"/")</f>
        <v>11</v>
      </c>
      <c r="H208" s="27" t="str">
        <v>12</v>
      </c>
      <c r="I208" s="27" t="str">
        <v>2024</v>
      </c>
      <c r="J208" s="28">
        <f t="shared" si="44"/>
        <v>45637</v>
      </c>
      <c r="K208" s="27" t="str">
        <f t="shared" si="45"/>
        <v>[14:24-14:43]</v>
      </c>
      <c r="L208" s="27" t="str">
        <f t="shared" si="46"/>
        <v>14:24-14:43]</v>
      </c>
      <c r="M208" s="27" t="str">
        <f t="shared" si="47"/>
        <v>14:24-14:43</v>
      </c>
      <c r="N208" s="27" t="str" cm="1">
        <f t="array" ref="N208:O208">_xlfn.TEXTSPLIT($M208,"-")</f>
        <v>14:24</v>
      </c>
      <c r="O208" s="27" t="str">
        <v>14:43</v>
      </c>
      <c r="P208" s="27" cm="1">
        <f t="array" ref="P208:Q208">VALUE(_xlfn.TEXTSPLIT($N208,":"))</f>
        <v>14</v>
      </c>
      <c r="Q208" s="27">
        <v>24</v>
      </c>
      <c r="R208" s="27" cm="1">
        <f t="array" ref="R208:S208">IF($O208="","",VALUE(_xlfn.TEXTSPLIT($O208,":")))</f>
        <v>14</v>
      </c>
      <c r="S208" s="27">
        <v>43</v>
      </c>
      <c r="T208" s="34">
        <f t="shared" si="48"/>
        <v>0.6</v>
      </c>
      <c r="U208" s="34">
        <f t="shared" si="49"/>
        <v>0.61319444444444449</v>
      </c>
      <c r="V208" s="34">
        <f t="shared" si="50"/>
        <v>1.3194444444444509E-2</v>
      </c>
      <c r="W208" s="35">
        <f t="shared" si="51"/>
        <v>19</v>
      </c>
      <c r="X208" s="27" t="str">
        <f t="shared" si="52"/>
        <v>RGNO1465995</v>
      </c>
      <c r="Y208" s="43">
        <f t="shared" si="53"/>
        <v>45637</v>
      </c>
      <c r="Z208" s="27" t="str">
        <f t="shared" si="54"/>
        <v>607646725</v>
      </c>
      <c r="AA208" s="27" t="str">
        <f t="shared" si="55"/>
        <v>Present</v>
      </c>
    </row>
    <row r="209" spans="1:27">
      <c r="A209" s="32" t="s">
        <v>257</v>
      </c>
      <c r="B209" s="27" t="str" cm="1">
        <f t="array" ref="B209:D209">_xlfn.TEXTSPLIT($A209,",")</f>
        <v>RGNO1465996</v>
      </c>
      <c r="C209" s="27" t="str">
        <v>Date-13/12/2024</v>
      </c>
      <c r="D209" s="27" t="str">
        <v>Mob:607826733[14:29-15:18]</v>
      </c>
      <c r="E209" s="36" t="str">
        <f t="shared" si="42"/>
        <v>13/12/2024</v>
      </c>
      <c r="F209" s="27" t="str">
        <f t="shared" si="43"/>
        <v>607826733</v>
      </c>
      <c r="G209" s="27" t="str" cm="1">
        <f t="array" ref="G209:I209">_xlfn.TEXTSPLIT($E209,"/")</f>
        <v>13</v>
      </c>
      <c r="H209" s="27" t="str">
        <v>12</v>
      </c>
      <c r="I209" s="27" t="str">
        <v>2024</v>
      </c>
      <c r="J209" s="28">
        <f t="shared" si="44"/>
        <v>45639</v>
      </c>
      <c r="K209" s="27" t="str">
        <f t="shared" si="45"/>
        <v>[14:29-15:18]</v>
      </c>
      <c r="L209" s="27" t="str">
        <f t="shared" si="46"/>
        <v>14:29-15:18]</v>
      </c>
      <c r="M209" s="27" t="str">
        <f t="shared" si="47"/>
        <v>14:29-15:18</v>
      </c>
      <c r="N209" s="27" t="str" cm="1">
        <f t="array" ref="N209:O209">_xlfn.TEXTSPLIT($M209,"-")</f>
        <v>14:29</v>
      </c>
      <c r="O209" s="27" t="str">
        <v>15:18</v>
      </c>
      <c r="P209" s="27" cm="1">
        <f t="array" ref="P209:Q209">VALUE(_xlfn.TEXTSPLIT($N209,":"))</f>
        <v>14</v>
      </c>
      <c r="Q209" s="27">
        <v>29</v>
      </c>
      <c r="R209" s="27" cm="1">
        <f t="array" ref="R209:S209">IF($O209="","",VALUE(_xlfn.TEXTSPLIT($O209,":")))</f>
        <v>15</v>
      </c>
      <c r="S209" s="27">
        <v>18</v>
      </c>
      <c r="T209" s="34">
        <f t="shared" si="48"/>
        <v>0.60347222222222219</v>
      </c>
      <c r="U209" s="34">
        <f t="shared" si="49"/>
        <v>0.63749999999999996</v>
      </c>
      <c r="V209" s="34">
        <f t="shared" si="50"/>
        <v>3.4027777777777768E-2</v>
      </c>
      <c r="W209" s="35">
        <f t="shared" si="51"/>
        <v>49</v>
      </c>
      <c r="X209" s="27" t="str">
        <f t="shared" si="52"/>
        <v>RGNO1465996</v>
      </c>
      <c r="Y209" s="43">
        <f t="shared" si="53"/>
        <v>45639</v>
      </c>
      <c r="Z209" s="27" t="str">
        <f t="shared" si="54"/>
        <v>607826733</v>
      </c>
      <c r="AA209" s="27" t="str">
        <f t="shared" si="55"/>
        <v>Present</v>
      </c>
    </row>
    <row r="210" spans="1:27">
      <c r="A210" s="32" t="s">
        <v>258</v>
      </c>
      <c r="B210" s="27" t="str" cm="1">
        <f t="array" ref="B210:D210">_xlfn.TEXTSPLIT($A210,",")</f>
        <v>RGNO1465997</v>
      </c>
      <c r="C210" s="27" t="str">
        <v>Date-9/12/2024</v>
      </c>
      <c r="D210" s="27" t="str">
        <v>Mob:708006741[0:00]</v>
      </c>
      <c r="E210" s="36" t="str">
        <f t="shared" si="42"/>
        <v>9/12/2024</v>
      </c>
      <c r="F210" s="27" t="str">
        <f t="shared" si="43"/>
        <v>708006741</v>
      </c>
      <c r="G210" s="27" t="str" cm="1">
        <f t="array" ref="G210:I210">_xlfn.TEXTSPLIT($E210,"/")</f>
        <v>9</v>
      </c>
      <c r="H210" s="27" t="str">
        <v>12</v>
      </c>
      <c r="I210" s="27" t="str">
        <v>2024</v>
      </c>
      <c r="J210" s="28">
        <f t="shared" si="44"/>
        <v>45635</v>
      </c>
      <c r="K210" s="27" t="str">
        <f t="shared" si="45"/>
        <v>[0:00]</v>
      </c>
      <c r="L210" s="27" t="str">
        <f t="shared" si="46"/>
        <v>0:00]</v>
      </c>
      <c r="M210" s="27" t="str">
        <f t="shared" si="47"/>
        <v>0:00</v>
      </c>
      <c r="N210" s="27" t="str" cm="1">
        <f t="array" ref="N210">_xlfn.TEXTSPLIT($M210,"-")</f>
        <v>0:00</v>
      </c>
      <c r="O210" s="27"/>
      <c r="P210" s="27" cm="1">
        <f t="array" ref="P210:Q210">VALUE(_xlfn.TEXTSPLIT($N210,":"))</f>
        <v>0</v>
      </c>
      <c r="Q210" s="27">
        <v>0</v>
      </c>
      <c r="R210" s="27" t="str" cm="1">
        <f t="array" ref="R210">IF($O210="","",VALUE(_xlfn.TEXTSPLIT($O210,":")))</f>
        <v/>
      </c>
      <c r="S210" s="27"/>
      <c r="T210" s="34">
        <f t="shared" si="48"/>
        <v>0</v>
      </c>
      <c r="U210" s="34" t="str">
        <f t="shared" si="49"/>
        <v/>
      </c>
      <c r="V210" s="34" t="str">
        <f t="shared" si="50"/>
        <v/>
      </c>
      <c r="W210" s="35">
        <f t="shared" si="51"/>
        <v>0</v>
      </c>
      <c r="X210" s="27" t="str">
        <f t="shared" si="52"/>
        <v>RGNO1465997</v>
      </c>
      <c r="Y210" s="43">
        <f t="shared" si="53"/>
        <v>45635</v>
      </c>
      <c r="Z210" s="27" t="str">
        <f t="shared" si="54"/>
        <v>708006741</v>
      </c>
      <c r="AA210" s="27" t="str">
        <f t="shared" si="55"/>
        <v>Absent</v>
      </c>
    </row>
    <row r="211" spans="1:27">
      <c r="A211" s="32" t="s">
        <v>259</v>
      </c>
      <c r="B211" s="27" t="str" cm="1">
        <f t="array" ref="B211:D211">_xlfn.TEXTSPLIT($A211,",")</f>
        <v>RGNO1465998</v>
      </c>
      <c r="C211" s="27" t="str">
        <v>Date-4/12/2024</v>
      </c>
      <c r="D211" s="27" t="str">
        <v>Mob:708186748[15:52-16:08]</v>
      </c>
      <c r="E211" s="36" t="str">
        <f t="shared" si="42"/>
        <v>4/12/2024</v>
      </c>
      <c r="F211" s="27" t="str">
        <f t="shared" si="43"/>
        <v>708186748</v>
      </c>
      <c r="G211" s="27" t="str" cm="1">
        <f t="array" ref="G211:I211">_xlfn.TEXTSPLIT($E211,"/")</f>
        <v>4</v>
      </c>
      <c r="H211" s="27" t="str">
        <v>12</v>
      </c>
      <c r="I211" s="27" t="str">
        <v>2024</v>
      </c>
      <c r="J211" s="28">
        <f t="shared" si="44"/>
        <v>45630</v>
      </c>
      <c r="K211" s="27" t="str">
        <f t="shared" si="45"/>
        <v>[15:52-16:08]</v>
      </c>
      <c r="L211" s="27" t="str">
        <f t="shared" si="46"/>
        <v>15:52-16:08]</v>
      </c>
      <c r="M211" s="27" t="str">
        <f t="shared" si="47"/>
        <v>15:52-16:08</v>
      </c>
      <c r="N211" s="27" t="str" cm="1">
        <f t="array" ref="N211:O211">_xlfn.TEXTSPLIT($M211,"-")</f>
        <v>15:52</v>
      </c>
      <c r="O211" s="27" t="str">
        <v>16:08</v>
      </c>
      <c r="P211" s="27" cm="1">
        <f t="array" ref="P211:Q211">VALUE(_xlfn.TEXTSPLIT($N211,":"))</f>
        <v>15</v>
      </c>
      <c r="Q211" s="27">
        <v>52</v>
      </c>
      <c r="R211" s="27" cm="1">
        <f t="array" ref="R211:S211">IF($O211="","",VALUE(_xlfn.TEXTSPLIT($O211,":")))</f>
        <v>16</v>
      </c>
      <c r="S211" s="27">
        <v>8</v>
      </c>
      <c r="T211" s="34">
        <f t="shared" si="48"/>
        <v>0.66111111111111109</v>
      </c>
      <c r="U211" s="34">
        <f t="shared" si="49"/>
        <v>0.67222222222222228</v>
      </c>
      <c r="V211" s="34">
        <f t="shared" si="50"/>
        <v>1.1111111111111183E-2</v>
      </c>
      <c r="W211" s="35">
        <f t="shared" si="51"/>
        <v>16</v>
      </c>
      <c r="X211" s="27" t="str">
        <f t="shared" si="52"/>
        <v>RGNO1465998</v>
      </c>
      <c r="Y211" s="43">
        <f t="shared" si="53"/>
        <v>45630</v>
      </c>
      <c r="Z211" s="27" t="str">
        <f t="shared" si="54"/>
        <v>708186748</v>
      </c>
      <c r="AA211" s="27" t="str">
        <f t="shared" si="55"/>
        <v>Present</v>
      </c>
    </row>
    <row r="212" spans="1:27">
      <c r="A212" s="32" t="s">
        <v>260</v>
      </c>
      <c r="B212" s="27" t="str" cm="1">
        <f t="array" ref="B212:D212">_xlfn.TEXTSPLIT($A212,",")</f>
        <v>RGNO1465999</v>
      </c>
      <c r="C212" s="27" t="str">
        <v>Date-10/12/2024</v>
      </c>
      <c r="D212" s="27" t="str">
        <v>Mob:608276752[14:47-14:57]</v>
      </c>
      <c r="E212" s="36" t="str">
        <f t="shared" si="42"/>
        <v>10/12/2024</v>
      </c>
      <c r="F212" s="27" t="str">
        <f t="shared" si="43"/>
        <v>608276752</v>
      </c>
      <c r="G212" s="27" t="str" cm="1">
        <f t="array" ref="G212:I212">_xlfn.TEXTSPLIT($E212,"/")</f>
        <v>10</v>
      </c>
      <c r="H212" s="27" t="str">
        <v>12</v>
      </c>
      <c r="I212" s="27" t="str">
        <v>2024</v>
      </c>
      <c r="J212" s="28">
        <f t="shared" si="44"/>
        <v>45636</v>
      </c>
      <c r="K212" s="27" t="str">
        <f t="shared" si="45"/>
        <v>[14:47-14:57]</v>
      </c>
      <c r="L212" s="27" t="str">
        <f t="shared" si="46"/>
        <v>14:47-14:57]</v>
      </c>
      <c r="M212" s="27" t="str">
        <f t="shared" si="47"/>
        <v>14:47-14:57</v>
      </c>
      <c r="N212" s="27" t="str" cm="1">
        <f t="array" ref="N212:O212">_xlfn.TEXTSPLIT($M212,"-")</f>
        <v>14:47</v>
      </c>
      <c r="O212" s="27" t="str">
        <v>14:57</v>
      </c>
      <c r="P212" s="27" cm="1">
        <f t="array" ref="P212:Q212">VALUE(_xlfn.TEXTSPLIT($N212,":"))</f>
        <v>14</v>
      </c>
      <c r="Q212" s="27">
        <v>47</v>
      </c>
      <c r="R212" s="27" cm="1">
        <f t="array" ref="R212:S212">IF($O212="","",VALUE(_xlfn.TEXTSPLIT($O212,":")))</f>
        <v>14</v>
      </c>
      <c r="S212" s="27">
        <v>57</v>
      </c>
      <c r="T212" s="34">
        <f t="shared" si="48"/>
        <v>0.61597222222222225</v>
      </c>
      <c r="U212" s="34">
        <f t="shared" si="49"/>
        <v>0.62291666666666667</v>
      </c>
      <c r="V212" s="34">
        <f t="shared" si="50"/>
        <v>6.9444444444444198E-3</v>
      </c>
      <c r="W212" s="35">
        <f t="shared" si="51"/>
        <v>10</v>
      </c>
      <c r="X212" s="27" t="str">
        <f t="shared" si="52"/>
        <v>RGNO1465999</v>
      </c>
      <c r="Y212" s="43">
        <f t="shared" si="53"/>
        <v>45636</v>
      </c>
      <c r="Z212" s="27" t="str">
        <f t="shared" si="54"/>
        <v>608276752</v>
      </c>
      <c r="AA212" s="27" t="str">
        <f t="shared" si="55"/>
        <v>Present</v>
      </c>
    </row>
    <row r="213" spans="1:27">
      <c r="A213" s="32" t="s">
        <v>261</v>
      </c>
      <c r="B213" s="27" t="str" cm="1">
        <f t="array" ref="B213:D213">_xlfn.TEXTSPLIT($A213,",")</f>
        <v>RGNO1466000</v>
      </c>
      <c r="C213" s="27" t="str">
        <v>Date-14/12/2024</v>
      </c>
      <c r="D213" s="27" t="str">
        <v>Mob:608366756[17:25-17:45]</v>
      </c>
      <c r="E213" s="36" t="str">
        <f t="shared" si="42"/>
        <v>14/12/2024</v>
      </c>
      <c r="F213" s="27" t="str">
        <f t="shared" si="43"/>
        <v>608366756</v>
      </c>
      <c r="G213" s="27" t="str" cm="1">
        <f t="array" ref="G213:I213">_xlfn.TEXTSPLIT($E213,"/")</f>
        <v>14</v>
      </c>
      <c r="H213" s="27" t="str">
        <v>12</v>
      </c>
      <c r="I213" s="27" t="str">
        <v>2024</v>
      </c>
      <c r="J213" s="28">
        <f t="shared" si="44"/>
        <v>45640</v>
      </c>
      <c r="K213" s="27" t="str">
        <f t="shared" si="45"/>
        <v>[17:25-17:45]</v>
      </c>
      <c r="L213" s="27" t="str">
        <f t="shared" si="46"/>
        <v>17:25-17:45]</v>
      </c>
      <c r="M213" s="27" t="str">
        <f t="shared" si="47"/>
        <v>17:25-17:45</v>
      </c>
      <c r="N213" s="27" t="str" cm="1">
        <f t="array" ref="N213:O213">_xlfn.TEXTSPLIT($M213,"-")</f>
        <v>17:25</v>
      </c>
      <c r="O213" s="27" t="str">
        <v>17:45</v>
      </c>
      <c r="P213" s="27" cm="1">
        <f t="array" ref="P213:Q213">VALUE(_xlfn.TEXTSPLIT($N213,":"))</f>
        <v>17</v>
      </c>
      <c r="Q213" s="27">
        <v>25</v>
      </c>
      <c r="R213" s="27" cm="1">
        <f t="array" ref="R213:S213">IF($O213="","",VALUE(_xlfn.TEXTSPLIT($O213,":")))</f>
        <v>17</v>
      </c>
      <c r="S213" s="27">
        <v>45</v>
      </c>
      <c r="T213" s="34">
        <f t="shared" si="48"/>
        <v>0.72569444444444442</v>
      </c>
      <c r="U213" s="34">
        <f t="shared" si="49"/>
        <v>0.73958333333333337</v>
      </c>
      <c r="V213" s="34">
        <f t="shared" si="50"/>
        <v>1.3888888888888951E-2</v>
      </c>
      <c r="W213" s="35">
        <f t="shared" si="51"/>
        <v>20</v>
      </c>
      <c r="X213" s="27" t="str">
        <f t="shared" si="52"/>
        <v>RGNO1466000</v>
      </c>
      <c r="Y213" s="43">
        <f t="shared" si="53"/>
        <v>45640</v>
      </c>
      <c r="Z213" s="27" t="str">
        <f t="shared" si="54"/>
        <v>608366756</v>
      </c>
      <c r="AA213" s="27" t="str">
        <f t="shared" si="55"/>
        <v>Present</v>
      </c>
    </row>
    <row r="214" spans="1:27">
      <c r="A214" s="32" t="s">
        <v>262</v>
      </c>
      <c r="B214" s="27" t="str" cm="1">
        <f t="array" ref="B214:D214">_xlfn.TEXTSPLIT($A214,",")</f>
        <v>RGNO1466001</v>
      </c>
      <c r="C214" s="27" t="str">
        <v>Date-6/12/2024</v>
      </c>
      <c r="D214" s="27" t="str">
        <v>Mob:608546763[13:39-13:55]</v>
      </c>
      <c r="E214" s="36" t="str">
        <f t="shared" si="42"/>
        <v>6/12/2024</v>
      </c>
      <c r="F214" s="27" t="str">
        <f t="shared" si="43"/>
        <v>608546763</v>
      </c>
      <c r="G214" s="27" t="str" cm="1">
        <f t="array" ref="G214:I214">_xlfn.TEXTSPLIT($E214,"/")</f>
        <v>6</v>
      </c>
      <c r="H214" s="27" t="str">
        <v>12</v>
      </c>
      <c r="I214" s="27" t="str">
        <v>2024</v>
      </c>
      <c r="J214" s="28">
        <f t="shared" si="44"/>
        <v>45632</v>
      </c>
      <c r="K214" s="27" t="str">
        <f t="shared" si="45"/>
        <v>[13:39-13:55]</v>
      </c>
      <c r="L214" s="27" t="str">
        <f t="shared" si="46"/>
        <v>13:39-13:55]</v>
      </c>
      <c r="M214" s="27" t="str">
        <f t="shared" si="47"/>
        <v>13:39-13:55</v>
      </c>
      <c r="N214" s="27" t="str" cm="1">
        <f t="array" ref="N214:O214">_xlfn.TEXTSPLIT($M214,"-")</f>
        <v>13:39</v>
      </c>
      <c r="O214" s="27" t="str">
        <v>13:55</v>
      </c>
      <c r="P214" s="27" cm="1">
        <f t="array" ref="P214:Q214">VALUE(_xlfn.TEXTSPLIT($N214,":"))</f>
        <v>13</v>
      </c>
      <c r="Q214" s="27">
        <v>39</v>
      </c>
      <c r="R214" s="27" cm="1">
        <f t="array" ref="R214:S214">IF($O214="","",VALUE(_xlfn.TEXTSPLIT($O214,":")))</f>
        <v>13</v>
      </c>
      <c r="S214" s="27">
        <v>55</v>
      </c>
      <c r="T214" s="34">
        <f t="shared" si="48"/>
        <v>0.56874999999999998</v>
      </c>
      <c r="U214" s="34">
        <f t="shared" si="49"/>
        <v>0.57986111111111116</v>
      </c>
      <c r="V214" s="34">
        <f t="shared" si="50"/>
        <v>1.1111111111111183E-2</v>
      </c>
      <c r="W214" s="35">
        <f t="shared" si="51"/>
        <v>16</v>
      </c>
      <c r="X214" s="27" t="str">
        <f t="shared" si="52"/>
        <v>RGNO1466001</v>
      </c>
      <c r="Y214" s="43">
        <f t="shared" si="53"/>
        <v>45632</v>
      </c>
      <c r="Z214" s="27" t="str">
        <f t="shared" si="54"/>
        <v>608546763</v>
      </c>
      <c r="AA214" s="27" t="str">
        <f t="shared" si="55"/>
        <v>Present</v>
      </c>
    </row>
    <row r="215" spans="1:27">
      <c r="A215" s="32" t="s">
        <v>263</v>
      </c>
      <c r="B215" s="27" t="str" cm="1">
        <f t="array" ref="B215:D215">_xlfn.TEXTSPLIT($A215,",")</f>
        <v>RGNO1466002</v>
      </c>
      <c r="C215" s="27" t="str">
        <v>Date-15/12/2024</v>
      </c>
      <c r="D215" s="27" t="str">
        <v>Mob:708726771[12:46-12:49]</v>
      </c>
      <c r="E215" s="36" t="str">
        <f t="shared" si="42"/>
        <v>15/12/2024</v>
      </c>
      <c r="F215" s="27" t="str">
        <f t="shared" si="43"/>
        <v>708726771</v>
      </c>
      <c r="G215" s="27" t="str" cm="1">
        <f t="array" ref="G215:I215">_xlfn.TEXTSPLIT($E215,"/")</f>
        <v>15</v>
      </c>
      <c r="H215" s="27" t="str">
        <v>12</v>
      </c>
      <c r="I215" s="27" t="str">
        <v>2024</v>
      </c>
      <c r="J215" s="28">
        <f t="shared" si="44"/>
        <v>45641</v>
      </c>
      <c r="K215" s="27" t="str">
        <f t="shared" si="45"/>
        <v>[12:46-12:49]</v>
      </c>
      <c r="L215" s="27" t="str">
        <f t="shared" si="46"/>
        <v>12:46-12:49]</v>
      </c>
      <c r="M215" s="27" t="str">
        <f t="shared" si="47"/>
        <v>12:46-12:49</v>
      </c>
      <c r="N215" s="27" t="str" cm="1">
        <f t="array" ref="N215:O215">_xlfn.TEXTSPLIT($M215,"-")</f>
        <v>12:46</v>
      </c>
      <c r="O215" s="27" t="str">
        <v>12:49</v>
      </c>
      <c r="P215" s="27" cm="1">
        <f t="array" ref="P215:Q215">VALUE(_xlfn.TEXTSPLIT($N215,":"))</f>
        <v>12</v>
      </c>
      <c r="Q215" s="27">
        <v>46</v>
      </c>
      <c r="R215" s="27" cm="1">
        <f t="array" ref="R215:S215">IF($O215="","",VALUE(_xlfn.TEXTSPLIT($O215,":")))</f>
        <v>12</v>
      </c>
      <c r="S215" s="27">
        <v>49</v>
      </c>
      <c r="T215" s="34">
        <f t="shared" si="48"/>
        <v>0.53194444444444444</v>
      </c>
      <c r="U215" s="34">
        <f t="shared" si="49"/>
        <v>0.53402777777777777</v>
      </c>
      <c r="V215" s="34">
        <f t="shared" si="50"/>
        <v>2.0833333333333259E-3</v>
      </c>
      <c r="W215" s="35">
        <f t="shared" si="51"/>
        <v>3</v>
      </c>
      <c r="X215" s="27" t="str">
        <f t="shared" si="52"/>
        <v>RGNO1466002</v>
      </c>
      <c r="Y215" s="43">
        <f t="shared" si="53"/>
        <v>45641</v>
      </c>
      <c r="Z215" s="27" t="str">
        <f t="shared" si="54"/>
        <v>708726771</v>
      </c>
      <c r="AA215" s="27" t="str">
        <f t="shared" si="55"/>
        <v>Present</v>
      </c>
    </row>
    <row r="216" spans="1:27">
      <c r="A216" s="32" t="s">
        <v>264</v>
      </c>
      <c r="B216" s="27" t="str" cm="1">
        <f t="array" ref="B216:D216">_xlfn.TEXTSPLIT($A216,",")</f>
        <v>RGNO1466003</v>
      </c>
      <c r="C216" s="27" t="str">
        <v>Date-7/12/2024</v>
      </c>
      <c r="D216" s="27" t="str">
        <v>Mob:608816775[0:00]</v>
      </c>
      <c r="E216" s="36" t="str">
        <f t="shared" si="42"/>
        <v>7/12/2024</v>
      </c>
      <c r="F216" s="27" t="str">
        <f t="shared" si="43"/>
        <v>608816775</v>
      </c>
      <c r="G216" s="27" t="str" cm="1">
        <f t="array" ref="G216:I216">_xlfn.TEXTSPLIT($E216,"/")</f>
        <v>7</v>
      </c>
      <c r="H216" s="27" t="str">
        <v>12</v>
      </c>
      <c r="I216" s="27" t="str">
        <v>2024</v>
      </c>
      <c r="J216" s="28">
        <f t="shared" si="44"/>
        <v>45633</v>
      </c>
      <c r="K216" s="27" t="str">
        <f t="shared" si="45"/>
        <v>[0:00]</v>
      </c>
      <c r="L216" s="27" t="str">
        <f t="shared" si="46"/>
        <v>0:00]</v>
      </c>
      <c r="M216" s="27" t="str">
        <f t="shared" si="47"/>
        <v>0:00</v>
      </c>
      <c r="N216" s="27" t="str" cm="1">
        <f t="array" ref="N216">_xlfn.TEXTSPLIT($M216,"-")</f>
        <v>0:00</v>
      </c>
      <c r="O216" s="27"/>
      <c r="P216" s="27" cm="1">
        <f t="array" ref="P216:Q216">VALUE(_xlfn.TEXTSPLIT($N216,":"))</f>
        <v>0</v>
      </c>
      <c r="Q216" s="27">
        <v>0</v>
      </c>
      <c r="R216" s="27" t="str" cm="1">
        <f t="array" ref="R216">IF($O216="","",VALUE(_xlfn.TEXTSPLIT($O216,":")))</f>
        <v/>
      </c>
      <c r="S216" s="27"/>
      <c r="T216" s="34">
        <f t="shared" si="48"/>
        <v>0</v>
      </c>
      <c r="U216" s="34" t="str">
        <f t="shared" si="49"/>
        <v/>
      </c>
      <c r="V216" s="34" t="str">
        <f t="shared" si="50"/>
        <v/>
      </c>
      <c r="W216" s="35">
        <f t="shared" si="51"/>
        <v>0</v>
      </c>
      <c r="X216" s="27" t="str">
        <f t="shared" si="52"/>
        <v>RGNO1466003</v>
      </c>
      <c r="Y216" s="43">
        <f t="shared" si="53"/>
        <v>45633</v>
      </c>
      <c r="Z216" s="27" t="str">
        <f t="shared" si="54"/>
        <v>608816775</v>
      </c>
      <c r="AA216" s="27" t="str">
        <f t="shared" si="55"/>
        <v>Absent</v>
      </c>
    </row>
    <row r="217" spans="1:27">
      <c r="A217" s="32" t="s">
        <v>265</v>
      </c>
      <c r="B217" s="27" t="str" cm="1">
        <f t="array" ref="B217:D217">_xlfn.TEXTSPLIT($A217,",")</f>
        <v>RGNO1466004</v>
      </c>
      <c r="C217" s="27" t="str">
        <v>Date-14/12/2024</v>
      </c>
      <c r="D217" s="27" t="str">
        <v>Mob:608906778[0:00]</v>
      </c>
      <c r="E217" s="36" t="str">
        <f t="shared" si="42"/>
        <v>14/12/2024</v>
      </c>
      <c r="F217" s="27" t="str">
        <f t="shared" si="43"/>
        <v>608906778</v>
      </c>
      <c r="G217" s="27" t="str" cm="1">
        <f t="array" ref="G217:I217">_xlfn.TEXTSPLIT($E217,"/")</f>
        <v>14</v>
      </c>
      <c r="H217" s="27" t="str">
        <v>12</v>
      </c>
      <c r="I217" s="27" t="str">
        <v>2024</v>
      </c>
      <c r="J217" s="28">
        <f t="shared" si="44"/>
        <v>45640</v>
      </c>
      <c r="K217" s="27" t="str">
        <f t="shared" si="45"/>
        <v>[0:00]</v>
      </c>
      <c r="L217" s="27" t="str">
        <f t="shared" si="46"/>
        <v>0:00]</v>
      </c>
      <c r="M217" s="27" t="str">
        <f t="shared" si="47"/>
        <v>0:00</v>
      </c>
      <c r="N217" s="27" t="str" cm="1">
        <f t="array" ref="N217">_xlfn.TEXTSPLIT($M217,"-")</f>
        <v>0:00</v>
      </c>
      <c r="O217" s="27"/>
      <c r="P217" s="27" cm="1">
        <f t="array" ref="P217:Q217">VALUE(_xlfn.TEXTSPLIT($N217,":"))</f>
        <v>0</v>
      </c>
      <c r="Q217" s="27">
        <v>0</v>
      </c>
      <c r="R217" s="27" t="str" cm="1">
        <f t="array" ref="R217">IF($O217="","",VALUE(_xlfn.TEXTSPLIT($O217,":")))</f>
        <v/>
      </c>
      <c r="S217" s="27"/>
      <c r="T217" s="34">
        <f t="shared" si="48"/>
        <v>0</v>
      </c>
      <c r="U217" s="34" t="str">
        <f t="shared" si="49"/>
        <v/>
      </c>
      <c r="V217" s="34" t="str">
        <f t="shared" si="50"/>
        <v/>
      </c>
      <c r="W217" s="35">
        <f t="shared" si="51"/>
        <v>0</v>
      </c>
      <c r="X217" s="27" t="str">
        <f t="shared" si="52"/>
        <v>RGNO1466004</v>
      </c>
      <c r="Y217" s="43">
        <f t="shared" si="53"/>
        <v>45640</v>
      </c>
      <c r="Z217" s="27" t="str">
        <f t="shared" si="54"/>
        <v>608906778</v>
      </c>
      <c r="AA217" s="27" t="str">
        <f t="shared" si="55"/>
        <v>Absent</v>
      </c>
    </row>
    <row r="218" spans="1:27">
      <c r="A218" s="32" t="s">
        <v>266</v>
      </c>
      <c r="B218" s="27" t="str" cm="1">
        <f t="array" ref="B218:D218">_xlfn.TEXTSPLIT($A218,",")</f>
        <v>RGNO1466005</v>
      </c>
      <c r="C218" s="27" t="str">
        <v>Date-14/12/2024</v>
      </c>
      <c r="D218" s="27" t="str">
        <v>Mob:709086786[0:00]</v>
      </c>
      <c r="E218" s="36" t="str">
        <f t="shared" si="42"/>
        <v>14/12/2024</v>
      </c>
      <c r="F218" s="27" t="str">
        <f t="shared" si="43"/>
        <v>709086786</v>
      </c>
      <c r="G218" s="27" t="str" cm="1">
        <f t="array" ref="G218:I218">_xlfn.TEXTSPLIT($E218,"/")</f>
        <v>14</v>
      </c>
      <c r="H218" s="27" t="str">
        <v>12</v>
      </c>
      <c r="I218" s="27" t="str">
        <v>2024</v>
      </c>
      <c r="J218" s="28">
        <f t="shared" si="44"/>
        <v>45640</v>
      </c>
      <c r="K218" s="27" t="str">
        <f t="shared" si="45"/>
        <v>[0:00]</v>
      </c>
      <c r="L218" s="27" t="str">
        <f t="shared" si="46"/>
        <v>0:00]</v>
      </c>
      <c r="M218" s="27" t="str">
        <f t="shared" si="47"/>
        <v>0:00</v>
      </c>
      <c r="N218" s="27" t="str" cm="1">
        <f t="array" ref="N218">_xlfn.TEXTSPLIT($M218,"-")</f>
        <v>0:00</v>
      </c>
      <c r="O218" s="27"/>
      <c r="P218" s="27" cm="1">
        <f t="array" ref="P218:Q218">VALUE(_xlfn.TEXTSPLIT($N218,":"))</f>
        <v>0</v>
      </c>
      <c r="Q218" s="27">
        <v>0</v>
      </c>
      <c r="R218" s="27" t="str" cm="1">
        <f t="array" ref="R218">IF($O218="","",VALUE(_xlfn.TEXTSPLIT($O218,":")))</f>
        <v/>
      </c>
      <c r="S218" s="27"/>
      <c r="T218" s="34">
        <f t="shared" si="48"/>
        <v>0</v>
      </c>
      <c r="U218" s="34" t="str">
        <f t="shared" si="49"/>
        <v/>
      </c>
      <c r="V218" s="34" t="str">
        <f t="shared" si="50"/>
        <v/>
      </c>
      <c r="W218" s="35">
        <f t="shared" si="51"/>
        <v>0</v>
      </c>
      <c r="X218" s="27" t="str">
        <f t="shared" si="52"/>
        <v>RGNO1466005</v>
      </c>
      <c r="Y218" s="43">
        <f t="shared" si="53"/>
        <v>45640</v>
      </c>
      <c r="Z218" s="27" t="str">
        <f t="shared" si="54"/>
        <v>709086786</v>
      </c>
      <c r="AA218" s="27" t="str">
        <f t="shared" si="55"/>
        <v>Absent</v>
      </c>
    </row>
    <row r="219" spans="1:27">
      <c r="A219" s="32" t="s">
        <v>267</v>
      </c>
      <c r="B219" s="27" t="str" cm="1">
        <f t="array" ref="B219:D219">_xlfn.TEXTSPLIT($A219,",")</f>
        <v>RGNO1466006</v>
      </c>
      <c r="C219" s="27" t="str">
        <v>Date-4/12/2024</v>
      </c>
      <c r="D219" s="27" t="str">
        <v>Mob:609176790[17:57-18:29]</v>
      </c>
      <c r="E219" s="36" t="str">
        <f t="shared" si="42"/>
        <v>4/12/2024</v>
      </c>
      <c r="F219" s="27" t="str">
        <f t="shared" si="43"/>
        <v>609176790</v>
      </c>
      <c r="G219" s="27" t="str" cm="1">
        <f t="array" ref="G219:I219">_xlfn.TEXTSPLIT($E219,"/")</f>
        <v>4</v>
      </c>
      <c r="H219" s="27" t="str">
        <v>12</v>
      </c>
      <c r="I219" s="27" t="str">
        <v>2024</v>
      </c>
      <c r="J219" s="28">
        <f t="shared" si="44"/>
        <v>45630</v>
      </c>
      <c r="K219" s="27" t="str">
        <f t="shared" si="45"/>
        <v>[17:57-18:29]</v>
      </c>
      <c r="L219" s="27" t="str">
        <f t="shared" si="46"/>
        <v>17:57-18:29]</v>
      </c>
      <c r="M219" s="27" t="str">
        <f t="shared" si="47"/>
        <v>17:57-18:29</v>
      </c>
      <c r="N219" s="27" t="str" cm="1">
        <f t="array" ref="N219:O219">_xlfn.TEXTSPLIT($M219,"-")</f>
        <v>17:57</v>
      </c>
      <c r="O219" s="27" t="str">
        <v>18:29</v>
      </c>
      <c r="P219" s="27" cm="1">
        <f t="array" ref="P219:Q219">VALUE(_xlfn.TEXTSPLIT($N219,":"))</f>
        <v>17</v>
      </c>
      <c r="Q219" s="27">
        <v>57</v>
      </c>
      <c r="R219" s="27" cm="1">
        <f t="array" ref="R219:S219">IF($O219="","",VALUE(_xlfn.TEXTSPLIT($O219,":")))</f>
        <v>18</v>
      </c>
      <c r="S219" s="27">
        <v>29</v>
      </c>
      <c r="T219" s="34">
        <f t="shared" si="48"/>
        <v>0.74791666666666667</v>
      </c>
      <c r="U219" s="34">
        <f t="shared" si="49"/>
        <v>0.77013888888888893</v>
      </c>
      <c r="V219" s="34">
        <f t="shared" si="50"/>
        <v>2.2222222222222254E-2</v>
      </c>
      <c r="W219" s="35">
        <f t="shared" si="51"/>
        <v>32</v>
      </c>
      <c r="X219" s="27" t="str">
        <f t="shared" si="52"/>
        <v>RGNO1466006</v>
      </c>
      <c r="Y219" s="43">
        <f t="shared" si="53"/>
        <v>45630</v>
      </c>
      <c r="Z219" s="27" t="str">
        <f t="shared" si="54"/>
        <v>609176790</v>
      </c>
      <c r="AA219" s="27" t="str">
        <f t="shared" si="55"/>
        <v>Present</v>
      </c>
    </row>
    <row r="220" spans="1:27">
      <c r="A220" s="32" t="s">
        <v>268</v>
      </c>
      <c r="B220" s="27" t="str" cm="1">
        <f t="array" ref="B220:D220">_xlfn.TEXTSPLIT($A220,",")</f>
        <v>RGNO1466007</v>
      </c>
      <c r="C220" s="27" t="str">
        <v>Date-12/12/2024</v>
      </c>
      <c r="D220" s="27" t="str">
        <v>Mob:609266793[0:00]</v>
      </c>
      <c r="E220" s="36" t="str">
        <f t="shared" si="42"/>
        <v>12/12/2024</v>
      </c>
      <c r="F220" s="27" t="str">
        <f t="shared" si="43"/>
        <v>609266793</v>
      </c>
      <c r="G220" s="27" t="str" cm="1">
        <f t="array" ref="G220:I220">_xlfn.TEXTSPLIT($E220,"/")</f>
        <v>12</v>
      </c>
      <c r="H220" s="27" t="str">
        <v>12</v>
      </c>
      <c r="I220" s="27" t="str">
        <v>2024</v>
      </c>
      <c r="J220" s="28">
        <f t="shared" si="44"/>
        <v>45638</v>
      </c>
      <c r="K220" s="27" t="str">
        <f t="shared" si="45"/>
        <v>[0:00]</v>
      </c>
      <c r="L220" s="27" t="str">
        <f t="shared" si="46"/>
        <v>0:00]</v>
      </c>
      <c r="M220" s="27" t="str">
        <f t="shared" si="47"/>
        <v>0:00</v>
      </c>
      <c r="N220" s="27" t="str" cm="1">
        <f t="array" ref="N220">_xlfn.TEXTSPLIT($M220,"-")</f>
        <v>0:00</v>
      </c>
      <c r="O220" s="27"/>
      <c r="P220" s="27" cm="1">
        <f t="array" ref="P220:Q220">VALUE(_xlfn.TEXTSPLIT($N220,":"))</f>
        <v>0</v>
      </c>
      <c r="Q220" s="27">
        <v>0</v>
      </c>
      <c r="R220" s="27" t="str" cm="1">
        <f t="array" ref="R220">IF($O220="","",VALUE(_xlfn.TEXTSPLIT($O220,":")))</f>
        <v/>
      </c>
      <c r="S220" s="27"/>
      <c r="T220" s="34">
        <f t="shared" si="48"/>
        <v>0</v>
      </c>
      <c r="U220" s="34" t="str">
        <f t="shared" si="49"/>
        <v/>
      </c>
      <c r="V220" s="34" t="str">
        <f t="shared" si="50"/>
        <v/>
      </c>
      <c r="W220" s="35">
        <f t="shared" si="51"/>
        <v>0</v>
      </c>
      <c r="X220" s="27" t="str">
        <f t="shared" si="52"/>
        <v>RGNO1466007</v>
      </c>
      <c r="Y220" s="43">
        <f t="shared" si="53"/>
        <v>45638</v>
      </c>
      <c r="Z220" s="27" t="str">
        <f t="shared" si="54"/>
        <v>609266793</v>
      </c>
      <c r="AA220" s="27" t="str">
        <f t="shared" si="55"/>
        <v>Absent</v>
      </c>
    </row>
    <row r="221" spans="1:27">
      <c r="A221" s="32" t="s">
        <v>269</v>
      </c>
      <c r="B221" s="27" t="str" cm="1">
        <f t="array" ref="B221:D221">_xlfn.TEXTSPLIT($A221,",")</f>
        <v>RGNO1466008</v>
      </c>
      <c r="C221" s="27" t="str">
        <v>Date-6/12/2024</v>
      </c>
      <c r="D221" s="27" t="str">
        <v>Mob:709356797[14:50-14:55]</v>
      </c>
      <c r="E221" s="36" t="str">
        <f t="shared" si="42"/>
        <v>6/12/2024</v>
      </c>
      <c r="F221" s="27" t="str">
        <f t="shared" si="43"/>
        <v>709356797</v>
      </c>
      <c r="G221" s="27" t="str" cm="1">
        <f t="array" ref="G221:I221">_xlfn.TEXTSPLIT($E221,"/")</f>
        <v>6</v>
      </c>
      <c r="H221" s="27" t="str">
        <v>12</v>
      </c>
      <c r="I221" s="27" t="str">
        <v>2024</v>
      </c>
      <c r="J221" s="28">
        <f t="shared" si="44"/>
        <v>45632</v>
      </c>
      <c r="K221" s="27" t="str">
        <f t="shared" si="45"/>
        <v>[14:50-14:55]</v>
      </c>
      <c r="L221" s="27" t="str">
        <f t="shared" si="46"/>
        <v>14:50-14:55]</v>
      </c>
      <c r="M221" s="27" t="str">
        <f t="shared" si="47"/>
        <v>14:50-14:55</v>
      </c>
      <c r="N221" s="27" t="str" cm="1">
        <f t="array" ref="N221:O221">_xlfn.TEXTSPLIT($M221,"-")</f>
        <v>14:50</v>
      </c>
      <c r="O221" s="27" t="str">
        <v>14:55</v>
      </c>
      <c r="P221" s="27" cm="1">
        <f t="array" ref="P221:Q221">VALUE(_xlfn.TEXTSPLIT($N221,":"))</f>
        <v>14</v>
      </c>
      <c r="Q221" s="27">
        <v>50</v>
      </c>
      <c r="R221" s="27" cm="1">
        <f t="array" ref="R221:S221">IF($O221="","",VALUE(_xlfn.TEXTSPLIT($O221,":")))</f>
        <v>14</v>
      </c>
      <c r="S221" s="27">
        <v>55</v>
      </c>
      <c r="T221" s="34">
        <f t="shared" si="48"/>
        <v>0.61805555555555558</v>
      </c>
      <c r="U221" s="34">
        <f t="shared" si="49"/>
        <v>0.62152777777777779</v>
      </c>
      <c r="V221" s="34">
        <f t="shared" si="50"/>
        <v>3.4722222222222099E-3</v>
      </c>
      <c r="W221" s="35">
        <f t="shared" si="51"/>
        <v>5</v>
      </c>
      <c r="X221" s="27" t="str">
        <f t="shared" si="52"/>
        <v>RGNO1466008</v>
      </c>
      <c r="Y221" s="43">
        <f t="shared" si="53"/>
        <v>45632</v>
      </c>
      <c r="Z221" s="27" t="str">
        <f t="shared" si="54"/>
        <v>709356797</v>
      </c>
      <c r="AA221" s="27" t="str">
        <f t="shared" si="55"/>
        <v>Present</v>
      </c>
    </row>
    <row r="222" spans="1:27">
      <c r="A222" s="32" t="s">
        <v>270</v>
      </c>
      <c r="B222" s="27" t="str" cm="1">
        <f t="array" ref="B222:D222">_xlfn.TEXTSPLIT($A222,",")</f>
        <v>RGNO1466009</v>
      </c>
      <c r="C222" s="27" t="str">
        <v>Date-15/12/2024</v>
      </c>
      <c r="D222" s="27" t="str">
        <v>Mob:709626809[08:27-9:21]</v>
      </c>
      <c r="E222" s="36" t="str">
        <f t="shared" si="42"/>
        <v>15/12/2024</v>
      </c>
      <c r="F222" s="27" t="str">
        <f t="shared" si="43"/>
        <v>709626809</v>
      </c>
      <c r="G222" s="27" t="str" cm="1">
        <f t="array" ref="G222:I222">_xlfn.TEXTSPLIT($E222,"/")</f>
        <v>15</v>
      </c>
      <c r="H222" s="27" t="str">
        <v>12</v>
      </c>
      <c r="I222" s="27" t="str">
        <v>2024</v>
      </c>
      <c r="J222" s="28">
        <f t="shared" si="44"/>
        <v>45641</v>
      </c>
      <c r="K222" s="27" t="str">
        <f t="shared" si="45"/>
        <v>[08:27-9:21]</v>
      </c>
      <c r="L222" s="27" t="str">
        <f t="shared" si="46"/>
        <v>08:27-9:21]</v>
      </c>
      <c r="M222" s="27" t="str">
        <f t="shared" si="47"/>
        <v>08:27-9:21</v>
      </c>
      <c r="N222" s="27" t="str" cm="1">
        <f t="array" ref="N222:O222">_xlfn.TEXTSPLIT($M222,"-")</f>
        <v>08:27</v>
      </c>
      <c r="O222" s="27" t="str">
        <v>9:21</v>
      </c>
      <c r="P222" s="27" cm="1">
        <f t="array" ref="P222:Q222">VALUE(_xlfn.TEXTSPLIT($N222,":"))</f>
        <v>8</v>
      </c>
      <c r="Q222" s="27">
        <v>27</v>
      </c>
      <c r="R222" s="27" cm="1">
        <f t="array" ref="R222:S222">IF($O222="","",VALUE(_xlfn.TEXTSPLIT($O222,":")))</f>
        <v>9</v>
      </c>
      <c r="S222" s="27">
        <v>21</v>
      </c>
      <c r="T222" s="34">
        <f t="shared" si="48"/>
        <v>0.35208333333333336</v>
      </c>
      <c r="U222" s="34">
        <f t="shared" si="49"/>
        <v>0.38958333333333334</v>
      </c>
      <c r="V222" s="34">
        <f t="shared" si="50"/>
        <v>3.7499999999999978E-2</v>
      </c>
      <c r="W222" s="35">
        <f t="shared" si="51"/>
        <v>54</v>
      </c>
      <c r="X222" s="27" t="str">
        <f t="shared" si="52"/>
        <v>RGNO1466009</v>
      </c>
      <c r="Y222" s="43">
        <f t="shared" si="53"/>
        <v>45641</v>
      </c>
      <c r="Z222" s="27" t="str">
        <f t="shared" si="54"/>
        <v>709626809</v>
      </c>
      <c r="AA222" s="27" t="str">
        <f t="shared" si="55"/>
        <v>Present</v>
      </c>
    </row>
    <row r="223" spans="1:27">
      <c r="A223" s="32" t="s">
        <v>271</v>
      </c>
      <c r="B223" s="27" t="str" cm="1">
        <f t="array" ref="B223:D223">_xlfn.TEXTSPLIT($A223,",")</f>
        <v>RGNO1466010</v>
      </c>
      <c r="C223" s="27" t="str">
        <v>Date-10/12/2024</v>
      </c>
      <c r="D223" s="27" t="str">
        <v>Mob:709806816[18:20-18:56]</v>
      </c>
      <c r="E223" s="36" t="str">
        <f t="shared" si="42"/>
        <v>10/12/2024</v>
      </c>
      <c r="F223" s="27" t="str">
        <f t="shared" si="43"/>
        <v>709806816</v>
      </c>
      <c r="G223" s="27" t="str" cm="1">
        <f t="array" ref="G223:I223">_xlfn.TEXTSPLIT($E223,"/")</f>
        <v>10</v>
      </c>
      <c r="H223" s="27" t="str">
        <v>12</v>
      </c>
      <c r="I223" s="27" t="str">
        <v>2024</v>
      </c>
      <c r="J223" s="28">
        <f t="shared" si="44"/>
        <v>45636</v>
      </c>
      <c r="K223" s="27" t="str">
        <f t="shared" si="45"/>
        <v>[18:20-18:56]</v>
      </c>
      <c r="L223" s="27" t="str">
        <f t="shared" si="46"/>
        <v>18:20-18:56]</v>
      </c>
      <c r="M223" s="27" t="str">
        <f t="shared" si="47"/>
        <v>18:20-18:56</v>
      </c>
      <c r="N223" s="27" t="str" cm="1">
        <f t="array" ref="N223:O223">_xlfn.TEXTSPLIT($M223,"-")</f>
        <v>18:20</v>
      </c>
      <c r="O223" s="27" t="str">
        <v>18:56</v>
      </c>
      <c r="P223" s="27" cm="1">
        <f t="array" ref="P223:Q223">VALUE(_xlfn.TEXTSPLIT($N223,":"))</f>
        <v>18</v>
      </c>
      <c r="Q223" s="27">
        <v>20</v>
      </c>
      <c r="R223" s="27" cm="1">
        <f t="array" ref="R223:S223">IF($O223="","",VALUE(_xlfn.TEXTSPLIT($O223,":")))</f>
        <v>18</v>
      </c>
      <c r="S223" s="27">
        <v>56</v>
      </c>
      <c r="T223" s="34">
        <f t="shared" si="48"/>
        <v>0.76388888888888884</v>
      </c>
      <c r="U223" s="34">
        <f t="shared" si="49"/>
        <v>0.78888888888888886</v>
      </c>
      <c r="V223" s="34">
        <f t="shared" si="50"/>
        <v>2.5000000000000022E-2</v>
      </c>
      <c r="W223" s="35">
        <f t="shared" si="51"/>
        <v>36</v>
      </c>
      <c r="X223" s="27" t="str">
        <f t="shared" si="52"/>
        <v>RGNO1466010</v>
      </c>
      <c r="Y223" s="43">
        <f t="shared" si="53"/>
        <v>45636</v>
      </c>
      <c r="Z223" s="27" t="str">
        <f t="shared" si="54"/>
        <v>709806816</v>
      </c>
      <c r="AA223" s="27" t="str">
        <f t="shared" si="55"/>
        <v>Present</v>
      </c>
    </row>
    <row r="224" spans="1:27">
      <c r="A224" s="32" t="s">
        <v>272</v>
      </c>
      <c r="B224" s="27" t="str" cm="1">
        <f t="array" ref="B224:D224">_xlfn.TEXTSPLIT($A224,",")</f>
        <v>RGNO1466011</v>
      </c>
      <c r="C224" s="27" t="str">
        <v>Date-15/12/2024</v>
      </c>
      <c r="D224" s="27" t="str">
        <v>Mob:700256835[0:00]</v>
      </c>
      <c r="E224" s="36" t="str">
        <f t="shared" si="42"/>
        <v>15/12/2024</v>
      </c>
      <c r="F224" s="27" t="str">
        <f t="shared" si="43"/>
        <v>700256835</v>
      </c>
      <c r="G224" s="27" t="str" cm="1">
        <f t="array" ref="G224:I224">_xlfn.TEXTSPLIT($E224,"/")</f>
        <v>15</v>
      </c>
      <c r="H224" s="27" t="str">
        <v>12</v>
      </c>
      <c r="I224" s="27" t="str">
        <v>2024</v>
      </c>
      <c r="J224" s="28">
        <f t="shared" si="44"/>
        <v>45641</v>
      </c>
      <c r="K224" s="27" t="str">
        <f t="shared" si="45"/>
        <v>[0:00]</v>
      </c>
      <c r="L224" s="27" t="str">
        <f t="shared" si="46"/>
        <v>0:00]</v>
      </c>
      <c r="M224" s="27" t="str">
        <f t="shared" si="47"/>
        <v>0:00</v>
      </c>
      <c r="N224" s="27" t="str" cm="1">
        <f t="array" ref="N224">_xlfn.TEXTSPLIT($M224,"-")</f>
        <v>0:00</v>
      </c>
      <c r="O224" s="27"/>
      <c r="P224" s="27" cm="1">
        <f t="array" ref="P224:Q224">VALUE(_xlfn.TEXTSPLIT($N224,":"))</f>
        <v>0</v>
      </c>
      <c r="Q224" s="27">
        <v>0</v>
      </c>
      <c r="R224" s="27" t="str" cm="1">
        <f t="array" ref="R224">IF($O224="","",VALUE(_xlfn.TEXTSPLIT($O224,":")))</f>
        <v/>
      </c>
      <c r="S224" s="27"/>
      <c r="T224" s="34">
        <f t="shared" si="48"/>
        <v>0</v>
      </c>
      <c r="U224" s="34" t="str">
        <f t="shared" si="49"/>
        <v/>
      </c>
      <c r="V224" s="34" t="str">
        <f t="shared" si="50"/>
        <v/>
      </c>
      <c r="W224" s="35">
        <f t="shared" si="51"/>
        <v>0</v>
      </c>
      <c r="X224" s="27" t="str">
        <f t="shared" si="52"/>
        <v>RGNO1466011</v>
      </c>
      <c r="Y224" s="43">
        <f t="shared" si="53"/>
        <v>45641</v>
      </c>
      <c r="Z224" s="27" t="str">
        <f t="shared" si="54"/>
        <v>700256835</v>
      </c>
      <c r="AA224" s="27" t="str">
        <f t="shared" si="55"/>
        <v>Absent</v>
      </c>
    </row>
    <row r="225" spans="1:27">
      <c r="A225" s="32" t="s">
        <v>273</v>
      </c>
      <c r="B225" s="27" t="str" cm="1">
        <f t="array" ref="B225:D225">_xlfn.TEXTSPLIT($A225,",")</f>
        <v>RGNO1466012</v>
      </c>
      <c r="C225" s="27" t="str">
        <v>Date-16/12/2024</v>
      </c>
      <c r="D225" s="27" t="str">
        <v>Mob:700346839[0:00]</v>
      </c>
      <c r="E225" s="36" t="str">
        <f t="shared" si="42"/>
        <v>16/12/2024</v>
      </c>
      <c r="F225" s="27" t="str">
        <f t="shared" si="43"/>
        <v>700346839</v>
      </c>
      <c r="G225" s="27" t="str" cm="1">
        <f t="array" ref="G225:I225">_xlfn.TEXTSPLIT($E225,"/")</f>
        <v>16</v>
      </c>
      <c r="H225" s="27" t="str">
        <v>12</v>
      </c>
      <c r="I225" s="27" t="str">
        <v>2024</v>
      </c>
      <c r="J225" s="28">
        <f t="shared" si="44"/>
        <v>45642</v>
      </c>
      <c r="K225" s="27" t="str">
        <f t="shared" si="45"/>
        <v>[0:00]</v>
      </c>
      <c r="L225" s="27" t="str">
        <f t="shared" si="46"/>
        <v>0:00]</v>
      </c>
      <c r="M225" s="27" t="str">
        <f t="shared" si="47"/>
        <v>0:00</v>
      </c>
      <c r="N225" s="27" t="str" cm="1">
        <f t="array" ref="N225">_xlfn.TEXTSPLIT($M225,"-")</f>
        <v>0:00</v>
      </c>
      <c r="O225" s="27"/>
      <c r="P225" s="27" cm="1">
        <f t="array" ref="P225:Q225">VALUE(_xlfn.TEXTSPLIT($N225,":"))</f>
        <v>0</v>
      </c>
      <c r="Q225" s="27">
        <v>0</v>
      </c>
      <c r="R225" s="27" t="str" cm="1">
        <f t="array" ref="R225">IF($O225="","",VALUE(_xlfn.TEXTSPLIT($O225,":")))</f>
        <v/>
      </c>
      <c r="S225" s="27"/>
      <c r="T225" s="34">
        <f t="shared" si="48"/>
        <v>0</v>
      </c>
      <c r="U225" s="34" t="str">
        <f t="shared" si="49"/>
        <v/>
      </c>
      <c r="V225" s="34" t="str">
        <f t="shared" si="50"/>
        <v/>
      </c>
      <c r="W225" s="35">
        <f t="shared" si="51"/>
        <v>0</v>
      </c>
      <c r="X225" s="27" t="str">
        <f t="shared" si="52"/>
        <v>RGNO1466012</v>
      </c>
      <c r="Y225" s="43">
        <f t="shared" si="53"/>
        <v>45642</v>
      </c>
      <c r="Z225" s="27" t="str">
        <f t="shared" si="54"/>
        <v>700346839</v>
      </c>
      <c r="AA225" s="27" t="str">
        <f t="shared" si="55"/>
        <v>Absent</v>
      </c>
    </row>
    <row r="226" spans="1:27">
      <c r="A226" s="32" t="s">
        <v>274</v>
      </c>
      <c r="B226" s="27" t="str" cm="1">
        <f t="array" ref="B226:D226">_xlfn.TEXTSPLIT($A226,",")</f>
        <v>RGNO1466013</v>
      </c>
      <c r="C226" s="27" t="str">
        <v>Date-17/12/2024</v>
      </c>
      <c r="D226" s="27" t="str">
        <v>Mob:600436843[12:07-12:37]</v>
      </c>
      <c r="E226" s="36" t="str">
        <f t="shared" si="42"/>
        <v>17/12/2024</v>
      </c>
      <c r="F226" s="27" t="str">
        <f t="shared" si="43"/>
        <v>600436843</v>
      </c>
      <c r="G226" s="27" t="str" cm="1">
        <f t="array" ref="G226:I226">_xlfn.TEXTSPLIT($E226,"/")</f>
        <v>17</v>
      </c>
      <c r="H226" s="27" t="str">
        <v>12</v>
      </c>
      <c r="I226" s="27" t="str">
        <v>2024</v>
      </c>
      <c r="J226" s="28">
        <f t="shared" si="44"/>
        <v>45643</v>
      </c>
      <c r="K226" s="27" t="str">
        <f t="shared" si="45"/>
        <v>[12:07-12:37]</v>
      </c>
      <c r="L226" s="27" t="str">
        <f t="shared" si="46"/>
        <v>12:07-12:37]</v>
      </c>
      <c r="M226" s="27" t="str">
        <f t="shared" si="47"/>
        <v>12:07-12:37</v>
      </c>
      <c r="N226" s="27" t="str" cm="1">
        <f t="array" ref="N226:O226">_xlfn.TEXTSPLIT($M226,"-")</f>
        <v>12:07</v>
      </c>
      <c r="O226" s="27" t="str">
        <v>12:37</v>
      </c>
      <c r="P226" s="27" cm="1">
        <f t="array" ref="P226:Q226">VALUE(_xlfn.TEXTSPLIT($N226,":"))</f>
        <v>12</v>
      </c>
      <c r="Q226" s="27">
        <v>7</v>
      </c>
      <c r="R226" s="27" cm="1">
        <f t="array" ref="R226:S226">IF($O226="","",VALUE(_xlfn.TEXTSPLIT($O226,":")))</f>
        <v>12</v>
      </c>
      <c r="S226" s="27">
        <v>37</v>
      </c>
      <c r="T226" s="34">
        <f t="shared" si="48"/>
        <v>0.50486111111111109</v>
      </c>
      <c r="U226" s="34">
        <f t="shared" si="49"/>
        <v>0.52569444444444446</v>
      </c>
      <c r="V226" s="34">
        <f t="shared" si="50"/>
        <v>2.083333333333337E-2</v>
      </c>
      <c r="W226" s="35">
        <f t="shared" si="51"/>
        <v>30</v>
      </c>
      <c r="X226" s="27" t="str">
        <f t="shared" si="52"/>
        <v>RGNO1466013</v>
      </c>
      <c r="Y226" s="43">
        <f t="shared" si="53"/>
        <v>45643</v>
      </c>
      <c r="Z226" s="27" t="str">
        <f t="shared" si="54"/>
        <v>600436843</v>
      </c>
      <c r="AA226" s="27" t="str">
        <f t="shared" si="55"/>
        <v>Present</v>
      </c>
    </row>
    <row r="227" spans="1:27">
      <c r="A227" s="32" t="s">
        <v>275</v>
      </c>
      <c r="B227" s="27" t="str" cm="1">
        <f t="array" ref="B227:D227">_xlfn.TEXTSPLIT($A227,",")</f>
        <v>RGNO1466014</v>
      </c>
      <c r="C227" s="27" t="str">
        <v>Date-5/12/2024</v>
      </c>
      <c r="D227" s="27" t="str">
        <v>Mob:600616850[18:16-18:25]</v>
      </c>
      <c r="E227" s="36" t="str">
        <f t="shared" si="42"/>
        <v>5/12/2024</v>
      </c>
      <c r="F227" s="27" t="str">
        <f t="shared" si="43"/>
        <v>600616850</v>
      </c>
      <c r="G227" s="27" t="str" cm="1">
        <f t="array" ref="G227:I227">_xlfn.TEXTSPLIT($E227,"/")</f>
        <v>5</v>
      </c>
      <c r="H227" s="27" t="str">
        <v>12</v>
      </c>
      <c r="I227" s="27" t="str">
        <v>2024</v>
      </c>
      <c r="J227" s="28">
        <f t="shared" si="44"/>
        <v>45631</v>
      </c>
      <c r="K227" s="27" t="str">
        <f t="shared" si="45"/>
        <v>[18:16-18:25]</v>
      </c>
      <c r="L227" s="27" t="str">
        <f t="shared" si="46"/>
        <v>18:16-18:25]</v>
      </c>
      <c r="M227" s="27" t="str">
        <f t="shared" si="47"/>
        <v>18:16-18:25</v>
      </c>
      <c r="N227" s="27" t="str" cm="1">
        <f t="array" ref="N227:O227">_xlfn.TEXTSPLIT($M227,"-")</f>
        <v>18:16</v>
      </c>
      <c r="O227" s="27" t="str">
        <v>18:25</v>
      </c>
      <c r="P227" s="27" cm="1">
        <f t="array" ref="P227:Q227">VALUE(_xlfn.TEXTSPLIT($N227,":"))</f>
        <v>18</v>
      </c>
      <c r="Q227" s="27">
        <v>16</v>
      </c>
      <c r="R227" s="27" cm="1">
        <f t="array" ref="R227:S227">IF($O227="","",VALUE(_xlfn.TEXTSPLIT($O227,":")))</f>
        <v>18</v>
      </c>
      <c r="S227" s="27">
        <v>25</v>
      </c>
      <c r="T227" s="34">
        <f t="shared" si="48"/>
        <v>0.76111111111111107</v>
      </c>
      <c r="U227" s="34">
        <f t="shared" si="49"/>
        <v>0.76736111111111116</v>
      </c>
      <c r="V227" s="34">
        <f t="shared" si="50"/>
        <v>6.2500000000000888E-3</v>
      </c>
      <c r="W227" s="35">
        <f t="shared" si="51"/>
        <v>9</v>
      </c>
      <c r="X227" s="27" t="str">
        <f t="shared" si="52"/>
        <v>RGNO1466014</v>
      </c>
      <c r="Y227" s="43">
        <f t="shared" si="53"/>
        <v>45631</v>
      </c>
      <c r="Z227" s="27" t="str">
        <f t="shared" si="54"/>
        <v>600616850</v>
      </c>
      <c r="AA227" s="27" t="str">
        <f t="shared" si="55"/>
        <v>Present</v>
      </c>
    </row>
    <row r="228" spans="1:27">
      <c r="A228" s="32" t="s">
        <v>276</v>
      </c>
      <c r="B228" s="27" t="str" cm="1">
        <f t="array" ref="B228:D228">_xlfn.TEXTSPLIT($A228,",")</f>
        <v>RGNO1466015</v>
      </c>
      <c r="C228" s="27" t="str">
        <v>Date-12/12/2024</v>
      </c>
      <c r="D228" s="27" t="str">
        <v>Mob:700796858[09:49-10:40]</v>
      </c>
      <c r="E228" s="36" t="str">
        <f t="shared" si="42"/>
        <v>12/12/2024</v>
      </c>
      <c r="F228" s="27" t="str">
        <f t="shared" si="43"/>
        <v>700796858</v>
      </c>
      <c r="G228" s="27" t="str" cm="1">
        <f t="array" ref="G228:I228">_xlfn.TEXTSPLIT($E228,"/")</f>
        <v>12</v>
      </c>
      <c r="H228" s="27" t="str">
        <v>12</v>
      </c>
      <c r="I228" s="27" t="str">
        <v>2024</v>
      </c>
      <c r="J228" s="28">
        <f t="shared" si="44"/>
        <v>45638</v>
      </c>
      <c r="K228" s="27" t="str">
        <f t="shared" si="45"/>
        <v>[09:49-10:40]</v>
      </c>
      <c r="L228" s="27" t="str">
        <f t="shared" si="46"/>
        <v>09:49-10:40]</v>
      </c>
      <c r="M228" s="27" t="str">
        <f t="shared" si="47"/>
        <v>09:49-10:40</v>
      </c>
      <c r="N228" s="27" t="str" cm="1">
        <f t="array" ref="N228:O228">_xlfn.TEXTSPLIT($M228,"-")</f>
        <v>09:49</v>
      </c>
      <c r="O228" s="27" t="str">
        <v>10:40</v>
      </c>
      <c r="P228" s="27" cm="1">
        <f t="array" ref="P228:Q228">VALUE(_xlfn.TEXTSPLIT($N228,":"))</f>
        <v>9</v>
      </c>
      <c r="Q228" s="27">
        <v>49</v>
      </c>
      <c r="R228" s="27" cm="1">
        <f t="array" ref="R228:S228">IF($O228="","",VALUE(_xlfn.TEXTSPLIT($O228,":")))</f>
        <v>10</v>
      </c>
      <c r="S228" s="27">
        <v>40</v>
      </c>
      <c r="T228" s="34">
        <f t="shared" si="48"/>
        <v>0.40902777777777777</v>
      </c>
      <c r="U228" s="34">
        <f t="shared" si="49"/>
        <v>0.44444444444444442</v>
      </c>
      <c r="V228" s="34">
        <f t="shared" si="50"/>
        <v>3.5416666666666652E-2</v>
      </c>
      <c r="W228" s="35">
        <f t="shared" si="51"/>
        <v>51</v>
      </c>
      <c r="X228" s="27" t="str">
        <f t="shared" si="52"/>
        <v>RGNO1466015</v>
      </c>
      <c r="Y228" s="43">
        <f t="shared" si="53"/>
        <v>45638</v>
      </c>
      <c r="Z228" s="27" t="str">
        <f t="shared" si="54"/>
        <v>700796858</v>
      </c>
      <c r="AA228" s="27" t="str">
        <f t="shared" si="55"/>
        <v>Present</v>
      </c>
    </row>
    <row r="229" spans="1:27">
      <c r="A229" s="32" t="s">
        <v>277</v>
      </c>
      <c r="B229" s="27" t="str" cm="1">
        <f t="array" ref="B229:D229">_xlfn.TEXTSPLIT($A229,",")</f>
        <v>RGNO1466016</v>
      </c>
      <c r="C229" s="27" t="str">
        <v>Date-11/12/2024</v>
      </c>
      <c r="D229" s="27" t="str">
        <v>Mob:600886861[0:00]</v>
      </c>
      <c r="E229" s="36" t="str">
        <f t="shared" si="42"/>
        <v>11/12/2024</v>
      </c>
      <c r="F229" s="27" t="str">
        <f t="shared" si="43"/>
        <v>600886861</v>
      </c>
      <c r="G229" s="27" t="str" cm="1">
        <f t="array" ref="G229:I229">_xlfn.TEXTSPLIT($E229,"/")</f>
        <v>11</v>
      </c>
      <c r="H229" s="27" t="str">
        <v>12</v>
      </c>
      <c r="I229" s="27" t="str">
        <v>2024</v>
      </c>
      <c r="J229" s="28">
        <f t="shared" si="44"/>
        <v>45637</v>
      </c>
      <c r="K229" s="27" t="str">
        <f t="shared" si="45"/>
        <v>[0:00]</v>
      </c>
      <c r="L229" s="27" t="str">
        <f t="shared" si="46"/>
        <v>0:00]</v>
      </c>
      <c r="M229" s="27" t="str">
        <f t="shared" si="47"/>
        <v>0:00</v>
      </c>
      <c r="N229" s="27" t="str" cm="1">
        <f t="array" ref="N229">_xlfn.TEXTSPLIT($M229,"-")</f>
        <v>0:00</v>
      </c>
      <c r="O229" s="27"/>
      <c r="P229" s="27" cm="1">
        <f t="array" ref="P229:Q229">VALUE(_xlfn.TEXTSPLIT($N229,":"))</f>
        <v>0</v>
      </c>
      <c r="Q229" s="27">
        <v>0</v>
      </c>
      <c r="R229" s="27" t="str" cm="1">
        <f t="array" ref="R229">IF($O229="","",VALUE(_xlfn.TEXTSPLIT($O229,":")))</f>
        <v/>
      </c>
      <c r="S229" s="27"/>
      <c r="T229" s="34">
        <f t="shared" si="48"/>
        <v>0</v>
      </c>
      <c r="U229" s="34" t="str">
        <f t="shared" si="49"/>
        <v/>
      </c>
      <c r="V229" s="34" t="str">
        <f t="shared" si="50"/>
        <v/>
      </c>
      <c r="W229" s="35">
        <f t="shared" si="51"/>
        <v>0</v>
      </c>
      <c r="X229" s="27" t="str">
        <f t="shared" si="52"/>
        <v>RGNO1466016</v>
      </c>
      <c r="Y229" s="43">
        <f t="shared" si="53"/>
        <v>45637</v>
      </c>
      <c r="Z229" s="27" t="str">
        <f t="shared" si="54"/>
        <v>600886861</v>
      </c>
      <c r="AA229" s="27" t="str">
        <f t="shared" si="55"/>
        <v>Absent</v>
      </c>
    </row>
    <row r="230" spans="1:27">
      <c r="A230" s="32" t="s">
        <v>278</v>
      </c>
      <c r="B230" s="27" t="str" cm="1">
        <f t="array" ref="B230:D230">_xlfn.TEXTSPLIT($A230,",")</f>
        <v>RGNO1466017</v>
      </c>
      <c r="C230" s="27" t="str">
        <v>Date-17/12/2024</v>
      </c>
      <c r="D230" s="27" t="str">
        <v>Mob:600976865[0:00]</v>
      </c>
      <c r="E230" s="36" t="str">
        <f t="shared" si="42"/>
        <v>17/12/2024</v>
      </c>
      <c r="F230" s="27" t="str">
        <f t="shared" si="43"/>
        <v>600976865</v>
      </c>
      <c r="G230" s="27" t="str" cm="1">
        <f t="array" ref="G230:I230">_xlfn.TEXTSPLIT($E230,"/")</f>
        <v>17</v>
      </c>
      <c r="H230" s="27" t="str">
        <v>12</v>
      </c>
      <c r="I230" s="27" t="str">
        <v>2024</v>
      </c>
      <c r="J230" s="28">
        <f t="shared" si="44"/>
        <v>45643</v>
      </c>
      <c r="K230" s="27" t="str">
        <f t="shared" si="45"/>
        <v>[0:00]</v>
      </c>
      <c r="L230" s="27" t="str">
        <f t="shared" si="46"/>
        <v>0:00]</v>
      </c>
      <c r="M230" s="27" t="str">
        <f t="shared" si="47"/>
        <v>0:00</v>
      </c>
      <c r="N230" s="27" t="str" cm="1">
        <f t="array" ref="N230">_xlfn.TEXTSPLIT($M230,"-")</f>
        <v>0:00</v>
      </c>
      <c r="O230" s="27"/>
      <c r="P230" s="27" cm="1">
        <f t="array" ref="P230:Q230">VALUE(_xlfn.TEXTSPLIT($N230,":"))</f>
        <v>0</v>
      </c>
      <c r="Q230" s="27">
        <v>0</v>
      </c>
      <c r="R230" s="27" t="str" cm="1">
        <f t="array" ref="R230">IF($O230="","",VALUE(_xlfn.TEXTSPLIT($O230,":")))</f>
        <v/>
      </c>
      <c r="S230" s="27"/>
      <c r="T230" s="34">
        <f t="shared" si="48"/>
        <v>0</v>
      </c>
      <c r="U230" s="34" t="str">
        <f t="shared" si="49"/>
        <v/>
      </c>
      <c r="V230" s="34" t="str">
        <f t="shared" si="50"/>
        <v/>
      </c>
      <c r="W230" s="35">
        <f t="shared" si="51"/>
        <v>0</v>
      </c>
      <c r="X230" s="27" t="str">
        <f t="shared" si="52"/>
        <v>RGNO1466017</v>
      </c>
      <c r="Y230" s="43">
        <f t="shared" si="53"/>
        <v>45643</v>
      </c>
      <c r="Z230" s="27" t="str">
        <f t="shared" si="54"/>
        <v>600976865</v>
      </c>
      <c r="AA230" s="27" t="str">
        <f t="shared" si="55"/>
        <v>Absent</v>
      </c>
    </row>
    <row r="231" spans="1:27">
      <c r="A231" s="32" t="s">
        <v>279</v>
      </c>
      <c r="B231" s="27" t="str" cm="1">
        <f t="array" ref="B231:D231">_xlfn.TEXTSPLIT($A231,",")</f>
        <v>RGNO1466018</v>
      </c>
      <c r="C231" s="27" t="str">
        <v>Date-5/12/2024</v>
      </c>
      <c r="D231" s="27" t="str">
        <v>Mob:701246877[15:47-16:25]</v>
      </c>
      <c r="E231" s="36" t="str">
        <f t="shared" si="42"/>
        <v>5/12/2024</v>
      </c>
      <c r="F231" s="27" t="str">
        <f t="shared" si="43"/>
        <v>701246877</v>
      </c>
      <c r="G231" s="27" t="str" cm="1">
        <f t="array" ref="G231:I231">_xlfn.TEXTSPLIT($E231,"/")</f>
        <v>5</v>
      </c>
      <c r="H231" s="27" t="str">
        <v>12</v>
      </c>
      <c r="I231" s="27" t="str">
        <v>2024</v>
      </c>
      <c r="J231" s="28">
        <f t="shared" si="44"/>
        <v>45631</v>
      </c>
      <c r="K231" s="27" t="str">
        <f t="shared" si="45"/>
        <v>[15:47-16:25]</v>
      </c>
      <c r="L231" s="27" t="str">
        <f t="shared" si="46"/>
        <v>15:47-16:25]</v>
      </c>
      <c r="M231" s="27" t="str">
        <f t="shared" si="47"/>
        <v>15:47-16:25</v>
      </c>
      <c r="N231" s="27" t="str" cm="1">
        <f t="array" ref="N231:O231">_xlfn.TEXTSPLIT($M231,"-")</f>
        <v>15:47</v>
      </c>
      <c r="O231" s="27" t="str">
        <v>16:25</v>
      </c>
      <c r="P231" s="27" cm="1">
        <f t="array" ref="P231:Q231">VALUE(_xlfn.TEXTSPLIT($N231,":"))</f>
        <v>15</v>
      </c>
      <c r="Q231" s="27">
        <v>47</v>
      </c>
      <c r="R231" s="27" cm="1">
        <f t="array" ref="R231:S231">IF($O231="","",VALUE(_xlfn.TEXTSPLIT($O231,":")))</f>
        <v>16</v>
      </c>
      <c r="S231" s="27">
        <v>25</v>
      </c>
      <c r="T231" s="34">
        <f t="shared" si="48"/>
        <v>0.65763888888888888</v>
      </c>
      <c r="U231" s="34">
        <f t="shared" si="49"/>
        <v>0.68402777777777779</v>
      </c>
      <c r="V231" s="34">
        <f t="shared" si="50"/>
        <v>2.6388888888888906E-2</v>
      </c>
      <c r="W231" s="35">
        <f t="shared" si="51"/>
        <v>38</v>
      </c>
      <c r="X231" s="27" t="str">
        <f t="shared" si="52"/>
        <v>RGNO1466018</v>
      </c>
      <c r="Y231" s="43">
        <f t="shared" si="53"/>
        <v>45631</v>
      </c>
      <c r="Z231" s="27" t="str">
        <f t="shared" si="54"/>
        <v>701246877</v>
      </c>
      <c r="AA231" s="27" t="str">
        <f t="shared" si="55"/>
        <v>Present</v>
      </c>
    </row>
    <row r="232" spans="1:27">
      <c r="A232" s="32" t="s">
        <v>280</v>
      </c>
      <c r="B232" s="27" t="str" cm="1">
        <f t="array" ref="B232:D232">_xlfn.TEXTSPLIT($A232,",")</f>
        <v>RGNO1466019</v>
      </c>
      <c r="C232" s="27" t="str">
        <v>Date-14/12/2024</v>
      </c>
      <c r="D232" s="27" t="str">
        <v>Mob:701336880[0:00]</v>
      </c>
      <c r="E232" s="36" t="str">
        <f t="shared" si="42"/>
        <v>14/12/2024</v>
      </c>
      <c r="F232" s="27" t="str">
        <f t="shared" si="43"/>
        <v>701336880</v>
      </c>
      <c r="G232" s="27" t="str" cm="1">
        <f t="array" ref="G232:I232">_xlfn.TEXTSPLIT($E232,"/")</f>
        <v>14</v>
      </c>
      <c r="H232" s="27" t="str">
        <v>12</v>
      </c>
      <c r="I232" s="27" t="str">
        <v>2024</v>
      </c>
      <c r="J232" s="28">
        <f t="shared" si="44"/>
        <v>45640</v>
      </c>
      <c r="K232" s="27" t="str">
        <f t="shared" si="45"/>
        <v>[0:00]</v>
      </c>
      <c r="L232" s="27" t="str">
        <f t="shared" si="46"/>
        <v>0:00]</v>
      </c>
      <c r="M232" s="27" t="str">
        <f t="shared" si="47"/>
        <v>0:00</v>
      </c>
      <c r="N232" s="27" t="str" cm="1">
        <f t="array" ref="N232">_xlfn.TEXTSPLIT($M232,"-")</f>
        <v>0:00</v>
      </c>
      <c r="O232" s="27"/>
      <c r="P232" s="27" cm="1">
        <f t="array" ref="P232:Q232">VALUE(_xlfn.TEXTSPLIT($N232,":"))</f>
        <v>0</v>
      </c>
      <c r="Q232" s="27">
        <v>0</v>
      </c>
      <c r="R232" s="27" t="str" cm="1">
        <f t="array" ref="R232">IF($O232="","",VALUE(_xlfn.TEXTSPLIT($O232,":")))</f>
        <v/>
      </c>
      <c r="S232" s="27"/>
      <c r="T232" s="34">
        <f t="shared" si="48"/>
        <v>0</v>
      </c>
      <c r="U232" s="34" t="str">
        <f t="shared" si="49"/>
        <v/>
      </c>
      <c r="V232" s="34" t="str">
        <f t="shared" si="50"/>
        <v/>
      </c>
      <c r="W232" s="35">
        <f t="shared" si="51"/>
        <v>0</v>
      </c>
      <c r="X232" s="27" t="str">
        <f t="shared" si="52"/>
        <v>RGNO1466019</v>
      </c>
      <c r="Y232" s="43">
        <f t="shared" si="53"/>
        <v>45640</v>
      </c>
      <c r="Z232" s="27" t="str">
        <f t="shared" si="54"/>
        <v>701336880</v>
      </c>
      <c r="AA232" s="27" t="str">
        <f t="shared" si="55"/>
        <v>Absent</v>
      </c>
    </row>
    <row r="233" spans="1:27">
      <c r="A233" s="32" t="s">
        <v>281</v>
      </c>
      <c r="B233" s="27" t="str" cm="1">
        <f t="array" ref="B233:D233">_xlfn.TEXTSPLIT($A233,",")</f>
        <v>RGNO1466020</v>
      </c>
      <c r="C233" s="27" t="str">
        <v>Date-13/12/2024</v>
      </c>
      <c r="D233" s="27" t="str">
        <v>Mob:601516888[10:44-10:59]</v>
      </c>
      <c r="E233" s="36" t="str">
        <f t="shared" si="42"/>
        <v>13/12/2024</v>
      </c>
      <c r="F233" s="27" t="str">
        <f t="shared" si="43"/>
        <v>601516888</v>
      </c>
      <c r="G233" s="27" t="str" cm="1">
        <f t="array" ref="G233:I233">_xlfn.TEXTSPLIT($E233,"/")</f>
        <v>13</v>
      </c>
      <c r="H233" s="27" t="str">
        <v>12</v>
      </c>
      <c r="I233" s="27" t="str">
        <v>2024</v>
      </c>
      <c r="J233" s="28">
        <f t="shared" si="44"/>
        <v>45639</v>
      </c>
      <c r="K233" s="27" t="str">
        <f t="shared" si="45"/>
        <v>[10:44-10:59]</v>
      </c>
      <c r="L233" s="27" t="str">
        <f t="shared" si="46"/>
        <v>10:44-10:59]</v>
      </c>
      <c r="M233" s="27" t="str">
        <f t="shared" si="47"/>
        <v>10:44-10:59</v>
      </c>
      <c r="N233" s="27" t="str" cm="1">
        <f t="array" ref="N233:O233">_xlfn.TEXTSPLIT($M233,"-")</f>
        <v>10:44</v>
      </c>
      <c r="O233" s="27" t="str">
        <v>10:59</v>
      </c>
      <c r="P233" s="27" cm="1">
        <f t="array" ref="P233:Q233">VALUE(_xlfn.TEXTSPLIT($N233,":"))</f>
        <v>10</v>
      </c>
      <c r="Q233" s="27">
        <v>44</v>
      </c>
      <c r="R233" s="27" cm="1">
        <f t="array" ref="R233:S233">IF($O233="","",VALUE(_xlfn.TEXTSPLIT($O233,":")))</f>
        <v>10</v>
      </c>
      <c r="S233" s="27">
        <v>59</v>
      </c>
      <c r="T233" s="34">
        <f t="shared" si="48"/>
        <v>0.44722222222222224</v>
      </c>
      <c r="U233" s="34">
        <f t="shared" si="49"/>
        <v>0.45763888888888887</v>
      </c>
      <c r="V233" s="34">
        <f t="shared" si="50"/>
        <v>1.041666666666663E-2</v>
      </c>
      <c r="W233" s="35">
        <f t="shared" si="51"/>
        <v>15</v>
      </c>
      <c r="X233" s="27" t="str">
        <f t="shared" si="52"/>
        <v>RGNO1466020</v>
      </c>
      <c r="Y233" s="43">
        <f t="shared" si="53"/>
        <v>45639</v>
      </c>
      <c r="Z233" s="27" t="str">
        <f t="shared" si="54"/>
        <v>601516888</v>
      </c>
      <c r="AA233" s="27" t="str">
        <f t="shared" si="55"/>
        <v>Present</v>
      </c>
    </row>
    <row r="234" spans="1:27">
      <c r="A234" s="32" t="s">
        <v>282</v>
      </c>
      <c r="B234" s="27" t="str" cm="1">
        <f t="array" ref="B234:D234">_xlfn.TEXTSPLIT($A234,",")</f>
        <v>RGNO1466021</v>
      </c>
      <c r="C234" s="27" t="str">
        <v>Date-19/12/2024</v>
      </c>
      <c r="D234" s="27" t="str">
        <v>Mob:701696895[16:39-16:59]</v>
      </c>
      <c r="E234" s="36" t="str">
        <f t="shared" si="42"/>
        <v>19/12/2024</v>
      </c>
      <c r="F234" s="27" t="str">
        <f t="shared" si="43"/>
        <v>701696895</v>
      </c>
      <c r="G234" s="27" t="str" cm="1">
        <f t="array" ref="G234:I234">_xlfn.TEXTSPLIT($E234,"/")</f>
        <v>19</v>
      </c>
      <c r="H234" s="27" t="str">
        <v>12</v>
      </c>
      <c r="I234" s="27" t="str">
        <v>2024</v>
      </c>
      <c r="J234" s="28">
        <f t="shared" si="44"/>
        <v>45645</v>
      </c>
      <c r="K234" s="27" t="str">
        <f t="shared" si="45"/>
        <v>[16:39-16:59]</v>
      </c>
      <c r="L234" s="27" t="str">
        <f t="shared" si="46"/>
        <v>16:39-16:59]</v>
      </c>
      <c r="M234" s="27" t="str">
        <f t="shared" si="47"/>
        <v>16:39-16:59</v>
      </c>
      <c r="N234" s="27" t="str" cm="1">
        <f t="array" ref="N234:O234">_xlfn.TEXTSPLIT($M234,"-")</f>
        <v>16:39</v>
      </c>
      <c r="O234" s="27" t="str">
        <v>16:59</v>
      </c>
      <c r="P234" s="27" cm="1">
        <f t="array" ref="P234:Q234">VALUE(_xlfn.TEXTSPLIT($N234,":"))</f>
        <v>16</v>
      </c>
      <c r="Q234" s="27">
        <v>39</v>
      </c>
      <c r="R234" s="27" cm="1">
        <f t="array" ref="R234:S234">IF($O234="","",VALUE(_xlfn.TEXTSPLIT($O234,":")))</f>
        <v>16</v>
      </c>
      <c r="S234" s="27">
        <v>59</v>
      </c>
      <c r="T234" s="34">
        <f t="shared" si="48"/>
        <v>0.69374999999999998</v>
      </c>
      <c r="U234" s="34">
        <f t="shared" si="49"/>
        <v>0.70763888888888893</v>
      </c>
      <c r="V234" s="34">
        <f t="shared" si="50"/>
        <v>1.3888888888888951E-2</v>
      </c>
      <c r="W234" s="35">
        <f t="shared" si="51"/>
        <v>20</v>
      </c>
      <c r="X234" s="27" t="str">
        <f t="shared" si="52"/>
        <v>RGNO1466021</v>
      </c>
      <c r="Y234" s="43">
        <f t="shared" si="53"/>
        <v>45645</v>
      </c>
      <c r="Z234" s="27" t="str">
        <f t="shared" si="54"/>
        <v>701696895</v>
      </c>
      <c r="AA234" s="27" t="str">
        <f t="shared" si="55"/>
        <v>Present</v>
      </c>
    </row>
    <row r="235" spans="1:27">
      <c r="A235" s="32" t="s">
        <v>283</v>
      </c>
      <c r="B235" s="27" t="str" cm="1">
        <f t="array" ref="B235:D235">_xlfn.TEXTSPLIT($A235,",")</f>
        <v>RGNO1466022</v>
      </c>
      <c r="C235" s="27" t="str">
        <v>Date-14/12/2024</v>
      </c>
      <c r="D235" s="27" t="str">
        <v>Mob:701786899[0:00]</v>
      </c>
      <c r="E235" s="36" t="str">
        <f t="shared" si="42"/>
        <v>14/12/2024</v>
      </c>
      <c r="F235" s="27" t="str">
        <f t="shared" si="43"/>
        <v>701786899</v>
      </c>
      <c r="G235" s="27" t="str" cm="1">
        <f t="array" ref="G235:I235">_xlfn.TEXTSPLIT($E235,"/")</f>
        <v>14</v>
      </c>
      <c r="H235" s="27" t="str">
        <v>12</v>
      </c>
      <c r="I235" s="27" t="str">
        <v>2024</v>
      </c>
      <c r="J235" s="28">
        <f t="shared" si="44"/>
        <v>45640</v>
      </c>
      <c r="K235" s="27" t="str">
        <f t="shared" si="45"/>
        <v>[0:00]</v>
      </c>
      <c r="L235" s="27" t="str">
        <f t="shared" si="46"/>
        <v>0:00]</v>
      </c>
      <c r="M235" s="27" t="str">
        <f t="shared" si="47"/>
        <v>0:00</v>
      </c>
      <c r="N235" s="27" t="str" cm="1">
        <f t="array" ref="N235">_xlfn.TEXTSPLIT($M235,"-")</f>
        <v>0:00</v>
      </c>
      <c r="O235" s="27"/>
      <c r="P235" s="27" cm="1">
        <f t="array" ref="P235:Q235">VALUE(_xlfn.TEXTSPLIT($N235,":"))</f>
        <v>0</v>
      </c>
      <c r="Q235" s="27">
        <v>0</v>
      </c>
      <c r="R235" s="27" t="str" cm="1">
        <f t="array" ref="R235">IF($O235="","",VALUE(_xlfn.TEXTSPLIT($O235,":")))</f>
        <v/>
      </c>
      <c r="S235" s="27"/>
      <c r="T235" s="34">
        <f t="shared" si="48"/>
        <v>0</v>
      </c>
      <c r="U235" s="34" t="str">
        <f t="shared" si="49"/>
        <v/>
      </c>
      <c r="V235" s="34" t="str">
        <f t="shared" si="50"/>
        <v/>
      </c>
      <c r="W235" s="35">
        <f t="shared" si="51"/>
        <v>0</v>
      </c>
      <c r="X235" s="27" t="str">
        <f t="shared" si="52"/>
        <v>RGNO1466022</v>
      </c>
      <c r="Y235" s="43">
        <f t="shared" si="53"/>
        <v>45640</v>
      </c>
      <c r="Z235" s="27" t="str">
        <f t="shared" si="54"/>
        <v>701786899</v>
      </c>
      <c r="AA235" s="27" t="str">
        <f t="shared" si="55"/>
        <v>Absent</v>
      </c>
    </row>
    <row r="236" spans="1:27">
      <c r="A236" s="32" t="s">
        <v>284</v>
      </c>
      <c r="B236" s="27" t="str" cm="1">
        <f t="array" ref="B236:D236">_xlfn.TEXTSPLIT($A236,",")</f>
        <v>RGNO1466023</v>
      </c>
      <c r="C236" s="27" t="str">
        <v>Date-14/12/2024</v>
      </c>
      <c r="D236" s="27" t="str">
        <v>Mob:601876903[16:55-17:40]</v>
      </c>
      <c r="E236" s="36" t="str">
        <f t="shared" si="42"/>
        <v>14/12/2024</v>
      </c>
      <c r="F236" s="27" t="str">
        <f t="shared" si="43"/>
        <v>601876903</v>
      </c>
      <c r="G236" s="27" t="str" cm="1">
        <f t="array" ref="G236:I236">_xlfn.TEXTSPLIT($E236,"/")</f>
        <v>14</v>
      </c>
      <c r="H236" s="27" t="str">
        <v>12</v>
      </c>
      <c r="I236" s="27" t="str">
        <v>2024</v>
      </c>
      <c r="J236" s="28">
        <f t="shared" si="44"/>
        <v>45640</v>
      </c>
      <c r="K236" s="27" t="str">
        <f t="shared" si="45"/>
        <v>[16:55-17:40]</v>
      </c>
      <c r="L236" s="27" t="str">
        <f t="shared" si="46"/>
        <v>16:55-17:40]</v>
      </c>
      <c r="M236" s="27" t="str">
        <f t="shared" si="47"/>
        <v>16:55-17:40</v>
      </c>
      <c r="N236" s="27" t="str" cm="1">
        <f t="array" ref="N236:O236">_xlfn.TEXTSPLIT($M236,"-")</f>
        <v>16:55</v>
      </c>
      <c r="O236" s="27" t="str">
        <v>17:40</v>
      </c>
      <c r="P236" s="27" cm="1">
        <f t="array" ref="P236:Q236">VALUE(_xlfn.TEXTSPLIT($N236,":"))</f>
        <v>16</v>
      </c>
      <c r="Q236" s="27">
        <v>55</v>
      </c>
      <c r="R236" s="27" cm="1">
        <f t="array" ref="R236:S236">IF($O236="","",VALUE(_xlfn.TEXTSPLIT($O236,":")))</f>
        <v>17</v>
      </c>
      <c r="S236" s="27">
        <v>40</v>
      </c>
      <c r="T236" s="34">
        <f t="shared" si="48"/>
        <v>0.70486111111111116</v>
      </c>
      <c r="U236" s="34">
        <f t="shared" si="49"/>
        <v>0.73611111111111116</v>
      </c>
      <c r="V236" s="34">
        <f t="shared" si="50"/>
        <v>3.125E-2</v>
      </c>
      <c r="W236" s="35">
        <f t="shared" si="51"/>
        <v>45</v>
      </c>
      <c r="X236" s="27" t="str">
        <f t="shared" si="52"/>
        <v>RGNO1466023</v>
      </c>
      <c r="Y236" s="43">
        <f t="shared" si="53"/>
        <v>45640</v>
      </c>
      <c r="Z236" s="27" t="str">
        <f t="shared" si="54"/>
        <v>601876903</v>
      </c>
      <c r="AA236" s="27" t="str">
        <f t="shared" si="55"/>
        <v>Present</v>
      </c>
    </row>
    <row r="237" spans="1:27">
      <c r="A237" s="32" t="s">
        <v>285</v>
      </c>
      <c r="B237" s="27" t="str" cm="1">
        <f t="array" ref="B237:D237">_xlfn.TEXTSPLIT($A237,",")</f>
        <v>RGNO1466024</v>
      </c>
      <c r="C237" s="27" t="str">
        <v>Date-5/12/2024</v>
      </c>
      <c r="D237" s="27" t="str">
        <v>Mob:701966907[0:00]</v>
      </c>
      <c r="E237" s="36" t="str">
        <f t="shared" si="42"/>
        <v>5/12/2024</v>
      </c>
      <c r="F237" s="27" t="str">
        <f t="shared" si="43"/>
        <v>701966907</v>
      </c>
      <c r="G237" s="27" t="str" cm="1">
        <f t="array" ref="G237:I237">_xlfn.TEXTSPLIT($E237,"/")</f>
        <v>5</v>
      </c>
      <c r="H237" s="27" t="str">
        <v>12</v>
      </c>
      <c r="I237" s="27" t="str">
        <v>2024</v>
      </c>
      <c r="J237" s="28">
        <f t="shared" si="44"/>
        <v>45631</v>
      </c>
      <c r="K237" s="27" t="str">
        <f t="shared" si="45"/>
        <v>[0:00]</v>
      </c>
      <c r="L237" s="27" t="str">
        <f t="shared" si="46"/>
        <v>0:00]</v>
      </c>
      <c r="M237" s="27" t="str">
        <f t="shared" si="47"/>
        <v>0:00</v>
      </c>
      <c r="N237" s="27" t="str" cm="1">
        <f t="array" ref="N237">_xlfn.TEXTSPLIT($M237,"-")</f>
        <v>0:00</v>
      </c>
      <c r="O237" s="27"/>
      <c r="P237" s="27" cm="1">
        <f t="array" ref="P237:Q237">VALUE(_xlfn.TEXTSPLIT($N237,":"))</f>
        <v>0</v>
      </c>
      <c r="Q237" s="27">
        <v>0</v>
      </c>
      <c r="R237" s="27" t="str" cm="1">
        <f t="array" ref="R237">IF($O237="","",VALUE(_xlfn.TEXTSPLIT($O237,":")))</f>
        <v/>
      </c>
      <c r="S237" s="27"/>
      <c r="T237" s="34">
        <f t="shared" si="48"/>
        <v>0</v>
      </c>
      <c r="U237" s="34" t="str">
        <f t="shared" si="49"/>
        <v/>
      </c>
      <c r="V237" s="34" t="str">
        <f t="shared" si="50"/>
        <v/>
      </c>
      <c r="W237" s="35">
        <f t="shared" si="51"/>
        <v>0</v>
      </c>
      <c r="X237" s="27" t="str">
        <f t="shared" si="52"/>
        <v>RGNO1466024</v>
      </c>
      <c r="Y237" s="43">
        <f t="shared" si="53"/>
        <v>45631</v>
      </c>
      <c r="Z237" s="27" t="str">
        <f t="shared" si="54"/>
        <v>701966907</v>
      </c>
      <c r="AA237" s="27" t="str">
        <f t="shared" si="55"/>
        <v>Absent</v>
      </c>
    </row>
    <row r="238" spans="1:27">
      <c r="A238" s="32" t="s">
        <v>286</v>
      </c>
      <c r="B238" s="27" t="str" cm="1">
        <f t="array" ref="B238:D238">_xlfn.TEXTSPLIT($A238,",")</f>
        <v>RGNO1466025</v>
      </c>
      <c r="C238" s="27" t="str">
        <v>Date-4/12/2024</v>
      </c>
      <c r="D238" s="27" t="str">
        <v>Mob:602146914[14:59-15:14]</v>
      </c>
      <c r="E238" s="36" t="str">
        <f t="shared" si="42"/>
        <v>4/12/2024</v>
      </c>
      <c r="F238" s="27" t="str">
        <f t="shared" si="43"/>
        <v>602146914</v>
      </c>
      <c r="G238" s="27" t="str" cm="1">
        <f t="array" ref="G238:I238">_xlfn.TEXTSPLIT($E238,"/")</f>
        <v>4</v>
      </c>
      <c r="H238" s="27" t="str">
        <v>12</v>
      </c>
      <c r="I238" s="27" t="str">
        <v>2024</v>
      </c>
      <c r="J238" s="28">
        <f t="shared" si="44"/>
        <v>45630</v>
      </c>
      <c r="K238" s="27" t="str">
        <f t="shared" si="45"/>
        <v>[14:59-15:14]</v>
      </c>
      <c r="L238" s="27" t="str">
        <f t="shared" si="46"/>
        <v>14:59-15:14]</v>
      </c>
      <c r="M238" s="27" t="str">
        <f t="shared" si="47"/>
        <v>14:59-15:14</v>
      </c>
      <c r="N238" s="27" t="str" cm="1">
        <f t="array" ref="N238:O238">_xlfn.TEXTSPLIT($M238,"-")</f>
        <v>14:59</v>
      </c>
      <c r="O238" s="27" t="str">
        <v>15:14</v>
      </c>
      <c r="P238" s="27" cm="1">
        <f t="array" ref="P238:Q238">VALUE(_xlfn.TEXTSPLIT($N238,":"))</f>
        <v>14</v>
      </c>
      <c r="Q238" s="27">
        <v>59</v>
      </c>
      <c r="R238" s="27" cm="1">
        <f t="array" ref="R238:S238">IF($O238="","",VALUE(_xlfn.TEXTSPLIT($O238,":")))</f>
        <v>15</v>
      </c>
      <c r="S238" s="27">
        <v>14</v>
      </c>
      <c r="T238" s="34">
        <f t="shared" si="48"/>
        <v>0.62430555555555556</v>
      </c>
      <c r="U238" s="34">
        <f t="shared" si="49"/>
        <v>0.63472222222222219</v>
      </c>
      <c r="V238" s="34">
        <f t="shared" si="50"/>
        <v>1.041666666666663E-2</v>
      </c>
      <c r="W238" s="35">
        <f t="shared" si="51"/>
        <v>15</v>
      </c>
      <c r="X238" s="27" t="str">
        <f t="shared" si="52"/>
        <v>RGNO1466025</v>
      </c>
      <c r="Y238" s="43">
        <f t="shared" si="53"/>
        <v>45630</v>
      </c>
      <c r="Z238" s="27" t="str">
        <f t="shared" si="54"/>
        <v>602146914</v>
      </c>
      <c r="AA238" s="27" t="str">
        <f t="shared" si="55"/>
        <v>Present</v>
      </c>
    </row>
    <row r="239" spans="1:27">
      <c r="A239" s="32" t="s">
        <v>287</v>
      </c>
      <c r="B239" s="27" t="str" cm="1">
        <f t="array" ref="B239:D239">_xlfn.TEXTSPLIT($A239,",")</f>
        <v>RGNO1466026</v>
      </c>
      <c r="C239" s="27" t="str">
        <v>Date-9/12/2024</v>
      </c>
      <c r="D239" s="27" t="str">
        <v>Mob:702236918[17:10-17:22]</v>
      </c>
      <c r="E239" s="36" t="str">
        <f t="shared" si="42"/>
        <v>9/12/2024</v>
      </c>
      <c r="F239" s="27" t="str">
        <f t="shared" si="43"/>
        <v>702236918</v>
      </c>
      <c r="G239" s="27" t="str" cm="1">
        <f t="array" ref="G239:I239">_xlfn.TEXTSPLIT($E239,"/")</f>
        <v>9</v>
      </c>
      <c r="H239" s="27" t="str">
        <v>12</v>
      </c>
      <c r="I239" s="27" t="str">
        <v>2024</v>
      </c>
      <c r="J239" s="28">
        <f t="shared" si="44"/>
        <v>45635</v>
      </c>
      <c r="K239" s="27" t="str">
        <f t="shared" si="45"/>
        <v>[17:10-17:22]</v>
      </c>
      <c r="L239" s="27" t="str">
        <f t="shared" si="46"/>
        <v>17:10-17:22]</v>
      </c>
      <c r="M239" s="27" t="str">
        <f t="shared" si="47"/>
        <v>17:10-17:22</v>
      </c>
      <c r="N239" s="27" t="str" cm="1">
        <f t="array" ref="N239:O239">_xlfn.TEXTSPLIT($M239,"-")</f>
        <v>17:10</v>
      </c>
      <c r="O239" s="27" t="str">
        <v>17:22</v>
      </c>
      <c r="P239" s="27" cm="1">
        <f t="array" ref="P239:Q239">VALUE(_xlfn.TEXTSPLIT($N239,":"))</f>
        <v>17</v>
      </c>
      <c r="Q239" s="27">
        <v>10</v>
      </c>
      <c r="R239" s="27" cm="1">
        <f t="array" ref="R239:S239">IF($O239="","",VALUE(_xlfn.TEXTSPLIT($O239,":")))</f>
        <v>17</v>
      </c>
      <c r="S239" s="27">
        <v>22</v>
      </c>
      <c r="T239" s="34">
        <f t="shared" si="48"/>
        <v>0.71527777777777779</v>
      </c>
      <c r="U239" s="34">
        <f t="shared" si="49"/>
        <v>0.72361111111111109</v>
      </c>
      <c r="V239" s="34">
        <f t="shared" si="50"/>
        <v>8.3333333333333037E-3</v>
      </c>
      <c r="W239" s="35">
        <f t="shared" si="51"/>
        <v>12</v>
      </c>
      <c r="X239" s="27" t="str">
        <f t="shared" si="52"/>
        <v>RGNO1466026</v>
      </c>
      <c r="Y239" s="43">
        <f t="shared" si="53"/>
        <v>45635</v>
      </c>
      <c r="Z239" s="27" t="str">
        <f t="shared" si="54"/>
        <v>702236918</v>
      </c>
      <c r="AA239" s="27" t="str">
        <f t="shared" si="55"/>
        <v>Present</v>
      </c>
    </row>
    <row r="240" spans="1:27">
      <c r="A240" s="32" t="s">
        <v>288</v>
      </c>
      <c r="B240" s="27" t="str" cm="1">
        <f t="array" ref="B240:D240">_xlfn.TEXTSPLIT($A240,",")</f>
        <v>RGNO1466027</v>
      </c>
      <c r="C240" s="27" t="str">
        <v>Date-7/12/2024</v>
      </c>
      <c r="D240" s="27" t="str">
        <v>Mob:702326922[10:34-11:22]</v>
      </c>
      <c r="E240" s="36" t="str">
        <f t="shared" si="42"/>
        <v>7/12/2024</v>
      </c>
      <c r="F240" s="27" t="str">
        <f t="shared" si="43"/>
        <v>702326922</v>
      </c>
      <c r="G240" s="27" t="str" cm="1">
        <f t="array" ref="G240:I240">_xlfn.TEXTSPLIT($E240,"/")</f>
        <v>7</v>
      </c>
      <c r="H240" s="27" t="str">
        <v>12</v>
      </c>
      <c r="I240" s="27" t="str">
        <v>2024</v>
      </c>
      <c r="J240" s="28">
        <f t="shared" si="44"/>
        <v>45633</v>
      </c>
      <c r="K240" s="27" t="str">
        <f t="shared" si="45"/>
        <v>[10:34-11:22]</v>
      </c>
      <c r="L240" s="27" t="str">
        <f t="shared" si="46"/>
        <v>10:34-11:22]</v>
      </c>
      <c r="M240" s="27" t="str">
        <f t="shared" si="47"/>
        <v>10:34-11:22</v>
      </c>
      <c r="N240" s="27" t="str" cm="1">
        <f t="array" ref="N240:O240">_xlfn.TEXTSPLIT($M240,"-")</f>
        <v>10:34</v>
      </c>
      <c r="O240" s="27" t="str">
        <v>11:22</v>
      </c>
      <c r="P240" s="27" cm="1">
        <f t="array" ref="P240:Q240">VALUE(_xlfn.TEXTSPLIT($N240,":"))</f>
        <v>10</v>
      </c>
      <c r="Q240" s="27">
        <v>34</v>
      </c>
      <c r="R240" s="27" cm="1">
        <f t="array" ref="R240:S240">IF($O240="","",VALUE(_xlfn.TEXTSPLIT($O240,":")))</f>
        <v>11</v>
      </c>
      <c r="S240" s="27">
        <v>22</v>
      </c>
      <c r="T240" s="34">
        <f t="shared" si="48"/>
        <v>0.44027777777777777</v>
      </c>
      <c r="U240" s="34">
        <f t="shared" si="49"/>
        <v>0.47361111111111109</v>
      </c>
      <c r="V240" s="34">
        <f t="shared" si="50"/>
        <v>3.3333333333333326E-2</v>
      </c>
      <c r="W240" s="35">
        <f t="shared" si="51"/>
        <v>48</v>
      </c>
      <c r="X240" s="27" t="str">
        <f t="shared" si="52"/>
        <v>RGNO1466027</v>
      </c>
      <c r="Y240" s="43">
        <f t="shared" si="53"/>
        <v>45633</v>
      </c>
      <c r="Z240" s="27" t="str">
        <f t="shared" si="54"/>
        <v>702326922</v>
      </c>
      <c r="AA240" s="27" t="str">
        <f t="shared" si="55"/>
        <v>Present</v>
      </c>
    </row>
    <row r="241" spans="1:27">
      <c r="A241" s="32" t="s">
        <v>289</v>
      </c>
      <c r="B241" s="27" t="str" cm="1">
        <f t="array" ref="B241:D241">_xlfn.TEXTSPLIT($A241,",")</f>
        <v>RGNO1466028</v>
      </c>
      <c r="C241" s="27" t="str">
        <v>Date-6/12/2024</v>
      </c>
      <c r="D241" s="27" t="str">
        <v>Mob:602416926[14:17-15:00]</v>
      </c>
      <c r="E241" s="36" t="str">
        <f t="shared" si="42"/>
        <v>6/12/2024</v>
      </c>
      <c r="F241" s="27" t="str">
        <f t="shared" si="43"/>
        <v>602416926</v>
      </c>
      <c r="G241" s="27" t="str" cm="1">
        <f t="array" ref="G241:I241">_xlfn.TEXTSPLIT($E241,"/")</f>
        <v>6</v>
      </c>
      <c r="H241" s="27" t="str">
        <v>12</v>
      </c>
      <c r="I241" s="27" t="str">
        <v>2024</v>
      </c>
      <c r="J241" s="28">
        <f t="shared" si="44"/>
        <v>45632</v>
      </c>
      <c r="K241" s="27" t="str">
        <f t="shared" si="45"/>
        <v>[14:17-15:00]</v>
      </c>
      <c r="L241" s="27" t="str">
        <f t="shared" si="46"/>
        <v>14:17-15:00]</v>
      </c>
      <c r="M241" s="27" t="str">
        <f t="shared" si="47"/>
        <v>14:17-15:00</v>
      </c>
      <c r="N241" s="27" t="str" cm="1">
        <f t="array" ref="N241:O241">_xlfn.TEXTSPLIT($M241,"-")</f>
        <v>14:17</v>
      </c>
      <c r="O241" s="27" t="str">
        <v>15:00</v>
      </c>
      <c r="P241" s="27" cm="1">
        <f t="array" ref="P241:Q241">VALUE(_xlfn.TEXTSPLIT($N241,":"))</f>
        <v>14</v>
      </c>
      <c r="Q241" s="27">
        <v>17</v>
      </c>
      <c r="R241" s="27" cm="1">
        <f t="array" ref="R241:S241">IF($O241="","",VALUE(_xlfn.TEXTSPLIT($O241,":")))</f>
        <v>15</v>
      </c>
      <c r="S241" s="27">
        <v>0</v>
      </c>
      <c r="T241" s="34">
        <f t="shared" si="48"/>
        <v>0.59513888888888888</v>
      </c>
      <c r="U241" s="34">
        <f t="shared" si="49"/>
        <v>0.625</v>
      </c>
      <c r="V241" s="34">
        <f t="shared" si="50"/>
        <v>2.9861111111111116E-2</v>
      </c>
      <c r="W241" s="35">
        <f t="shared" si="51"/>
        <v>43</v>
      </c>
      <c r="X241" s="27" t="str">
        <f t="shared" si="52"/>
        <v>RGNO1466028</v>
      </c>
      <c r="Y241" s="43">
        <f t="shared" si="53"/>
        <v>45632</v>
      </c>
      <c r="Z241" s="27" t="str">
        <f t="shared" si="54"/>
        <v>602416926</v>
      </c>
      <c r="AA241" s="27" t="str">
        <f t="shared" si="55"/>
        <v>Present</v>
      </c>
    </row>
    <row r="242" spans="1:27">
      <c r="A242" s="32" t="s">
        <v>290</v>
      </c>
      <c r="B242" s="27" t="str" cm="1">
        <f t="array" ref="B242:D242">_xlfn.TEXTSPLIT($A242,",")</f>
        <v>RGNO1466029</v>
      </c>
      <c r="C242" s="27" t="str">
        <v>Date-7/12/2024</v>
      </c>
      <c r="D242" s="27" t="str">
        <v>Mob:702596933[15:58-16:11]</v>
      </c>
      <c r="E242" s="36" t="str">
        <f t="shared" si="42"/>
        <v>7/12/2024</v>
      </c>
      <c r="F242" s="27" t="str">
        <f t="shared" si="43"/>
        <v>702596933</v>
      </c>
      <c r="G242" s="27" t="str" cm="1">
        <f t="array" ref="G242:I242">_xlfn.TEXTSPLIT($E242,"/")</f>
        <v>7</v>
      </c>
      <c r="H242" s="27" t="str">
        <v>12</v>
      </c>
      <c r="I242" s="27" t="str">
        <v>2024</v>
      </c>
      <c r="J242" s="28">
        <f t="shared" si="44"/>
        <v>45633</v>
      </c>
      <c r="K242" s="27" t="str">
        <f t="shared" si="45"/>
        <v>[15:58-16:11]</v>
      </c>
      <c r="L242" s="27" t="str">
        <f t="shared" si="46"/>
        <v>15:58-16:11]</v>
      </c>
      <c r="M242" s="27" t="str">
        <f t="shared" si="47"/>
        <v>15:58-16:11</v>
      </c>
      <c r="N242" s="27" t="str" cm="1">
        <f t="array" ref="N242:O242">_xlfn.TEXTSPLIT($M242,"-")</f>
        <v>15:58</v>
      </c>
      <c r="O242" s="27" t="str">
        <v>16:11</v>
      </c>
      <c r="P242" s="27" cm="1">
        <f t="array" ref="P242:Q242">VALUE(_xlfn.TEXTSPLIT($N242,":"))</f>
        <v>15</v>
      </c>
      <c r="Q242" s="27">
        <v>58</v>
      </c>
      <c r="R242" s="27" cm="1">
        <f t="array" ref="R242:S242">IF($O242="","",VALUE(_xlfn.TEXTSPLIT($O242,":")))</f>
        <v>16</v>
      </c>
      <c r="S242" s="27">
        <v>11</v>
      </c>
      <c r="T242" s="34">
        <f t="shared" si="48"/>
        <v>0.66527777777777775</v>
      </c>
      <c r="U242" s="34">
        <f t="shared" si="49"/>
        <v>0.6743055555555556</v>
      </c>
      <c r="V242" s="34">
        <f t="shared" si="50"/>
        <v>9.0277777777778567E-3</v>
      </c>
      <c r="W242" s="35">
        <f t="shared" si="51"/>
        <v>13</v>
      </c>
      <c r="X242" s="27" t="str">
        <f t="shared" si="52"/>
        <v>RGNO1466029</v>
      </c>
      <c r="Y242" s="43">
        <f t="shared" si="53"/>
        <v>45633</v>
      </c>
      <c r="Z242" s="27" t="str">
        <f t="shared" si="54"/>
        <v>702596933</v>
      </c>
      <c r="AA242" s="27" t="str">
        <f t="shared" si="55"/>
        <v>Present</v>
      </c>
    </row>
    <row r="243" spans="1:27">
      <c r="A243" s="32" t="s">
        <v>291</v>
      </c>
      <c r="B243" s="27" t="str" cm="1">
        <f t="array" ref="B243:D243">_xlfn.TEXTSPLIT($A243,",")</f>
        <v>RGNO1466030</v>
      </c>
      <c r="C243" s="27" t="str">
        <v>Date-6/12/2024</v>
      </c>
      <c r="D243" s="27" t="str">
        <v>Mob:702776941[0:00]</v>
      </c>
      <c r="E243" s="36" t="str">
        <f t="shared" si="42"/>
        <v>6/12/2024</v>
      </c>
      <c r="F243" s="27" t="str">
        <f t="shared" si="43"/>
        <v>702776941</v>
      </c>
      <c r="G243" s="27" t="str" cm="1">
        <f t="array" ref="G243:I243">_xlfn.TEXTSPLIT($E243,"/")</f>
        <v>6</v>
      </c>
      <c r="H243" s="27" t="str">
        <v>12</v>
      </c>
      <c r="I243" s="27" t="str">
        <v>2024</v>
      </c>
      <c r="J243" s="28">
        <f t="shared" si="44"/>
        <v>45632</v>
      </c>
      <c r="K243" s="27" t="str">
        <f t="shared" si="45"/>
        <v>[0:00]</v>
      </c>
      <c r="L243" s="27" t="str">
        <f t="shared" si="46"/>
        <v>0:00]</v>
      </c>
      <c r="M243" s="27" t="str">
        <f t="shared" si="47"/>
        <v>0:00</v>
      </c>
      <c r="N243" s="27" t="str" cm="1">
        <f t="array" ref="N243">_xlfn.TEXTSPLIT($M243,"-")</f>
        <v>0:00</v>
      </c>
      <c r="O243" s="27"/>
      <c r="P243" s="27" cm="1">
        <f t="array" ref="P243:Q243">VALUE(_xlfn.TEXTSPLIT($N243,":"))</f>
        <v>0</v>
      </c>
      <c r="Q243" s="27">
        <v>0</v>
      </c>
      <c r="R243" s="27" t="str" cm="1">
        <f t="array" ref="R243">IF($O243="","",VALUE(_xlfn.TEXTSPLIT($O243,":")))</f>
        <v/>
      </c>
      <c r="S243" s="27"/>
      <c r="T243" s="34">
        <f t="shared" si="48"/>
        <v>0</v>
      </c>
      <c r="U243" s="34" t="str">
        <f t="shared" si="49"/>
        <v/>
      </c>
      <c r="V243" s="34" t="str">
        <f t="shared" si="50"/>
        <v/>
      </c>
      <c r="W243" s="35">
        <f t="shared" si="51"/>
        <v>0</v>
      </c>
      <c r="X243" s="27" t="str">
        <f t="shared" si="52"/>
        <v>RGNO1466030</v>
      </c>
      <c r="Y243" s="43">
        <f t="shared" si="53"/>
        <v>45632</v>
      </c>
      <c r="Z243" s="27" t="str">
        <f t="shared" si="54"/>
        <v>702776941</v>
      </c>
      <c r="AA243" s="27" t="str">
        <f t="shared" si="55"/>
        <v>Absent</v>
      </c>
    </row>
    <row r="244" spans="1:27">
      <c r="A244" s="32" t="s">
        <v>292</v>
      </c>
      <c r="B244" s="27" t="str" cm="1">
        <f t="array" ref="B244:D244">_xlfn.TEXTSPLIT($A244,",")</f>
        <v>RGNO1466031</v>
      </c>
      <c r="C244" s="27" t="str">
        <v>Date-17/12/2024</v>
      </c>
      <c r="D244" s="27" t="str">
        <v>Mob:602956948[0:00]</v>
      </c>
      <c r="E244" s="36" t="str">
        <f t="shared" si="42"/>
        <v>17/12/2024</v>
      </c>
      <c r="F244" s="27" t="str">
        <f t="shared" si="43"/>
        <v>602956948</v>
      </c>
      <c r="G244" s="27" t="str" cm="1">
        <f t="array" ref="G244:I244">_xlfn.TEXTSPLIT($E244,"/")</f>
        <v>17</v>
      </c>
      <c r="H244" s="27" t="str">
        <v>12</v>
      </c>
      <c r="I244" s="27" t="str">
        <v>2024</v>
      </c>
      <c r="J244" s="28">
        <f t="shared" si="44"/>
        <v>45643</v>
      </c>
      <c r="K244" s="27" t="str">
        <f t="shared" si="45"/>
        <v>[0:00]</v>
      </c>
      <c r="L244" s="27" t="str">
        <f t="shared" si="46"/>
        <v>0:00]</v>
      </c>
      <c r="M244" s="27" t="str">
        <f t="shared" si="47"/>
        <v>0:00</v>
      </c>
      <c r="N244" s="27" t="str" cm="1">
        <f t="array" ref="N244">_xlfn.TEXTSPLIT($M244,"-")</f>
        <v>0:00</v>
      </c>
      <c r="O244" s="27"/>
      <c r="P244" s="27" cm="1">
        <f t="array" ref="P244:Q244">VALUE(_xlfn.TEXTSPLIT($N244,":"))</f>
        <v>0</v>
      </c>
      <c r="Q244" s="27">
        <v>0</v>
      </c>
      <c r="R244" s="27" t="str" cm="1">
        <f t="array" ref="R244">IF($O244="","",VALUE(_xlfn.TEXTSPLIT($O244,":")))</f>
        <v/>
      </c>
      <c r="S244" s="27"/>
      <c r="T244" s="34">
        <f t="shared" si="48"/>
        <v>0</v>
      </c>
      <c r="U244" s="34" t="str">
        <f t="shared" si="49"/>
        <v/>
      </c>
      <c r="V244" s="34" t="str">
        <f t="shared" si="50"/>
        <v/>
      </c>
      <c r="W244" s="35">
        <f t="shared" si="51"/>
        <v>0</v>
      </c>
      <c r="X244" s="27" t="str">
        <f t="shared" si="52"/>
        <v>RGNO1466031</v>
      </c>
      <c r="Y244" s="43">
        <f t="shared" si="53"/>
        <v>45643</v>
      </c>
      <c r="Z244" s="27" t="str">
        <f t="shared" si="54"/>
        <v>602956948</v>
      </c>
      <c r="AA244" s="27" t="str">
        <f t="shared" si="55"/>
        <v>Absent</v>
      </c>
    </row>
    <row r="245" spans="1:27">
      <c r="A245" s="32" t="s">
        <v>293</v>
      </c>
      <c r="B245" s="27" t="str" cm="1">
        <f t="array" ref="B245:D245">_xlfn.TEXTSPLIT($A245,",")</f>
        <v>RGNO1466032</v>
      </c>
      <c r="C245" s="27" t="str">
        <v>Date-5/12/2024</v>
      </c>
      <c r="D245" s="27" t="str">
        <v>Mob:603406967[16:19-17:17]</v>
      </c>
      <c r="E245" s="36" t="str">
        <f t="shared" si="42"/>
        <v>5/12/2024</v>
      </c>
      <c r="F245" s="27" t="str">
        <f t="shared" si="43"/>
        <v>603406967</v>
      </c>
      <c r="G245" s="27" t="str" cm="1">
        <f t="array" ref="G245:I245">_xlfn.TEXTSPLIT($E245,"/")</f>
        <v>5</v>
      </c>
      <c r="H245" s="27" t="str">
        <v>12</v>
      </c>
      <c r="I245" s="27" t="str">
        <v>2024</v>
      </c>
      <c r="J245" s="28">
        <f t="shared" si="44"/>
        <v>45631</v>
      </c>
      <c r="K245" s="27" t="str">
        <f t="shared" si="45"/>
        <v>[16:19-17:17]</v>
      </c>
      <c r="L245" s="27" t="str">
        <f t="shared" si="46"/>
        <v>16:19-17:17]</v>
      </c>
      <c r="M245" s="27" t="str">
        <f t="shared" si="47"/>
        <v>16:19-17:17</v>
      </c>
      <c r="N245" s="27" t="str" cm="1">
        <f t="array" ref="N245:O245">_xlfn.TEXTSPLIT($M245,"-")</f>
        <v>16:19</v>
      </c>
      <c r="O245" s="27" t="str">
        <v>17:17</v>
      </c>
      <c r="P245" s="27" cm="1">
        <f t="array" ref="P245:Q245">VALUE(_xlfn.TEXTSPLIT($N245,":"))</f>
        <v>16</v>
      </c>
      <c r="Q245" s="27">
        <v>19</v>
      </c>
      <c r="R245" s="27" cm="1">
        <f t="array" ref="R245:S245">IF($O245="","",VALUE(_xlfn.TEXTSPLIT($O245,":")))</f>
        <v>17</v>
      </c>
      <c r="S245" s="27">
        <v>17</v>
      </c>
      <c r="T245" s="34">
        <f t="shared" si="48"/>
        <v>0.67986111111111114</v>
      </c>
      <c r="U245" s="34">
        <f t="shared" si="49"/>
        <v>0.72013888888888888</v>
      </c>
      <c r="V245" s="34">
        <f t="shared" si="50"/>
        <v>4.0277777777777746E-2</v>
      </c>
      <c r="W245" s="35">
        <f t="shared" si="51"/>
        <v>58</v>
      </c>
      <c r="X245" s="27" t="str">
        <f t="shared" si="52"/>
        <v>RGNO1466032</v>
      </c>
      <c r="Y245" s="43">
        <f t="shared" si="53"/>
        <v>45631</v>
      </c>
      <c r="Z245" s="27" t="str">
        <f t="shared" si="54"/>
        <v>603406967</v>
      </c>
      <c r="AA245" s="27" t="str">
        <f t="shared" si="55"/>
        <v>Present</v>
      </c>
    </row>
    <row r="246" spans="1:27">
      <c r="A246" s="32" t="s">
        <v>294</v>
      </c>
      <c r="B246" s="27" t="str" cm="1">
        <f t="array" ref="B246:D246">_xlfn.TEXTSPLIT($A246,",")</f>
        <v>RGNO1466033</v>
      </c>
      <c r="C246" s="27" t="str">
        <v>Date-19/12/2024</v>
      </c>
      <c r="D246" s="27" t="str">
        <v>Mob:703586975[0:00]</v>
      </c>
      <c r="E246" s="36" t="str">
        <f t="shared" si="42"/>
        <v>19/12/2024</v>
      </c>
      <c r="F246" s="27" t="str">
        <f t="shared" si="43"/>
        <v>703586975</v>
      </c>
      <c r="G246" s="27" t="str" cm="1">
        <f t="array" ref="G246:I246">_xlfn.TEXTSPLIT($E246,"/")</f>
        <v>19</v>
      </c>
      <c r="H246" s="27" t="str">
        <v>12</v>
      </c>
      <c r="I246" s="27" t="str">
        <v>2024</v>
      </c>
      <c r="J246" s="28">
        <f t="shared" si="44"/>
        <v>45645</v>
      </c>
      <c r="K246" s="27" t="str">
        <f t="shared" si="45"/>
        <v>[0:00]</v>
      </c>
      <c r="L246" s="27" t="str">
        <f t="shared" si="46"/>
        <v>0:00]</v>
      </c>
      <c r="M246" s="27" t="str">
        <f t="shared" si="47"/>
        <v>0:00</v>
      </c>
      <c r="N246" s="27" t="str" cm="1">
        <f t="array" ref="N246">_xlfn.TEXTSPLIT($M246,"-")</f>
        <v>0:00</v>
      </c>
      <c r="O246" s="27"/>
      <c r="P246" s="27" cm="1">
        <f t="array" ref="P246:Q246">VALUE(_xlfn.TEXTSPLIT($N246,":"))</f>
        <v>0</v>
      </c>
      <c r="Q246" s="27">
        <v>0</v>
      </c>
      <c r="R246" s="27" t="str" cm="1">
        <f t="array" ref="R246">IF($O246="","",VALUE(_xlfn.TEXTSPLIT($O246,":")))</f>
        <v/>
      </c>
      <c r="S246" s="27"/>
      <c r="T246" s="34">
        <f t="shared" si="48"/>
        <v>0</v>
      </c>
      <c r="U246" s="34" t="str">
        <f t="shared" si="49"/>
        <v/>
      </c>
      <c r="V246" s="34" t="str">
        <f t="shared" si="50"/>
        <v/>
      </c>
      <c r="W246" s="35">
        <f t="shared" si="51"/>
        <v>0</v>
      </c>
      <c r="X246" s="27" t="str">
        <f t="shared" si="52"/>
        <v>RGNO1466033</v>
      </c>
      <c r="Y246" s="43">
        <f t="shared" si="53"/>
        <v>45645</v>
      </c>
      <c r="Z246" s="27" t="str">
        <f t="shared" si="54"/>
        <v>703586975</v>
      </c>
      <c r="AA246" s="27" t="str">
        <f t="shared" si="55"/>
        <v>Absent</v>
      </c>
    </row>
    <row r="247" spans="1:27">
      <c r="A247" s="32" t="s">
        <v>295</v>
      </c>
      <c r="B247" s="27" t="str" cm="1">
        <f t="array" ref="B247:D247">_xlfn.TEXTSPLIT($A247,",")</f>
        <v>RGNO1466034</v>
      </c>
      <c r="C247" s="27" t="str">
        <v>Date-13/12/2024</v>
      </c>
      <c r="D247" s="27" t="str">
        <v>Mob:703766982[11:14-11:59]</v>
      </c>
      <c r="E247" s="36" t="str">
        <f t="shared" si="42"/>
        <v>13/12/2024</v>
      </c>
      <c r="F247" s="27" t="str">
        <f t="shared" si="43"/>
        <v>703766982</v>
      </c>
      <c r="G247" s="27" t="str" cm="1">
        <f t="array" ref="G247:I247">_xlfn.TEXTSPLIT($E247,"/")</f>
        <v>13</v>
      </c>
      <c r="H247" s="27" t="str">
        <v>12</v>
      </c>
      <c r="I247" s="27" t="str">
        <v>2024</v>
      </c>
      <c r="J247" s="28">
        <f t="shared" si="44"/>
        <v>45639</v>
      </c>
      <c r="K247" s="27" t="str">
        <f t="shared" si="45"/>
        <v>[11:14-11:59]</v>
      </c>
      <c r="L247" s="27" t="str">
        <f t="shared" si="46"/>
        <v>11:14-11:59]</v>
      </c>
      <c r="M247" s="27" t="str">
        <f t="shared" si="47"/>
        <v>11:14-11:59</v>
      </c>
      <c r="N247" s="27" t="str" cm="1">
        <f t="array" ref="N247:O247">_xlfn.TEXTSPLIT($M247,"-")</f>
        <v>11:14</v>
      </c>
      <c r="O247" s="27" t="str">
        <v>11:59</v>
      </c>
      <c r="P247" s="27" cm="1">
        <f t="array" ref="P247:Q247">VALUE(_xlfn.TEXTSPLIT($N247,":"))</f>
        <v>11</v>
      </c>
      <c r="Q247" s="27">
        <v>14</v>
      </c>
      <c r="R247" s="27" cm="1">
        <f t="array" ref="R247:S247">IF($O247="","",VALUE(_xlfn.TEXTSPLIT($O247,":")))</f>
        <v>11</v>
      </c>
      <c r="S247" s="27">
        <v>59</v>
      </c>
      <c r="T247" s="34">
        <f t="shared" si="48"/>
        <v>0.46805555555555556</v>
      </c>
      <c r="U247" s="34">
        <f t="shared" si="49"/>
        <v>0.49930555555555556</v>
      </c>
      <c r="V247" s="34">
        <f t="shared" si="50"/>
        <v>3.125E-2</v>
      </c>
      <c r="W247" s="35">
        <f t="shared" si="51"/>
        <v>45</v>
      </c>
      <c r="X247" s="27" t="str">
        <f t="shared" si="52"/>
        <v>RGNO1466034</v>
      </c>
      <c r="Y247" s="43">
        <f t="shared" si="53"/>
        <v>45639</v>
      </c>
      <c r="Z247" s="27" t="str">
        <f t="shared" si="54"/>
        <v>703766982</v>
      </c>
      <c r="AA247" s="27" t="str">
        <f t="shared" si="55"/>
        <v>Present</v>
      </c>
    </row>
    <row r="248" spans="1:27">
      <c r="A248" s="32" t="s">
        <v>296</v>
      </c>
      <c r="B248" s="27" t="str" cm="1">
        <f t="array" ref="B248:D248">_xlfn.TEXTSPLIT($A248,",")</f>
        <v>RGNO1466035</v>
      </c>
      <c r="C248" s="27" t="str">
        <v>Date-11/12/2024</v>
      </c>
      <c r="D248" s="27" t="str">
        <v>Mob:603856986[13:26-13:42]</v>
      </c>
      <c r="E248" s="36" t="str">
        <f t="shared" si="42"/>
        <v>11/12/2024</v>
      </c>
      <c r="F248" s="27" t="str">
        <f t="shared" si="43"/>
        <v>603856986</v>
      </c>
      <c r="G248" s="27" t="str" cm="1">
        <f t="array" ref="G248:I248">_xlfn.TEXTSPLIT($E248,"/")</f>
        <v>11</v>
      </c>
      <c r="H248" s="27" t="str">
        <v>12</v>
      </c>
      <c r="I248" s="27" t="str">
        <v>2024</v>
      </c>
      <c r="J248" s="28">
        <f t="shared" si="44"/>
        <v>45637</v>
      </c>
      <c r="K248" s="27" t="str">
        <f t="shared" si="45"/>
        <v>[13:26-13:42]</v>
      </c>
      <c r="L248" s="27" t="str">
        <f t="shared" si="46"/>
        <v>13:26-13:42]</v>
      </c>
      <c r="M248" s="27" t="str">
        <f t="shared" si="47"/>
        <v>13:26-13:42</v>
      </c>
      <c r="N248" s="27" t="str" cm="1">
        <f t="array" ref="N248:O248">_xlfn.TEXTSPLIT($M248,"-")</f>
        <v>13:26</v>
      </c>
      <c r="O248" s="27" t="str">
        <v>13:42</v>
      </c>
      <c r="P248" s="27" cm="1">
        <f t="array" ref="P248:Q248">VALUE(_xlfn.TEXTSPLIT($N248,":"))</f>
        <v>13</v>
      </c>
      <c r="Q248" s="27">
        <v>26</v>
      </c>
      <c r="R248" s="27" cm="1">
        <f t="array" ref="R248:S248">IF($O248="","",VALUE(_xlfn.TEXTSPLIT($O248,":")))</f>
        <v>13</v>
      </c>
      <c r="S248" s="27">
        <v>42</v>
      </c>
      <c r="T248" s="34">
        <f t="shared" si="48"/>
        <v>0.55972222222222223</v>
      </c>
      <c r="U248" s="34">
        <f t="shared" si="49"/>
        <v>0.5708333333333333</v>
      </c>
      <c r="V248" s="34">
        <f t="shared" si="50"/>
        <v>1.1111111111111072E-2</v>
      </c>
      <c r="W248" s="35">
        <f t="shared" si="51"/>
        <v>16</v>
      </c>
      <c r="X248" s="27" t="str">
        <f t="shared" si="52"/>
        <v>RGNO1466035</v>
      </c>
      <c r="Y248" s="43">
        <f t="shared" si="53"/>
        <v>45637</v>
      </c>
      <c r="Z248" s="27" t="str">
        <f t="shared" si="54"/>
        <v>603856986</v>
      </c>
      <c r="AA248" s="27" t="str">
        <f t="shared" si="55"/>
        <v>Present</v>
      </c>
    </row>
    <row r="249" spans="1:27">
      <c r="A249" s="32" t="s">
        <v>297</v>
      </c>
      <c r="B249" s="27" t="str" cm="1">
        <f t="array" ref="B249:D249">_xlfn.TEXTSPLIT($A249,",")</f>
        <v>RGNO1466036</v>
      </c>
      <c r="C249" s="27" t="str">
        <v>Date-12/12/2024</v>
      </c>
      <c r="D249" s="27" t="str">
        <v>Mob:603946990[0:00]</v>
      </c>
      <c r="E249" s="36" t="str">
        <f t="shared" si="42"/>
        <v>12/12/2024</v>
      </c>
      <c r="F249" s="27" t="str">
        <f t="shared" si="43"/>
        <v>603946990</v>
      </c>
      <c r="G249" s="27" t="str" cm="1">
        <f t="array" ref="G249:I249">_xlfn.TEXTSPLIT($E249,"/")</f>
        <v>12</v>
      </c>
      <c r="H249" s="27" t="str">
        <v>12</v>
      </c>
      <c r="I249" s="27" t="str">
        <v>2024</v>
      </c>
      <c r="J249" s="28">
        <f t="shared" si="44"/>
        <v>45638</v>
      </c>
      <c r="K249" s="27" t="str">
        <f t="shared" si="45"/>
        <v>[0:00]</v>
      </c>
      <c r="L249" s="27" t="str">
        <f t="shared" si="46"/>
        <v>0:00]</v>
      </c>
      <c r="M249" s="27" t="str">
        <f t="shared" si="47"/>
        <v>0:00</v>
      </c>
      <c r="N249" s="27" t="str" cm="1">
        <f t="array" ref="N249">_xlfn.TEXTSPLIT($M249,"-")</f>
        <v>0:00</v>
      </c>
      <c r="O249" s="27"/>
      <c r="P249" s="27" cm="1">
        <f t="array" ref="P249:Q249">VALUE(_xlfn.TEXTSPLIT($N249,":"))</f>
        <v>0</v>
      </c>
      <c r="Q249" s="27">
        <v>0</v>
      </c>
      <c r="R249" s="27" t="str" cm="1">
        <f t="array" ref="R249">IF($O249="","",VALUE(_xlfn.TEXTSPLIT($O249,":")))</f>
        <v/>
      </c>
      <c r="S249" s="27"/>
      <c r="T249" s="34">
        <f t="shared" si="48"/>
        <v>0</v>
      </c>
      <c r="U249" s="34" t="str">
        <f t="shared" si="49"/>
        <v/>
      </c>
      <c r="V249" s="34" t="str">
        <f t="shared" si="50"/>
        <v/>
      </c>
      <c r="W249" s="35">
        <f t="shared" si="51"/>
        <v>0</v>
      </c>
      <c r="X249" s="27" t="str">
        <f t="shared" si="52"/>
        <v>RGNO1466036</v>
      </c>
      <c r="Y249" s="43">
        <f t="shared" si="53"/>
        <v>45638</v>
      </c>
      <c r="Z249" s="27" t="str">
        <f t="shared" si="54"/>
        <v>603946990</v>
      </c>
      <c r="AA249" s="27" t="str">
        <f t="shared" si="55"/>
        <v>Absent</v>
      </c>
    </row>
    <row r="250" spans="1:27">
      <c r="A250" s="32" t="s">
        <v>298</v>
      </c>
      <c r="B250" s="27" t="str" cm="1">
        <f t="array" ref="B250:D250">_xlfn.TEXTSPLIT($A250,",")</f>
        <v>RGNO1466037</v>
      </c>
      <c r="C250" s="27" t="str">
        <v>Date-13/12/2024</v>
      </c>
      <c r="D250" s="27" t="str">
        <v>Mob:704036994[0:00]</v>
      </c>
      <c r="E250" s="36" t="str">
        <f t="shared" si="42"/>
        <v>13/12/2024</v>
      </c>
      <c r="F250" s="27" t="str">
        <f t="shared" si="43"/>
        <v>704036994</v>
      </c>
      <c r="G250" s="27" t="str" cm="1">
        <f t="array" ref="G250:I250">_xlfn.TEXTSPLIT($E250,"/")</f>
        <v>13</v>
      </c>
      <c r="H250" s="27" t="str">
        <v>12</v>
      </c>
      <c r="I250" s="27" t="str">
        <v>2024</v>
      </c>
      <c r="J250" s="28">
        <f t="shared" si="44"/>
        <v>45639</v>
      </c>
      <c r="K250" s="27" t="str">
        <f t="shared" si="45"/>
        <v>[0:00]</v>
      </c>
      <c r="L250" s="27" t="str">
        <f t="shared" si="46"/>
        <v>0:00]</v>
      </c>
      <c r="M250" s="27" t="str">
        <f t="shared" si="47"/>
        <v>0:00</v>
      </c>
      <c r="N250" s="27" t="str" cm="1">
        <f t="array" ref="N250">_xlfn.TEXTSPLIT($M250,"-")</f>
        <v>0:00</v>
      </c>
      <c r="O250" s="27"/>
      <c r="P250" s="27" cm="1">
        <f t="array" ref="P250:Q250">VALUE(_xlfn.TEXTSPLIT($N250,":"))</f>
        <v>0</v>
      </c>
      <c r="Q250" s="27">
        <v>0</v>
      </c>
      <c r="R250" s="27" t="str" cm="1">
        <f t="array" ref="R250">IF($O250="","",VALUE(_xlfn.TEXTSPLIT($O250,":")))</f>
        <v/>
      </c>
      <c r="S250" s="27"/>
      <c r="T250" s="34">
        <f t="shared" si="48"/>
        <v>0</v>
      </c>
      <c r="U250" s="34" t="str">
        <f t="shared" si="49"/>
        <v/>
      </c>
      <c r="V250" s="34" t="str">
        <f t="shared" si="50"/>
        <v/>
      </c>
      <c r="W250" s="35">
        <f t="shared" si="51"/>
        <v>0</v>
      </c>
      <c r="X250" s="27" t="str">
        <f t="shared" si="52"/>
        <v>RGNO1466037</v>
      </c>
      <c r="Y250" s="43">
        <f t="shared" si="53"/>
        <v>45639</v>
      </c>
      <c r="Z250" s="27" t="str">
        <f t="shared" si="54"/>
        <v>704036994</v>
      </c>
      <c r="AA250" s="27" t="str">
        <f t="shared" si="55"/>
        <v>Absent</v>
      </c>
    </row>
    <row r="251" spans="1:27">
      <c r="A251" s="32" t="s">
        <v>299</v>
      </c>
      <c r="B251" s="27" t="str" cm="1">
        <f t="array" ref="B251:D251">_xlfn.TEXTSPLIT($A251,",")</f>
        <v>RGNO1466038</v>
      </c>
      <c r="C251" s="27" t="str">
        <v>Date-3/12/2024</v>
      </c>
      <c r="D251" s="27" t="str">
        <v>Mob:604126997[10:36-11:19]</v>
      </c>
      <c r="E251" s="36" t="str">
        <f t="shared" si="42"/>
        <v>3/12/2024</v>
      </c>
      <c r="F251" s="27" t="str">
        <f t="shared" si="43"/>
        <v>604126997</v>
      </c>
      <c r="G251" s="27" t="str" cm="1">
        <f t="array" ref="G251:I251">_xlfn.TEXTSPLIT($E251,"/")</f>
        <v>3</v>
      </c>
      <c r="H251" s="27" t="str">
        <v>12</v>
      </c>
      <c r="I251" s="27" t="str">
        <v>2024</v>
      </c>
      <c r="J251" s="28">
        <f t="shared" si="44"/>
        <v>45629</v>
      </c>
      <c r="K251" s="27" t="str">
        <f t="shared" si="45"/>
        <v>[10:36-11:19]</v>
      </c>
      <c r="L251" s="27" t="str">
        <f t="shared" si="46"/>
        <v>10:36-11:19]</v>
      </c>
      <c r="M251" s="27" t="str">
        <f t="shared" si="47"/>
        <v>10:36-11:19</v>
      </c>
      <c r="N251" s="27" t="str" cm="1">
        <f t="array" ref="N251:O251">_xlfn.TEXTSPLIT($M251,"-")</f>
        <v>10:36</v>
      </c>
      <c r="O251" s="27" t="str">
        <v>11:19</v>
      </c>
      <c r="P251" s="27" cm="1">
        <f t="array" ref="P251:Q251">VALUE(_xlfn.TEXTSPLIT($N251,":"))</f>
        <v>10</v>
      </c>
      <c r="Q251" s="27">
        <v>36</v>
      </c>
      <c r="R251" s="27" cm="1">
        <f t="array" ref="R251:S251">IF($O251="","",VALUE(_xlfn.TEXTSPLIT($O251,":")))</f>
        <v>11</v>
      </c>
      <c r="S251" s="27">
        <v>19</v>
      </c>
      <c r="T251" s="34">
        <f t="shared" si="48"/>
        <v>0.44166666666666665</v>
      </c>
      <c r="U251" s="34">
        <f t="shared" si="49"/>
        <v>0.47152777777777777</v>
      </c>
      <c r="V251" s="34">
        <f t="shared" si="50"/>
        <v>2.9861111111111116E-2</v>
      </c>
      <c r="W251" s="35">
        <f t="shared" si="51"/>
        <v>43</v>
      </c>
      <c r="X251" s="27" t="str">
        <f t="shared" si="52"/>
        <v>RGNO1466038</v>
      </c>
      <c r="Y251" s="43">
        <f t="shared" si="53"/>
        <v>45629</v>
      </c>
      <c r="Z251" s="27" t="str">
        <f t="shared" si="54"/>
        <v>604126997</v>
      </c>
      <c r="AA251" s="27" t="str">
        <f t="shared" si="55"/>
        <v>Present</v>
      </c>
    </row>
    <row r="252" spans="1:27">
      <c r="A252" s="32" t="s">
        <v>300</v>
      </c>
      <c r="B252" s="27" t="str" cm="1">
        <f t="array" ref="B252:D252">_xlfn.TEXTSPLIT($A252,",")</f>
        <v>RGNO1466039</v>
      </c>
      <c r="C252" s="27" t="str">
        <v>Date-5/12/2024</v>
      </c>
      <c r="D252" s="27" t="str">
        <v>Mob:704217001[0:00]</v>
      </c>
      <c r="E252" s="36" t="str">
        <f t="shared" si="42"/>
        <v>5/12/2024</v>
      </c>
      <c r="F252" s="27" t="str">
        <f t="shared" si="43"/>
        <v>704217001</v>
      </c>
      <c r="G252" s="27" t="str" cm="1">
        <f t="array" ref="G252:I252">_xlfn.TEXTSPLIT($E252,"/")</f>
        <v>5</v>
      </c>
      <c r="H252" s="27" t="str">
        <v>12</v>
      </c>
      <c r="I252" s="27" t="str">
        <v>2024</v>
      </c>
      <c r="J252" s="28">
        <f t="shared" si="44"/>
        <v>45631</v>
      </c>
      <c r="K252" s="27" t="str">
        <f t="shared" si="45"/>
        <v>[0:00]</v>
      </c>
      <c r="L252" s="27" t="str">
        <f t="shared" si="46"/>
        <v>0:00]</v>
      </c>
      <c r="M252" s="27" t="str">
        <f t="shared" si="47"/>
        <v>0:00</v>
      </c>
      <c r="N252" s="27" t="str" cm="1">
        <f t="array" ref="N252">_xlfn.TEXTSPLIT($M252,"-")</f>
        <v>0:00</v>
      </c>
      <c r="O252" s="27"/>
      <c r="P252" s="27" cm="1">
        <f t="array" ref="P252:Q252">VALUE(_xlfn.TEXTSPLIT($N252,":"))</f>
        <v>0</v>
      </c>
      <c r="Q252" s="27">
        <v>0</v>
      </c>
      <c r="R252" s="27" t="str" cm="1">
        <f t="array" ref="R252">IF($O252="","",VALUE(_xlfn.TEXTSPLIT($O252,":")))</f>
        <v/>
      </c>
      <c r="S252" s="27"/>
      <c r="T252" s="34">
        <f t="shared" si="48"/>
        <v>0</v>
      </c>
      <c r="U252" s="34" t="str">
        <f t="shared" si="49"/>
        <v/>
      </c>
      <c r="V252" s="34" t="str">
        <f t="shared" si="50"/>
        <v/>
      </c>
      <c r="W252" s="35">
        <f t="shared" si="51"/>
        <v>0</v>
      </c>
      <c r="X252" s="27" t="str">
        <f t="shared" si="52"/>
        <v>RGNO1466039</v>
      </c>
      <c r="Y252" s="43">
        <f t="shared" si="53"/>
        <v>45631</v>
      </c>
      <c r="Z252" s="27" t="str">
        <f t="shared" si="54"/>
        <v>704217001</v>
      </c>
      <c r="AA252" s="27" t="str">
        <f t="shared" si="55"/>
        <v>Absent</v>
      </c>
    </row>
    <row r="253" spans="1:27">
      <c r="A253" s="32" t="s">
        <v>301</v>
      </c>
      <c r="B253" s="27" t="str" cm="1">
        <f t="array" ref="B253:D253">_xlfn.TEXTSPLIT($A253,",")</f>
        <v>RGNO1466040</v>
      </c>
      <c r="C253" s="27" t="str">
        <v>Date-2/12/2024</v>
      </c>
      <c r="D253" s="27" t="str">
        <v>Mob:604397009[0:00]</v>
      </c>
      <c r="E253" s="36" t="str">
        <f t="shared" si="42"/>
        <v>2/12/2024</v>
      </c>
      <c r="F253" s="27" t="str">
        <f t="shared" si="43"/>
        <v>604397009</v>
      </c>
      <c r="G253" s="27" t="str" cm="1">
        <f t="array" ref="G253:I253">_xlfn.TEXTSPLIT($E253,"/")</f>
        <v>2</v>
      </c>
      <c r="H253" s="27" t="str">
        <v>12</v>
      </c>
      <c r="I253" s="27" t="str">
        <v>2024</v>
      </c>
      <c r="J253" s="28">
        <f t="shared" si="44"/>
        <v>45628</v>
      </c>
      <c r="K253" s="27" t="str">
        <f t="shared" si="45"/>
        <v>[0:00]</v>
      </c>
      <c r="L253" s="27" t="str">
        <f t="shared" si="46"/>
        <v>0:00]</v>
      </c>
      <c r="M253" s="27" t="str">
        <f t="shared" si="47"/>
        <v>0:00</v>
      </c>
      <c r="N253" s="27" t="str" cm="1">
        <f t="array" ref="N253">_xlfn.TEXTSPLIT($M253,"-")</f>
        <v>0:00</v>
      </c>
      <c r="O253" s="27"/>
      <c r="P253" s="27" cm="1">
        <f t="array" ref="P253:Q253">VALUE(_xlfn.TEXTSPLIT($N253,":"))</f>
        <v>0</v>
      </c>
      <c r="Q253" s="27">
        <v>0</v>
      </c>
      <c r="R253" s="27" t="str" cm="1">
        <f t="array" ref="R253">IF($O253="","",VALUE(_xlfn.TEXTSPLIT($O253,":")))</f>
        <v/>
      </c>
      <c r="S253" s="27"/>
      <c r="T253" s="34">
        <f t="shared" si="48"/>
        <v>0</v>
      </c>
      <c r="U253" s="34" t="str">
        <f t="shared" si="49"/>
        <v/>
      </c>
      <c r="V253" s="34" t="str">
        <f t="shared" si="50"/>
        <v/>
      </c>
      <c r="W253" s="35">
        <f t="shared" si="51"/>
        <v>0</v>
      </c>
      <c r="X253" s="27" t="str">
        <f t="shared" si="52"/>
        <v>RGNO1466040</v>
      </c>
      <c r="Y253" s="43">
        <f t="shared" si="53"/>
        <v>45628</v>
      </c>
      <c r="Z253" s="27" t="str">
        <f t="shared" si="54"/>
        <v>604397009</v>
      </c>
      <c r="AA253" s="27" t="str">
        <f t="shared" si="55"/>
        <v>Absent</v>
      </c>
    </row>
    <row r="254" spans="1:27">
      <c r="A254" s="32" t="s">
        <v>302</v>
      </c>
      <c r="B254" s="27" t="str" cm="1">
        <f t="array" ref="B254:D254">_xlfn.TEXTSPLIT($A254,",")</f>
        <v>RGNO1466041</v>
      </c>
      <c r="C254" s="27" t="str">
        <v>Date-10/12/2024</v>
      </c>
      <c r="D254" s="27" t="str">
        <v>Mob:604577016[18:00-18:54]</v>
      </c>
      <c r="E254" s="36" t="str">
        <f t="shared" si="42"/>
        <v>10/12/2024</v>
      </c>
      <c r="F254" s="27" t="str">
        <f t="shared" si="43"/>
        <v>604577016</v>
      </c>
      <c r="G254" s="27" t="str" cm="1">
        <f t="array" ref="G254:I254">_xlfn.TEXTSPLIT($E254,"/")</f>
        <v>10</v>
      </c>
      <c r="H254" s="27" t="str">
        <v>12</v>
      </c>
      <c r="I254" s="27" t="str">
        <v>2024</v>
      </c>
      <c r="J254" s="28">
        <f t="shared" si="44"/>
        <v>45636</v>
      </c>
      <c r="K254" s="27" t="str">
        <f t="shared" si="45"/>
        <v>[18:00-18:54]</v>
      </c>
      <c r="L254" s="27" t="str">
        <f t="shared" si="46"/>
        <v>18:00-18:54]</v>
      </c>
      <c r="M254" s="27" t="str">
        <f t="shared" si="47"/>
        <v>18:00-18:54</v>
      </c>
      <c r="N254" s="27" t="str" cm="1">
        <f t="array" ref="N254:O254">_xlfn.TEXTSPLIT($M254,"-")</f>
        <v>18:00</v>
      </c>
      <c r="O254" s="27" t="str">
        <v>18:54</v>
      </c>
      <c r="P254" s="27" cm="1">
        <f t="array" ref="P254:Q254">VALUE(_xlfn.TEXTSPLIT($N254,":"))</f>
        <v>18</v>
      </c>
      <c r="Q254" s="27">
        <v>0</v>
      </c>
      <c r="R254" s="27" cm="1">
        <f t="array" ref="R254:S254">IF($O254="","",VALUE(_xlfn.TEXTSPLIT($O254,":")))</f>
        <v>18</v>
      </c>
      <c r="S254" s="27">
        <v>54</v>
      </c>
      <c r="T254" s="34">
        <f t="shared" si="48"/>
        <v>0.75</v>
      </c>
      <c r="U254" s="34">
        <f t="shared" si="49"/>
        <v>0.78749999999999998</v>
      </c>
      <c r="V254" s="34">
        <f t="shared" si="50"/>
        <v>3.7499999999999978E-2</v>
      </c>
      <c r="W254" s="35">
        <f t="shared" si="51"/>
        <v>54</v>
      </c>
      <c r="X254" s="27" t="str">
        <f t="shared" si="52"/>
        <v>RGNO1466041</v>
      </c>
      <c r="Y254" s="43">
        <f t="shared" si="53"/>
        <v>45636</v>
      </c>
      <c r="Z254" s="27" t="str">
        <f t="shared" si="54"/>
        <v>604577016</v>
      </c>
      <c r="AA254" s="27" t="str">
        <f t="shared" si="55"/>
        <v>Present</v>
      </c>
    </row>
    <row r="255" spans="1:27">
      <c r="A255" s="32" t="s">
        <v>303</v>
      </c>
      <c r="B255" s="27" t="str" cm="1">
        <f t="array" ref="B255:D255">_xlfn.TEXTSPLIT($A255,",")</f>
        <v>RGNO1466042</v>
      </c>
      <c r="C255" s="27" t="str">
        <v>Date-11/12/2024</v>
      </c>
      <c r="D255" s="27" t="str">
        <v>Mob:704667020[0:00]</v>
      </c>
      <c r="E255" s="36" t="str">
        <f t="shared" si="42"/>
        <v>11/12/2024</v>
      </c>
      <c r="F255" s="27" t="str">
        <f t="shared" si="43"/>
        <v>704667020</v>
      </c>
      <c r="G255" s="27" t="str" cm="1">
        <f t="array" ref="G255:I255">_xlfn.TEXTSPLIT($E255,"/")</f>
        <v>11</v>
      </c>
      <c r="H255" s="27" t="str">
        <v>12</v>
      </c>
      <c r="I255" s="27" t="str">
        <v>2024</v>
      </c>
      <c r="J255" s="28">
        <f t="shared" si="44"/>
        <v>45637</v>
      </c>
      <c r="K255" s="27" t="str">
        <f t="shared" si="45"/>
        <v>[0:00]</v>
      </c>
      <c r="L255" s="27" t="str">
        <f t="shared" si="46"/>
        <v>0:00]</v>
      </c>
      <c r="M255" s="27" t="str">
        <f t="shared" si="47"/>
        <v>0:00</v>
      </c>
      <c r="N255" s="27" t="str" cm="1">
        <f t="array" ref="N255">_xlfn.TEXTSPLIT($M255,"-")</f>
        <v>0:00</v>
      </c>
      <c r="O255" s="27"/>
      <c r="P255" s="27" cm="1">
        <f t="array" ref="P255:Q255">VALUE(_xlfn.TEXTSPLIT($N255,":"))</f>
        <v>0</v>
      </c>
      <c r="Q255" s="27">
        <v>0</v>
      </c>
      <c r="R255" s="27" t="str" cm="1">
        <f t="array" ref="R255">IF($O255="","",VALUE(_xlfn.TEXTSPLIT($O255,":")))</f>
        <v/>
      </c>
      <c r="S255" s="27"/>
      <c r="T255" s="34">
        <f t="shared" si="48"/>
        <v>0</v>
      </c>
      <c r="U255" s="34" t="str">
        <f t="shared" si="49"/>
        <v/>
      </c>
      <c r="V255" s="34" t="str">
        <f t="shared" si="50"/>
        <v/>
      </c>
      <c r="W255" s="35">
        <f t="shared" si="51"/>
        <v>0</v>
      </c>
      <c r="X255" s="27" t="str">
        <f t="shared" si="52"/>
        <v>RGNO1466042</v>
      </c>
      <c r="Y255" s="43">
        <f t="shared" si="53"/>
        <v>45637</v>
      </c>
      <c r="Z255" s="27" t="str">
        <f t="shared" si="54"/>
        <v>704667020</v>
      </c>
      <c r="AA255" s="27" t="str">
        <f t="shared" si="55"/>
        <v>Absent</v>
      </c>
    </row>
    <row r="256" spans="1:27">
      <c r="A256" s="32" t="s">
        <v>304</v>
      </c>
      <c r="B256" s="27" t="str" cm="1">
        <f t="array" ref="B256:D256">_xlfn.TEXTSPLIT($A256,",")</f>
        <v>RGNO1466043</v>
      </c>
      <c r="C256" s="27" t="str">
        <v>Date-8/12/2024</v>
      </c>
      <c r="D256" s="27" t="str">
        <v>Mob:605027035[17:09-17:12]</v>
      </c>
      <c r="E256" s="36" t="str">
        <f t="shared" si="42"/>
        <v>8/12/2024</v>
      </c>
      <c r="F256" s="27" t="str">
        <f t="shared" si="43"/>
        <v>605027035</v>
      </c>
      <c r="G256" s="27" t="str" cm="1">
        <f t="array" ref="G256:I256">_xlfn.TEXTSPLIT($E256,"/")</f>
        <v>8</v>
      </c>
      <c r="H256" s="27" t="str">
        <v>12</v>
      </c>
      <c r="I256" s="27" t="str">
        <v>2024</v>
      </c>
      <c r="J256" s="28">
        <f t="shared" si="44"/>
        <v>45634</v>
      </c>
      <c r="K256" s="27" t="str">
        <f t="shared" si="45"/>
        <v>[17:09-17:12]</v>
      </c>
      <c r="L256" s="27" t="str">
        <f t="shared" si="46"/>
        <v>17:09-17:12]</v>
      </c>
      <c r="M256" s="27" t="str">
        <f t="shared" si="47"/>
        <v>17:09-17:12</v>
      </c>
      <c r="N256" s="27" t="str" cm="1">
        <f t="array" ref="N256:O256">_xlfn.TEXTSPLIT($M256,"-")</f>
        <v>17:09</v>
      </c>
      <c r="O256" s="27" t="str">
        <v>17:12</v>
      </c>
      <c r="P256" s="27" cm="1">
        <f t="array" ref="P256:Q256">VALUE(_xlfn.TEXTSPLIT($N256,":"))</f>
        <v>17</v>
      </c>
      <c r="Q256" s="27">
        <v>9</v>
      </c>
      <c r="R256" s="27" cm="1">
        <f t="array" ref="R256:S256">IF($O256="","",VALUE(_xlfn.TEXTSPLIT($O256,":")))</f>
        <v>17</v>
      </c>
      <c r="S256" s="27">
        <v>12</v>
      </c>
      <c r="T256" s="34">
        <f t="shared" si="48"/>
        <v>0.71458333333333335</v>
      </c>
      <c r="U256" s="34">
        <f t="shared" si="49"/>
        <v>0.71666666666666667</v>
      </c>
      <c r="V256" s="34">
        <f t="shared" si="50"/>
        <v>2.0833333333333259E-3</v>
      </c>
      <c r="W256" s="35">
        <f t="shared" si="51"/>
        <v>3</v>
      </c>
      <c r="X256" s="27" t="str">
        <f t="shared" si="52"/>
        <v>RGNO1466043</v>
      </c>
      <c r="Y256" s="43">
        <f t="shared" si="53"/>
        <v>45634</v>
      </c>
      <c r="Z256" s="27" t="str">
        <f t="shared" si="54"/>
        <v>605027035</v>
      </c>
      <c r="AA256" s="27" t="str">
        <f t="shared" si="55"/>
        <v>Present</v>
      </c>
    </row>
    <row r="257" spans="1:27">
      <c r="A257" s="32" t="s">
        <v>305</v>
      </c>
      <c r="B257" s="27" t="str" cm="1">
        <f t="array" ref="B257:D257">_xlfn.TEXTSPLIT($A257,",")</f>
        <v>RGNO1466044</v>
      </c>
      <c r="C257" s="27" t="str">
        <v>Date-16/12/2024</v>
      </c>
      <c r="D257" s="27" t="str">
        <v>Mob:705117039[11:14-12:00]</v>
      </c>
      <c r="E257" s="36" t="str">
        <f t="shared" si="42"/>
        <v>16/12/2024</v>
      </c>
      <c r="F257" s="27" t="str">
        <f t="shared" si="43"/>
        <v>705117039</v>
      </c>
      <c r="G257" s="27" t="str" cm="1">
        <f t="array" ref="G257:I257">_xlfn.TEXTSPLIT($E257,"/")</f>
        <v>16</v>
      </c>
      <c r="H257" s="27" t="str">
        <v>12</v>
      </c>
      <c r="I257" s="27" t="str">
        <v>2024</v>
      </c>
      <c r="J257" s="28">
        <f t="shared" si="44"/>
        <v>45642</v>
      </c>
      <c r="K257" s="27" t="str">
        <f t="shared" si="45"/>
        <v>[11:14-12:00]</v>
      </c>
      <c r="L257" s="27" t="str">
        <f t="shared" si="46"/>
        <v>11:14-12:00]</v>
      </c>
      <c r="M257" s="27" t="str">
        <f t="shared" si="47"/>
        <v>11:14-12:00</v>
      </c>
      <c r="N257" s="27" t="str" cm="1">
        <f t="array" ref="N257:O257">_xlfn.TEXTSPLIT($M257,"-")</f>
        <v>11:14</v>
      </c>
      <c r="O257" s="27" t="str">
        <v>12:00</v>
      </c>
      <c r="P257" s="27" cm="1">
        <f t="array" ref="P257:Q257">VALUE(_xlfn.TEXTSPLIT($N257,":"))</f>
        <v>11</v>
      </c>
      <c r="Q257" s="27">
        <v>14</v>
      </c>
      <c r="R257" s="27" cm="1">
        <f t="array" ref="R257:S257">IF($O257="","",VALUE(_xlfn.TEXTSPLIT($O257,":")))</f>
        <v>12</v>
      </c>
      <c r="S257" s="27">
        <v>0</v>
      </c>
      <c r="T257" s="34">
        <f t="shared" si="48"/>
        <v>0.46805555555555556</v>
      </c>
      <c r="U257" s="34">
        <f t="shared" si="49"/>
        <v>0.5</v>
      </c>
      <c r="V257" s="34">
        <f t="shared" si="50"/>
        <v>3.1944444444444442E-2</v>
      </c>
      <c r="W257" s="35">
        <f t="shared" si="51"/>
        <v>46</v>
      </c>
      <c r="X257" s="27" t="str">
        <f t="shared" si="52"/>
        <v>RGNO1466044</v>
      </c>
      <c r="Y257" s="43">
        <f t="shared" si="53"/>
        <v>45642</v>
      </c>
      <c r="Z257" s="27" t="str">
        <f t="shared" si="54"/>
        <v>705117039</v>
      </c>
      <c r="AA257" s="27" t="str">
        <f t="shared" si="55"/>
        <v>Present</v>
      </c>
    </row>
    <row r="258" spans="1:27">
      <c r="A258" s="32" t="s">
        <v>306</v>
      </c>
      <c r="B258" s="27" t="str" cm="1">
        <f t="array" ref="B258:D258">_xlfn.TEXTSPLIT($A258,",")</f>
        <v>RGNO1466045</v>
      </c>
      <c r="C258" s="27" t="str">
        <v>Date-9/12/2024</v>
      </c>
      <c r="D258" s="27" t="str">
        <v>Mob:705297047[15:13-16:03]</v>
      </c>
      <c r="E258" s="36" t="str">
        <f t="shared" si="42"/>
        <v>9/12/2024</v>
      </c>
      <c r="F258" s="27" t="str">
        <f t="shared" si="43"/>
        <v>705297047</v>
      </c>
      <c r="G258" s="27" t="str" cm="1">
        <f t="array" ref="G258:I258">_xlfn.TEXTSPLIT($E258,"/")</f>
        <v>9</v>
      </c>
      <c r="H258" s="27" t="str">
        <v>12</v>
      </c>
      <c r="I258" s="27" t="str">
        <v>2024</v>
      </c>
      <c r="J258" s="28">
        <f t="shared" si="44"/>
        <v>45635</v>
      </c>
      <c r="K258" s="27" t="str">
        <f t="shared" si="45"/>
        <v>[15:13-16:03]</v>
      </c>
      <c r="L258" s="27" t="str">
        <f t="shared" si="46"/>
        <v>15:13-16:03]</v>
      </c>
      <c r="M258" s="27" t="str">
        <f t="shared" si="47"/>
        <v>15:13-16:03</v>
      </c>
      <c r="N258" s="27" t="str" cm="1">
        <f t="array" ref="N258:O258">_xlfn.TEXTSPLIT($M258,"-")</f>
        <v>15:13</v>
      </c>
      <c r="O258" s="27" t="str">
        <v>16:03</v>
      </c>
      <c r="P258" s="27" cm="1">
        <f t="array" ref="P258:Q258">VALUE(_xlfn.TEXTSPLIT($N258,":"))</f>
        <v>15</v>
      </c>
      <c r="Q258" s="27">
        <v>13</v>
      </c>
      <c r="R258" s="27" cm="1">
        <f t="array" ref="R258:S258">IF($O258="","",VALUE(_xlfn.TEXTSPLIT($O258,":")))</f>
        <v>16</v>
      </c>
      <c r="S258" s="27">
        <v>3</v>
      </c>
      <c r="T258" s="34">
        <f t="shared" si="48"/>
        <v>0.63402777777777775</v>
      </c>
      <c r="U258" s="34">
        <f t="shared" si="49"/>
        <v>0.66874999999999996</v>
      </c>
      <c r="V258" s="34">
        <f t="shared" si="50"/>
        <v>3.472222222222221E-2</v>
      </c>
      <c r="W258" s="35">
        <f t="shared" si="51"/>
        <v>50</v>
      </c>
      <c r="X258" s="27" t="str">
        <f t="shared" si="52"/>
        <v>RGNO1466045</v>
      </c>
      <c r="Y258" s="43">
        <f t="shared" si="53"/>
        <v>45635</v>
      </c>
      <c r="Z258" s="27" t="str">
        <f t="shared" si="54"/>
        <v>705297047</v>
      </c>
      <c r="AA258" s="27" t="str">
        <f t="shared" si="55"/>
        <v>Present</v>
      </c>
    </row>
    <row r="259" spans="1:27">
      <c r="A259" s="32" t="s">
        <v>307</v>
      </c>
      <c r="B259" s="27" t="str" cm="1">
        <f t="array" ref="B259:D259">_xlfn.TEXTSPLIT($A259,",")</f>
        <v>RGNO1466046</v>
      </c>
      <c r="C259" s="27" t="str">
        <v>Date-14/12/2024</v>
      </c>
      <c r="D259" s="27" t="str">
        <v>Mob:705747065[0:00]</v>
      </c>
      <c r="E259" s="36" t="str">
        <f t="shared" ref="E259:E322" si="56">SUBSTITUTE($C259,"Date-","")</f>
        <v>14/12/2024</v>
      </c>
      <c r="F259" s="27" t="str">
        <f t="shared" ref="F259:F322" si="57">MID($D259,5,9)</f>
        <v>705747065</v>
      </c>
      <c r="G259" s="27" t="str" cm="1">
        <f t="array" ref="G259:I259">_xlfn.TEXTSPLIT($E259,"/")</f>
        <v>14</v>
      </c>
      <c r="H259" s="27" t="str">
        <v>12</v>
      </c>
      <c r="I259" s="27" t="str">
        <v>2024</v>
      </c>
      <c r="J259" s="28">
        <f t="shared" ref="J259:J322" si="58">DATE($I259,$H259,$G259)</f>
        <v>45640</v>
      </c>
      <c r="K259" s="27" t="str">
        <f t="shared" ref="K259:K322" si="59">MID($D259,14,20)</f>
        <v>[0:00]</v>
      </c>
      <c r="L259" s="27" t="str">
        <f t="shared" ref="L259:L322" si="60">SUBSTITUTE($K259,"[","")</f>
        <v>0:00]</v>
      </c>
      <c r="M259" s="27" t="str">
        <f t="shared" ref="M259:M322" si="61">SUBSTITUTE($L259,"]","")</f>
        <v>0:00</v>
      </c>
      <c r="N259" s="27" t="str" cm="1">
        <f t="array" ref="N259">_xlfn.TEXTSPLIT($M259,"-")</f>
        <v>0:00</v>
      </c>
      <c r="O259" s="27"/>
      <c r="P259" s="27" cm="1">
        <f t="array" ref="P259:Q259">VALUE(_xlfn.TEXTSPLIT($N259,":"))</f>
        <v>0</v>
      </c>
      <c r="Q259" s="27">
        <v>0</v>
      </c>
      <c r="R259" s="27" t="str" cm="1">
        <f t="array" ref="R259">IF($O259="","",VALUE(_xlfn.TEXTSPLIT($O259,":")))</f>
        <v/>
      </c>
      <c r="S259" s="27"/>
      <c r="T259" s="34">
        <f t="shared" ref="T259:T322" si="62">TIME($P259,$Q259,0)</f>
        <v>0</v>
      </c>
      <c r="U259" s="34" t="str">
        <f t="shared" ref="U259:U322" si="63">IF($R259="","",TIME($R259,$S259,0))</f>
        <v/>
      </c>
      <c r="V259" s="34" t="str">
        <f t="shared" ref="V259:V322" si="64">IF($U259="","",U259-T259)</f>
        <v/>
      </c>
      <c r="W259" s="35">
        <f t="shared" ref="W259:W322" si="65">IF($V259="",0,HOUR($V259)+MINUTE($V259))</f>
        <v>0</v>
      </c>
      <c r="X259" s="27" t="str">
        <f t="shared" ref="X259:X322" si="66">TRIM(B259)</f>
        <v>RGNO1466046</v>
      </c>
      <c r="Y259" s="43">
        <f t="shared" ref="Y259:Y322" si="67">J259</f>
        <v>45640</v>
      </c>
      <c r="Z259" s="27" t="str">
        <f t="shared" ref="Z259:Z322" si="68">TRIM(F259)</f>
        <v>705747065</v>
      </c>
      <c r="AA259" s="27" t="str">
        <f t="shared" ref="AA259:AA322" si="69">IF($W259=0,"Absent","Present")</f>
        <v>Absent</v>
      </c>
    </row>
    <row r="260" spans="1:27">
      <c r="A260" s="32" t="s">
        <v>308</v>
      </c>
      <c r="B260" s="27" t="str" cm="1">
        <f t="array" ref="B260:D260">_xlfn.TEXTSPLIT($A260,",")</f>
        <v>RGNO1466047</v>
      </c>
      <c r="C260" s="27" t="str">
        <v>Date-6/12/2024</v>
      </c>
      <c r="D260" s="27" t="str">
        <v>Mob:605837069[10:08-10:51]</v>
      </c>
      <c r="E260" s="36" t="str">
        <f t="shared" si="56"/>
        <v>6/12/2024</v>
      </c>
      <c r="F260" s="27" t="str">
        <f t="shared" si="57"/>
        <v>605837069</v>
      </c>
      <c r="G260" s="27" t="str" cm="1">
        <f t="array" ref="G260:I260">_xlfn.TEXTSPLIT($E260,"/")</f>
        <v>6</v>
      </c>
      <c r="H260" s="27" t="str">
        <v>12</v>
      </c>
      <c r="I260" s="27" t="str">
        <v>2024</v>
      </c>
      <c r="J260" s="28">
        <f t="shared" si="58"/>
        <v>45632</v>
      </c>
      <c r="K260" s="27" t="str">
        <f t="shared" si="59"/>
        <v>[10:08-10:51]</v>
      </c>
      <c r="L260" s="27" t="str">
        <f t="shared" si="60"/>
        <v>10:08-10:51]</v>
      </c>
      <c r="M260" s="27" t="str">
        <f t="shared" si="61"/>
        <v>10:08-10:51</v>
      </c>
      <c r="N260" s="27" t="str" cm="1">
        <f t="array" ref="N260:O260">_xlfn.TEXTSPLIT($M260,"-")</f>
        <v>10:08</v>
      </c>
      <c r="O260" s="27" t="str">
        <v>10:51</v>
      </c>
      <c r="P260" s="27" cm="1">
        <f t="array" ref="P260:Q260">VALUE(_xlfn.TEXTSPLIT($N260,":"))</f>
        <v>10</v>
      </c>
      <c r="Q260" s="27">
        <v>8</v>
      </c>
      <c r="R260" s="27" cm="1">
        <f t="array" ref="R260:S260">IF($O260="","",VALUE(_xlfn.TEXTSPLIT($O260,":")))</f>
        <v>10</v>
      </c>
      <c r="S260" s="27">
        <v>51</v>
      </c>
      <c r="T260" s="34">
        <f t="shared" si="62"/>
        <v>0.42222222222222222</v>
      </c>
      <c r="U260" s="34">
        <f t="shared" si="63"/>
        <v>0.45208333333333334</v>
      </c>
      <c r="V260" s="34">
        <f t="shared" si="64"/>
        <v>2.9861111111111116E-2</v>
      </c>
      <c r="W260" s="35">
        <f t="shared" si="65"/>
        <v>43</v>
      </c>
      <c r="X260" s="27" t="str">
        <f t="shared" si="66"/>
        <v>RGNO1466047</v>
      </c>
      <c r="Y260" s="43">
        <f t="shared" si="67"/>
        <v>45632</v>
      </c>
      <c r="Z260" s="27" t="str">
        <f t="shared" si="68"/>
        <v>605837069</v>
      </c>
      <c r="AA260" s="27" t="str">
        <f t="shared" si="69"/>
        <v>Present</v>
      </c>
    </row>
    <row r="261" spans="1:27">
      <c r="A261" s="32" t="s">
        <v>309</v>
      </c>
      <c r="B261" s="27" t="str" cm="1">
        <f t="array" ref="B261:D261">_xlfn.TEXTSPLIT($A261,",")</f>
        <v>RGNO1466048</v>
      </c>
      <c r="C261" s="27" t="str">
        <v>Date-17/12/2024</v>
      </c>
      <c r="D261" s="27" t="str">
        <v>Mob:705927073[13:07-13:53]</v>
      </c>
      <c r="E261" s="36" t="str">
        <f t="shared" si="56"/>
        <v>17/12/2024</v>
      </c>
      <c r="F261" s="27" t="str">
        <f t="shared" si="57"/>
        <v>705927073</v>
      </c>
      <c r="G261" s="27" t="str" cm="1">
        <f t="array" ref="G261:I261">_xlfn.TEXTSPLIT($E261,"/")</f>
        <v>17</v>
      </c>
      <c r="H261" s="27" t="str">
        <v>12</v>
      </c>
      <c r="I261" s="27" t="str">
        <v>2024</v>
      </c>
      <c r="J261" s="28">
        <f t="shared" si="58"/>
        <v>45643</v>
      </c>
      <c r="K261" s="27" t="str">
        <f t="shared" si="59"/>
        <v>[13:07-13:53]</v>
      </c>
      <c r="L261" s="27" t="str">
        <f t="shared" si="60"/>
        <v>13:07-13:53]</v>
      </c>
      <c r="M261" s="27" t="str">
        <f t="shared" si="61"/>
        <v>13:07-13:53</v>
      </c>
      <c r="N261" s="27" t="str" cm="1">
        <f t="array" ref="N261:O261">_xlfn.TEXTSPLIT($M261,"-")</f>
        <v>13:07</v>
      </c>
      <c r="O261" s="27" t="str">
        <v>13:53</v>
      </c>
      <c r="P261" s="27" cm="1">
        <f t="array" ref="P261:Q261">VALUE(_xlfn.TEXTSPLIT($N261,":"))</f>
        <v>13</v>
      </c>
      <c r="Q261" s="27">
        <v>7</v>
      </c>
      <c r="R261" s="27" cm="1">
        <f t="array" ref="R261:S261">IF($O261="","",VALUE(_xlfn.TEXTSPLIT($O261,":")))</f>
        <v>13</v>
      </c>
      <c r="S261" s="27">
        <v>53</v>
      </c>
      <c r="T261" s="34">
        <f t="shared" si="62"/>
        <v>0.54652777777777772</v>
      </c>
      <c r="U261" s="34">
        <f t="shared" si="63"/>
        <v>0.57847222222222228</v>
      </c>
      <c r="V261" s="34">
        <f t="shared" si="64"/>
        <v>3.1944444444444553E-2</v>
      </c>
      <c r="W261" s="35">
        <f t="shared" si="65"/>
        <v>46</v>
      </c>
      <c r="X261" s="27" t="str">
        <f t="shared" si="66"/>
        <v>RGNO1466048</v>
      </c>
      <c r="Y261" s="43">
        <f t="shared" si="67"/>
        <v>45643</v>
      </c>
      <c r="Z261" s="27" t="str">
        <f t="shared" si="68"/>
        <v>705927073</v>
      </c>
      <c r="AA261" s="27" t="str">
        <f t="shared" si="69"/>
        <v>Present</v>
      </c>
    </row>
    <row r="262" spans="1:27">
      <c r="A262" s="32" t="s">
        <v>310</v>
      </c>
      <c r="B262" s="27" t="str" cm="1">
        <f t="array" ref="B262:D262">_xlfn.TEXTSPLIT($A262,",")</f>
        <v>RGNO1466049</v>
      </c>
      <c r="C262" s="27" t="str">
        <v>Date-18/12/2024</v>
      </c>
      <c r="D262" s="27" t="str">
        <v>Mob:606017077[14:51-14:59]</v>
      </c>
      <c r="E262" s="36" t="str">
        <f t="shared" si="56"/>
        <v>18/12/2024</v>
      </c>
      <c r="F262" s="27" t="str">
        <f t="shared" si="57"/>
        <v>606017077</v>
      </c>
      <c r="G262" s="27" t="str" cm="1">
        <f t="array" ref="G262:I262">_xlfn.TEXTSPLIT($E262,"/")</f>
        <v>18</v>
      </c>
      <c r="H262" s="27" t="str">
        <v>12</v>
      </c>
      <c r="I262" s="27" t="str">
        <v>2024</v>
      </c>
      <c r="J262" s="28">
        <f t="shared" si="58"/>
        <v>45644</v>
      </c>
      <c r="K262" s="27" t="str">
        <f t="shared" si="59"/>
        <v>[14:51-14:59]</v>
      </c>
      <c r="L262" s="27" t="str">
        <f t="shared" si="60"/>
        <v>14:51-14:59]</v>
      </c>
      <c r="M262" s="27" t="str">
        <f t="shared" si="61"/>
        <v>14:51-14:59</v>
      </c>
      <c r="N262" s="27" t="str" cm="1">
        <f t="array" ref="N262:O262">_xlfn.TEXTSPLIT($M262,"-")</f>
        <v>14:51</v>
      </c>
      <c r="O262" s="27" t="str">
        <v>14:59</v>
      </c>
      <c r="P262" s="27" cm="1">
        <f t="array" ref="P262:Q262">VALUE(_xlfn.TEXTSPLIT($N262,":"))</f>
        <v>14</v>
      </c>
      <c r="Q262" s="27">
        <v>51</v>
      </c>
      <c r="R262" s="27" cm="1">
        <f t="array" ref="R262:S262">IF($O262="","",VALUE(_xlfn.TEXTSPLIT($O262,":")))</f>
        <v>14</v>
      </c>
      <c r="S262" s="27">
        <v>59</v>
      </c>
      <c r="T262" s="34">
        <f t="shared" si="62"/>
        <v>0.61875000000000002</v>
      </c>
      <c r="U262" s="34">
        <f t="shared" si="63"/>
        <v>0.62430555555555556</v>
      </c>
      <c r="V262" s="34">
        <f t="shared" si="64"/>
        <v>5.5555555555555358E-3</v>
      </c>
      <c r="W262" s="35">
        <f t="shared" si="65"/>
        <v>8</v>
      </c>
      <c r="X262" s="27" t="str">
        <f t="shared" si="66"/>
        <v>RGNO1466049</v>
      </c>
      <c r="Y262" s="43">
        <f t="shared" si="67"/>
        <v>45644</v>
      </c>
      <c r="Z262" s="27" t="str">
        <f t="shared" si="68"/>
        <v>606017077</v>
      </c>
      <c r="AA262" s="27" t="str">
        <f t="shared" si="69"/>
        <v>Present</v>
      </c>
    </row>
    <row r="263" spans="1:27">
      <c r="A263" s="32" t="s">
        <v>311</v>
      </c>
      <c r="B263" s="27" t="str" cm="1">
        <f t="array" ref="B263:D263">_xlfn.TEXTSPLIT($A263,",")</f>
        <v>RGNO1466050</v>
      </c>
      <c r="C263" s="27" t="str">
        <v>Date-10/12/2024</v>
      </c>
      <c r="D263" s="27" t="str">
        <v>Mob:606107081[16:02-16:16]</v>
      </c>
      <c r="E263" s="36" t="str">
        <f t="shared" si="56"/>
        <v>10/12/2024</v>
      </c>
      <c r="F263" s="27" t="str">
        <f t="shared" si="57"/>
        <v>606107081</v>
      </c>
      <c r="G263" s="27" t="str" cm="1">
        <f t="array" ref="G263:I263">_xlfn.TEXTSPLIT($E263,"/")</f>
        <v>10</v>
      </c>
      <c r="H263" s="27" t="str">
        <v>12</v>
      </c>
      <c r="I263" s="27" t="str">
        <v>2024</v>
      </c>
      <c r="J263" s="28">
        <f t="shared" si="58"/>
        <v>45636</v>
      </c>
      <c r="K263" s="27" t="str">
        <f t="shared" si="59"/>
        <v>[16:02-16:16]</v>
      </c>
      <c r="L263" s="27" t="str">
        <f t="shared" si="60"/>
        <v>16:02-16:16]</v>
      </c>
      <c r="M263" s="27" t="str">
        <f t="shared" si="61"/>
        <v>16:02-16:16</v>
      </c>
      <c r="N263" s="27" t="str" cm="1">
        <f t="array" ref="N263:O263">_xlfn.TEXTSPLIT($M263,"-")</f>
        <v>16:02</v>
      </c>
      <c r="O263" s="27" t="str">
        <v>16:16</v>
      </c>
      <c r="P263" s="27" cm="1">
        <f t="array" ref="P263:Q263">VALUE(_xlfn.TEXTSPLIT($N263,":"))</f>
        <v>16</v>
      </c>
      <c r="Q263" s="27">
        <v>2</v>
      </c>
      <c r="R263" s="27" cm="1">
        <f t="array" ref="R263:S263">IF($O263="","",VALUE(_xlfn.TEXTSPLIT($O263,":")))</f>
        <v>16</v>
      </c>
      <c r="S263" s="27">
        <v>16</v>
      </c>
      <c r="T263" s="34">
        <f t="shared" si="62"/>
        <v>0.66805555555555551</v>
      </c>
      <c r="U263" s="34">
        <f t="shared" si="63"/>
        <v>0.67777777777777781</v>
      </c>
      <c r="V263" s="34">
        <f t="shared" si="64"/>
        <v>9.7222222222222987E-3</v>
      </c>
      <c r="W263" s="35">
        <f t="shared" si="65"/>
        <v>14</v>
      </c>
      <c r="X263" s="27" t="str">
        <f t="shared" si="66"/>
        <v>RGNO1466050</v>
      </c>
      <c r="Y263" s="43">
        <f t="shared" si="67"/>
        <v>45636</v>
      </c>
      <c r="Z263" s="27" t="str">
        <f t="shared" si="68"/>
        <v>606107081</v>
      </c>
      <c r="AA263" s="27" t="str">
        <f t="shared" si="69"/>
        <v>Present</v>
      </c>
    </row>
    <row r="264" spans="1:27">
      <c r="A264" s="32" t="s">
        <v>312</v>
      </c>
      <c r="B264" s="27" t="str" cm="1">
        <f t="array" ref="B264:D264">_xlfn.TEXTSPLIT($A264,",")</f>
        <v>RGNO1466051</v>
      </c>
      <c r="C264" s="27" t="str">
        <v>Date-10/12/2024</v>
      </c>
      <c r="D264" s="27" t="str">
        <v>Mob:606197084[18:15-18:35]</v>
      </c>
      <c r="E264" s="36" t="str">
        <f t="shared" si="56"/>
        <v>10/12/2024</v>
      </c>
      <c r="F264" s="27" t="str">
        <f t="shared" si="57"/>
        <v>606197084</v>
      </c>
      <c r="G264" s="27" t="str" cm="1">
        <f t="array" ref="G264:I264">_xlfn.TEXTSPLIT($E264,"/")</f>
        <v>10</v>
      </c>
      <c r="H264" s="27" t="str">
        <v>12</v>
      </c>
      <c r="I264" s="27" t="str">
        <v>2024</v>
      </c>
      <c r="J264" s="28">
        <f t="shared" si="58"/>
        <v>45636</v>
      </c>
      <c r="K264" s="27" t="str">
        <f t="shared" si="59"/>
        <v>[18:15-18:35]</v>
      </c>
      <c r="L264" s="27" t="str">
        <f t="shared" si="60"/>
        <v>18:15-18:35]</v>
      </c>
      <c r="M264" s="27" t="str">
        <f t="shared" si="61"/>
        <v>18:15-18:35</v>
      </c>
      <c r="N264" s="27" t="str" cm="1">
        <f t="array" ref="N264:O264">_xlfn.TEXTSPLIT($M264,"-")</f>
        <v>18:15</v>
      </c>
      <c r="O264" s="27" t="str">
        <v>18:35</v>
      </c>
      <c r="P264" s="27" cm="1">
        <f t="array" ref="P264:Q264">VALUE(_xlfn.TEXTSPLIT($N264,":"))</f>
        <v>18</v>
      </c>
      <c r="Q264" s="27">
        <v>15</v>
      </c>
      <c r="R264" s="27" cm="1">
        <f t="array" ref="R264:S264">IF($O264="","",VALUE(_xlfn.TEXTSPLIT($O264,":")))</f>
        <v>18</v>
      </c>
      <c r="S264" s="27">
        <v>35</v>
      </c>
      <c r="T264" s="34">
        <f t="shared" si="62"/>
        <v>0.76041666666666663</v>
      </c>
      <c r="U264" s="34">
        <f t="shared" si="63"/>
        <v>0.77430555555555558</v>
      </c>
      <c r="V264" s="34">
        <f t="shared" si="64"/>
        <v>1.3888888888888951E-2</v>
      </c>
      <c r="W264" s="35">
        <f t="shared" si="65"/>
        <v>20</v>
      </c>
      <c r="X264" s="27" t="str">
        <f t="shared" si="66"/>
        <v>RGNO1466051</v>
      </c>
      <c r="Y264" s="43">
        <f t="shared" si="67"/>
        <v>45636</v>
      </c>
      <c r="Z264" s="27" t="str">
        <f t="shared" si="68"/>
        <v>606197084</v>
      </c>
      <c r="AA264" s="27" t="str">
        <f t="shared" si="69"/>
        <v>Present</v>
      </c>
    </row>
    <row r="265" spans="1:27">
      <c r="A265" s="32" t="s">
        <v>313</v>
      </c>
      <c r="B265" s="27" t="str" cm="1">
        <f t="array" ref="B265:D265">_xlfn.TEXTSPLIT($A265,",")</f>
        <v>RGNO1466052</v>
      </c>
      <c r="C265" s="27" t="str">
        <v>Date-7/12/2024</v>
      </c>
      <c r="D265" s="27" t="str">
        <v>Mob:706030707[12:32-13:23]</v>
      </c>
      <c r="E265" s="36" t="str">
        <f t="shared" si="56"/>
        <v>7/12/2024</v>
      </c>
      <c r="F265" s="27" t="str">
        <f t="shared" si="57"/>
        <v>706030707</v>
      </c>
      <c r="G265" s="27" t="str" cm="1">
        <f t="array" ref="G265:I265">_xlfn.TEXTSPLIT($E265,"/")</f>
        <v>7</v>
      </c>
      <c r="H265" s="27" t="str">
        <v>12</v>
      </c>
      <c r="I265" s="27" t="str">
        <v>2024</v>
      </c>
      <c r="J265" s="28">
        <f t="shared" si="58"/>
        <v>45633</v>
      </c>
      <c r="K265" s="27" t="str">
        <f t="shared" si="59"/>
        <v>[12:32-13:23]</v>
      </c>
      <c r="L265" s="27" t="str">
        <f t="shared" si="60"/>
        <v>12:32-13:23]</v>
      </c>
      <c r="M265" s="27" t="str">
        <f t="shared" si="61"/>
        <v>12:32-13:23</v>
      </c>
      <c r="N265" s="27" t="str" cm="1">
        <f t="array" ref="N265:O265">_xlfn.TEXTSPLIT($M265,"-")</f>
        <v>12:32</v>
      </c>
      <c r="O265" s="27" t="str">
        <v>13:23</v>
      </c>
      <c r="P265" s="27" cm="1">
        <f t="array" ref="P265:Q265">VALUE(_xlfn.TEXTSPLIT($N265,":"))</f>
        <v>12</v>
      </c>
      <c r="Q265" s="27">
        <v>32</v>
      </c>
      <c r="R265" s="27" cm="1">
        <f t="array" ref="R265:S265">IF($O265="","",VALUE(_xlfn.TEXTSPLIT($O265,":")))</f>
        <v>13</v>
      </c>
      <c r="S265" s="27">
        <v>23</v>
      </c>
      <c r="T265" s="34">
        <f t="shared" si="62"/>
        <v>0.52222222222222225</v>
      </c>
      <c r="U265" s="34">
        <f t="shared" si="63"/>
        <v>0.55763888888888891</v>
      </c>
      <c r="V265" s="34">
        <f t="shared" si="64"/>
        <v>3.5416666666666652E-2</v>
      </c>
      <c r="W265" s="35">
        <f t="shared" si="65"/>
        <v>51</v>
      </c>
      <c r="X265" s="27" t="str">
        <f t="shared" si="66"/>
        <v>RGNO1466052</v>
      </c>
      <c r="Y265" s="43">
        <f t="shared" si="67"/>
        <v>45633</v>
      </c>
      <c r="Z265" s="27" t="str">
        <f t="shared" si="68"/>
        <v>706030707</v>
      </c>
      <c r="AA265" s="27" t="str">
        <f t="shared" si="69"/>
        <v>Present</v>
      </c>
    </row>
    <row r="266" spans="1:27">
      <c r="A266" s="32" t="s">
        <v>314</v>
      </c>
      <c r="B266" s="27" t="str" cm="1">
        <f t="array" ref="B266:D266">_xlfn.TEXTSPLIT($A266,",")</f>
        <v>RGNO1466053</v>
      </c>
      <c r="C266" s="27" t="str">
        <v>Date-10/12/2024</v>
      </c>
      <c r="D266" s="27" t="str">
        <v>Mob:706467096[0:00]</v>
      </c>
      <c r="E266" s="36" t="str">
        <f t="shared" si="56"/>
        <v>10/12/2024</v>
      </c>
      <c r="F266" s="27" t="str">
        <f t="shared" si="57"/>
        <v>706467096</v>
      </c>
      <c r="G266" s="27" t="str" cm="1">
        <f t="array" ref="G266:I266">_xlfn.TEXTSPLIT($E266,"/")</f>
        <v>10</v>
      </c>
      <c r="H266" s="27" t="str">
        <v>12</v>
      </c>
      <c r="I266" s="27" t="str">
        <v>2024</v>
      </c>
      <c r="J266" s="28">
        <f t="shared" si="58"/>
        <v>45636</v>
      </c>
      <c r="K266" s="27" t="str">
        <f t="shared" si="59"/>
        <v>[0:00]</v>
      </c>
      <c r="L266" s="27" t="str">
        <f t="shared" si="60"/>
        <v>0:00]</v>
      </c>
      <c r="M266" s="27" t="str">
        <f t="shared" si="61"/>
        <v>0:00</v>
      </c>
      <c r="N266" s="27" t="str" cm="1">
        <f t="array" ref="N266">_xlfn.TEXTSPLIT($M266,"-")</f>
        <v>0:00</v>
      </c>
      <c r="O266" s="27"/>
      <c r="P266" s="27" cm="1">
        <f t="array" ref="P266:Q266">VALUE(_xlfn.TEXTSPLIT($N266,":"))</f>
        <v>0</v>
      </c>
      <c r="Q266" s="27">
        <v>0</v>
      </c>
      <c r="R266" s="27" t="str" cm="1">
        <f t="array" ref="R266">IF($O266="","",VALUE(_xlfn.TEXTSPLIT($O266,":")))</f>
        <v/>
      </c>
      <c r="S266" s="27"/>
      <c r="T266" s="34">
        <f t="shared" si="62"/>
        <v>0</v>
      </c>
      <c r="U266" s="34" t="str">
        <f t="shared" si="63"/>
        <v/>
      </c>
      <c r="V266" s="34" t="str">
        <f t="shared" si="64"/>
        <v/>
      </c>
      <c r="W266" s="35">
        <f t="shared" si="65"/>
        <v>0</v>
      </c>
      <c r="X266" s="27" t="str">
        <f t="shared" si="66"/>
        <v>RGNO1466053</v>
      </c>
      <c r="Y266" s="43">
        <f t="shared" si="67"/>
        <v>45636</v>
      </c>
      <c r="Z266" s="27" t="str">
        <f t="shared" si="68"/>
        <v>706467096</v>
      </c>
      <c r="AA266" s="27" t="str">
        <f t="shared" si="69"/>
        <v>Absent</v>
      </c>
    </row>
    <row r="267" spans="1:27">
      <c r="A267" s="32" t="s">
        <v>315</v>
      </c>
      <c r="B267" s="27" t="str" cm="1">
        <f t="array" ref="B267:D267">_xlfn.TEXTSPLIT($A267,",")</f>
        <v>RGNO1466054</v>
      </c>
      <c r="C267" s="27" t="str">
        <v>Date-8/12/2024</v>
      </c>
      <c r="D267" s="27" t="str">
        <v>Mob:706557099[0:00]</v>
      </c>
      <c r="E267" s="36" t="str">
        <f t="shared" si="56"/>
        <v>8/12/2024</v>
      </c>
      <c r="F267" s="27" t="str">
        <f t="shared" si="57"/>
        <v>706557099</v>
      </c>
      <c r="G267" s="27" t="str" cm="1">
        <f t="array" ref="G267:I267">_xlfn.TEXTSPLIT($E267,"/")</f>
        <v>8</v>
      </c>
      <c r="H267" s="27" t="str">
        <v>12</v>
      </c>
      <c r="I267" s="27" t="str">
        <v>2024</v>
      </c>
      <c r="J267" s="28">
        <f t="shared" si="58"/>
        <v>45634</v>
      </c>
      <c r="K267" s="27" t="str">
        <f t="shared" si="59"/>
        <v>[0:00]</v>
      </c>
      <c r="L267" s="27" t="str">
        <f t="shared" si="60"/>
        <v>0:00]</v>
      </c>
      <c r="M267" s="27" t="str">
        <f t="shared" si="61"/>
        <v>0:00</v>
      </c>
      <c r="N267" s="27" t="str" cm="1">
        <f t="array" ref="N267">_xlfn.TEXTSPLIT($M267,"-")</f>
        <v>0:00</v>
      </c>
      <c r="O267" s="27"/>
      <c r="P267" s="27" cm="1">
        <f t="array" ref="P267:Q267">VALUE(_xlfn.TEXTSPLIT($N267,":"))</f>
        <v>0</v>
      </c>
      <c r="Q267" s="27">
        <v>0</v>
      </c>
      <c r="R267" s="27" t="str" cm="1">
        <f t="array" ref="R267">IF($O267="","",VALUE(_xlfn.TEXTSPLIT($O267,":")))</f>
        <v/>
      </c>
      <c r="S267" s="27"/>
      <c r="T267" s="34">
        <f t="shared" si="62"/>
        <v>0</v>
      </c>
      <c r="U267" s="34" t="str">
        <f t="shared" si="63"/>
        <v/>
      </c>
      <c r="V267" s="34" t="str">
        <f t="shared" si="64"/>
        <v/>
      </c>
      <c r="W267" s="35">
        <f t="shared" si="65"/>
        <v>0</v>
      </c>
      <c r="X267" s="27" t="str">
        <f t="shared" si="66"/>
        <v>RGNO1466054</v>
      </c>
      <c r="Y267" s="43">
        <f t="shared" si="67"/>
        <v>45634</v>
      </c>
      <c r="Z267" s="27" t="str">
        <f t="shared" si="68"/>
        <v>706557099</v>
      </c>
      <c r="AA267" s="27" t="str">
        <f t="shared" si="69"/>
        <v>Absent</v>
      </c>
    </row>
    <row r="268" spans="1:27">
      <c r="A268" s="32" t="s">
        <v>316</v>
      </c>
      <c r="B268" s="27" t="str" cm="1">
        <f t="array" ref="B268:D268">_xlfn.TEXTSPLIT($A268,",")</f>
        <v>RGNO1466055</v>
      </c>
      <c r="C268" s="27" t="str">
        <v>Date-6/12/2024</v>
      </c>
      <c r="D268" s="27" t="str">
        <v>Mob:606647103[0:00]</v>
      </c>
      <c r="E268" s="36" t="str">
        <f t="shared" si="56"/>
        <v>6/12/2024</v>
      </c>
      <c r="F268" s="27" t="str">
        <f t="shared" si="57"/>
        <v>606647103</v>
      </c>
      <c r="G268" s="27" t="str" cm="1">
        <f t="array" ref="G268:I268">_xlfn.TEXTSPLIT($E268,"/")</f>
        <v>6</v>
      </c>
      <c r="H268" s="27" t="str">
        <v>12</v>
      </c>
      <c r="I268" s="27" t="str">
        <v>2024</v>
      </c>
      <c r="J268" s="28">
        <f t="shared" si="58"/>
        <v>45632</v>
      </c>
      <c r="K268" s="27" t="str">
        <f t="shared" si="59"/>
        <v>[0:00]</v>
      </c>
      <c r="L268" s="27" t="str">
        <f t="shared" si="60"/>
        <v>0:00]</v>
      </c>
      <c r="M268" s="27" t="str">
        <f t="shared" si="61"/>
        <v>0:00</v>
      </c>
      <c r="N268" s="27" t="str" cm="1">
        <f t="array" ref="N268">_xlfn.TEXTSPLIT($M268,"-")</f>
        <v>0:00</v>
      </c>
      <c r="O268" s="27"/>
      <c r="P268" s="27" cm="1">
        <f t="array" ref="P268:Q268">VALUE(_xlfn.TEXTSPLIT($N268,":"))</f>
        <v>0</v>
      </c>
      <c r="Q268" s="27">
        <v>0</v>
      </c>
      <c r="R268" s="27" t="str" cm="1">
        <f t="array" ref="R268">IF($O268="","",VALUE(_xlfn.TEXTSPLIT($O268,":")))</f>
        <v/>
      </c>
      <c r="S268" s="27"/>
      <c r="T268" s="34">
        <f t="shared" si="62"/>
        <v>0</v>
      </c>
      <c r="U268" s="34" t="str">
        <f t="shared" si="63"/>
        <v/>
      </c>
      <c r="V268" s="34" t="str">
        <f t="shared" si="64"/>
        <v/>
      </c>
      <c r="W268" s="35">
        <f t="shared" si="65"/>
        <v>0</v>
      </c>
      <c r="X268" s="27" t="str">
        <f t="shared" si="66"/>
        <v>RGNO1466055</v>
      </c>
      <c r="Y268" s="43">
        <f t="shared" si="67"/>
        <v>45632</v>
      </c>
      <c r="Z268" s="27" t="str">
        <f t="shared" si="68"/>
        <v>606647103</v>
      </c>
      <c r="AA268" s="27" t="str">
        <f t="shared" si="69"/>
        <v>Absent</v>
      </c>
    </row>
    <row r="269" spans="1:27">
      <c r="A269" s="32" t="s">
        <v>317</v>
      </c>
      <c r="B269" s="27" t="str" cm="1">
        <f t="array" ref="B269:D269">_xlfn.TEXTSPLIT($A269,",")</f>
        <v>RGNO1466056</v>
      </c>
      <c r="C269" s="27" t="str">
        <v>Date-12/12/2024</v>
      </c>
      <c r="D269" s="27" t="str">
        <v>Mob:606737107[18:09-18:25]</v>
      </c>
      <c r="E269" s="36" t="str">
        <f t="shared" si="56"/>
        <v>12/12/2024</v>
      </c>
      <c r="F269" s="27" t="str">
        <f t="shared" si="57"/>
        <v>606737107</v>
      </c>
      <c r="G269" s="27" t="str" cm="1">
        <f t="array" ref="G269:I269">_xlfn.TEXTSPLIT($E269,"/")</f>
        <v>12</v>
      </c>
      <c r="H269" s="27" t="str">
        <v>12</v>
      </c>
      <c r="I269" s="27" t="str">
        <v>2024</v>
      </c>
      <c r="J269" s="28">
        <f t="shared" si="58"/>
        <v>45638</v>
      </c>
      <c r="K269" s="27" t="str">
        <f t="shared" si="59"/>
        <v>[18:09-18:25]</v>
      </c>
      <c r="L269" s="27" t="str">
        <f t="shared" si="60"/>
        <v>18:09-18:25]</v>
      </c>
      <c r="M269" s="27" t="str">
        <f t="shared" si="61"/>
        <v>18:09-18:25</v>
      </c>
      <c r="N269" s="27" t="str" cm="1">
        <f t="array" ref="N269:O269">_xlfn.TEXTSPLIT($M269,"-")</f>
        <v>18:09</v>
      </c>
      <c r="O269" s="27" t="str">
        <v>18:25</v>
      </c>
      <c r="P269" s="27" cm="1">
        <f t="array" ref="P269:Q269">VALUE(_xlfn.TEXTSPLIT($N269,":"))</f>
        <v>18</v>
      </c>
      <c r="Q269" s="27">
        <v>9</v>
      </c>
      <c r="R269" s="27" cm="1">
        <f t="array" ref="R269:S269">IF($O269="","",VALUE(_xlfn.TEXTSPLIT($O269,":")))</f>
        <v>18</v>
      </c>
      <c r="S269" s="27">
        <v>25</v>
      </c>
      <c r="T269" s="34">
        <f t="shared" si="62"/>
        <v>0.75624999999999998</v>
      </c>
      <c r="U269" s="34">
        <f t="shared" si="63"/>
        <v>0.76736111111111116</v>
      </c>
      <c r="V269" s="34">
        <f t="shared" si="64"/>
        <v>1.1111111111111183E-2</v>
      </c>
      <c r="W269" s="35">
        <f t="shared" si="65"/>
        <v>16</v>
      </c>
      <c r="X269" s="27" t="str">
        <f t="shared" si="66"/>
        <v>RGNO1466056</v>
      </c>
      <c r="Y269" s="43">
        <f t="shared" si="67"/>
        <v>45638</v>
      </c>
      <c r="Z269" s="27" t="str">
        <f t="shared" si="68"/>
        <v>606737107</v>
      </c>
      <c r="AA269" s="27" t="str">
        <f t="shared" si="69"/>
        <v>Present</v>
      </c>
    </row>
    <row r="270" spans="1:27">
      <c r="A270" s="32" t="s">
        <v>318</v>
      </c>
      <c r="B270" s="27" t="str" cm="1">
        <f t="array" ref="B270:D270">_xlfn.TEXTSPLIT($A270,",")</f>
        <v>RGNO1466057</v>
      </c>
      <c r="C270" s="27" t="str">
        <v>Date-16/12/2024</v>
      </c>
      <c r="D270" s="27" t="str">
        <v>Mob:706827111[0:00]</v>
      </c>
      <c r="E270" s="36" t="str">
        <f t="shared" si="56"/>
        <v>16/12/2024</v>
      </c>
      <c r="F270" s="27" t="str">
        <f t="shared" si="57"/>
        <v>706827111</v>
      </c>
      <c r="G270" s="27" t="str" cm="1">
        <f t="array" ref="G270:I270">_xlfn.TEXTSPLIT($E270,"/")</f>
        <v>16</v>
      </c>
      <c r="H270" s="27" t="str">
        <v>12</v>
      </c>
      <c r="I270" s="27" t="str">
        <v>2024</v>
      </c>
      <c r="J270" s="28">
        <f t="shared" si="58"/>
        <v>45642</v>
      </c>
      <c r="K270" s="27" t="str">
        <f t="shared" si="59"/>
        <v>[0:00]</v>
      </c>
      <c r="L270" s="27" t="str">
        <f t="shared" si="60"/>
        <v>0:00]</v>
      </c>
      <c r="M270" s="27" t="str">
        <f t="shared" si="61"/>
        <v>0:00</v>
      </c>
      <c r="N270" s="27" t="str" cm="1">
        <f t="array" ref="N270">_xlfn.TEXTSPLIT($M270,"-")</f>
        <v>0:00</v>
      </c>
      <c r="O270" s="27"/>
      <c r="P270" s="27" cm="1">
        <f t="array" ref="P270:Q270">VALUE(_xlfn.TEXTSPLIT($N270,":"))</f>
        <v>0</v>
      </c>
      <c r="Q270" s="27">
        <v>0</v>
      </c>
      <c r="R270" s="27" t="str" cm="1">
        <f t="array" ref="R270">IF($O270="","",VALUE(_xlfn.TEXTSPLIT($O270,":")))</f>
        <v/>
      </c>
      <c r="S270" s="27"/>
      <c r="T270" s="34">
        <f t="shared" si="62"/>
        <v>0</v>
      </c>
      <c r="U270" s="34" t="str">
        <f t="shared" si="63"/>
        <v/>
      </c>
      <c r="V270" s="34" t="str">
        <f t="shared" si="64"/>
        <v/>
      </c>
      <c r="W270" s="35">
        <f t="shared" si="65"/>
        <v>0</v>
      </c>
      <c r="X270" s="27" t="str">
        <f t="shared" si="66"/>
        <v>RGNO1466057</v>
      </c>
      <c r="Y270" s="43">
        <f t="shared" si="67"/>
        <v>45642</v>
      </c>
      <c r="Z270" s="27" t="str">
        <f t="shared" si="68"/>
        <v>706827111</v>
      </c>
      <c r="AA270" s="27" t="str">
        <f t="shared" si="69"/>
        <v>Absent</v>
      </c>
    </row>
    <row r="271" spans="1:27">
      <c r="A271" s="32" t="s">
        <v>319</v>
      </c>
      <c r="B271" s="27" t="str" cm="1">
        <f t="array" ref="B271:D271">_xlfn.TEXTSPLIT($A271,",")</f>
        <v>RGNO1466058</v>
      </c>
      <c r="C271" s="27" t="str">
        <v>Date-13/12/2024</v>
      </c>
      <c r="D271" s="27" t="str">
        <v>Mob:607007118[13:38-13:50]</v>
      </c>
      <c r="E271" s="36" t="str">
        <f t="shared" si="56"/>
        <v>13/12/2024</v>
      </c>
      <c r="F271" s="27" t="str">
        <f t="shared" si="57"/>
        <v>607007118</v>
      </c>
      <c r="G271" s="27" t="str" cm="1">
        <f t="array" ref="G271:I271">_xlfn.TEXTSPLIT($E271,"/")</f>
        <v>13</v>
      </c>
      <c r="H271" s="27" t="str">
        <v>12</v>
      </c>
      <c r="I271" s="27" t="str">
        <v>2024</v>
      </c>
      <c r="J271" s="28">
        <f t="shared" si="58"/>
        <v>45639</v>
      </c>
      <c r="K271" s="27" t="str">
        <f t="shared" si="59"/>
        <v>[13:38-13:50]</v>
      </c>
      <c r="L271" s="27" t="str">
        <f t="shared" si="60"/>
        <v>13:38-13:50]</v>
      </c>
      <c r="M271" s="27" t="str">
        <f t="shared" si="61"/>
        <v>13:38-13:50</v>
      </c>
      <c r="N271" s="27" t="str" cm="1">
        <f t="array" ref="N271:O271">_xlfn.TEXTSPLIT($M271,"-")</f>
        <v>13:38</v>
      </c>
      <c r="O271" s="27" t="str">
        <v>13:50</v>
      </c>
      <c r="P271" s="27" cm="1">
        <f t="array" ref="P271:Q271">VALUE(_xlfn.TEXTSPLIT($N271,":"))</f>
        <v>13</v>
      </c>
      <c r="Q271" s="27">
        <v>38</v>
      </c>
      <c r="R271" s="27" cm="1">
        <f t="array" ref="R271:S271">IF($O271="","",VALUE(_xlfn.TEXTSPLIT($O271,":")))</f>
        <v>13</v>
      </c>
      <c r="S271" s="27">
        <v>50</v>
      </c>
      <c r="T271" s="34">
        <f t="shared" si="62"/>
        <v>0.56805555555555554</v>
      </c>
      <c r="U271" s="34">
        <f t="shared" si="63"/>
        <v>0.57638888888888884</v>
      </c>
      <c r="V271" s="34">
        <f t="shared" si="64"/>
        <v>8.3333333333333037E-3</v>
      </c>
      <c r="W271" s="35">
        <f t="shared" si="65"/>
        <v>12</v>
      </c>
      <c r="X271" s="27" t="str">
        <f t="shared" si="66"/>
        <v>RGNO1466058</v>
      </c>
      <c r="Y271" s="43">
        <f t="shared" si="67"/>
        <v>45639</v>
      </c>
      <c r="Z271" s="27" t="str">
        <f t="shared" si="68"/>
        <v>607007118</v>
      </c>
      <c r="AA271" s="27" t="str">
        <f t="shared" si="69"/>
        <v>Present</v>
      </c>
    </row>
    <row r="272" spans="1:27">
      <c r="A272" s="32" t="s">
        <v>320</v>
      </c>
      <c r="B272" s="27" t="str" cm="1">
        <f t="array" ref="B272:D272">_xlfn.TEXTSPLIT($A272,",")</f>
        <v>RGNO1466059</v>
      </c>
      <c r="C272" s="27" t="str">
        <v>Date-5/12/2024</v>
      </c>
      <c r="D272" s="27" t="str">
        <v>Mob:707097122[0:00]</v>
      </c>
      <c r="E272" s="36" t="str">
        <f t="shared" si="56"/>
        <v>5/12/2024</v>
      </c>
      <c r="F272" s="27" t="str">
        <f t="shared" si="57"/>
        <v>707097122</v>
      </c>
      <c r="G272" s="27" t="str" cm="1">
        <f t="array" ref="G272:I272">_xlfn.TEXTSPLIT($E272,"/")</f>
        <v>5</v>
      </c>
      <c r="H272" s="27" t="str">
        <v>12</v>
      </c>
      <c r="I272" s="27" t="str">
        <v>2024</v>
      </c>
      <c r="J272" s="28">
        <f t="shared" si="58"/>
        <v>45631</v>
      </c>
      <c r="K272" s="27" t="str">
        <f t="shared" si="59"/>
        <v>[0:00]</v>
      </c>
      <c r="L272" s="27" t="str">
        <f t="shared" si="60"/>
        <v>0:00]</v>
      </c>
      <c r="M272" s="27" t="str">
        <f t="shared" si="61"/>
        <v>0:00</v>
      </c>
      <c r="N272" s="27" t="str" cm="1">
        <f t="array" ref="N272">_xlfn.TEXTSPLIT($M272,"-")</f>
        <v>0:00</v>
      </c>
      <c r="O272" s="27"/>
      <c r="P272" s="27" cm="1">
        <f t="array" ref="P272:Q272">VALUE(_xlfn.TEXTSPLIT($N272,":"))</f>
        <v>0</v>
      </c>
      <c r="Q272" s="27">
        <v>0</v>
      </c>
      <c r="R272" s="27" t="str" cm="1">
        <f t="array" ref="R272">IF($O272="","",VALUE(_xlfn.TEXTSPLIT($O272,":")))</f>
        <v/>
      </c>
      <c r="S272" s="27"/>
      <c r="T272" s="34">
        <f t="shared" si="62"/>
        <v>0</v>
      </c>
      <c r="U272" s="34" t="str">
        <f t="shared" si="63"/>
        <v/>
      </c>
      <c r="V272" s="34" t="str">
        <f t="shared" si="64"/>
        <v/>
      </c>
      <c r="W272" s="35">
        <f t="shared" si="65"/>
        <v>0</v>
      </c>
      <c r="X272" s="27" t="str">
        <f t="shared" si="66"/>
        <v>RGNO1466059</v>
      </c>
      <c r="Y272" s="43">
        <f t="shared" si="67"/>
        <v>45631</v>
      </c>
      <c r="Z272" s="27" t="str">
        <f t="shared" si="68"/>
        <v>707097122</v>
      </c>
      <c r="AA272" s="27" t="str">
        <f t="shared" si="69"/>
        <v>Absent</v>
      </c>
    </row>
    <row r="273" spans="1:27">
      <c r="A273" s="32" t="s">
        <v>321</v>
      </c>
      <c r="B273" s="27" t="str" cm="1">
        <f t="array" ref="B273:D273">_xlfn.TEXTSPLIT($A273,",")</f>
        <v>RGNO1466060</v>
      </c>
      <c r="C273" s="27" t="str">
        <v>Date-11/12/2024</v>
      </c>
      <c r="D273" s="27" t="str">
        <v>Mob:707187126[0:00]</v>
      </c>
      <c r="E273" s="36" t="str">
        <f t="shared" si="56"/>
        <v>11/12/2024</v>
      </c>
      <c r="F273" s="27" t="str">
        <f t="shared" si="57"/>
        <v>707187126</v>
      </c>
      <c r="G273" s="27" t="str" cm="1">
        <f t="array" ref="G273:I273">_xlfn.TEXTSPLIT($E273,"/")</f>
        <v>11</v>
      </c>
      <c r="H273" s="27" t="str">
        <v>12</v>
      </c>
      <c r="I273" s="27" t="str">
        <v>2024</v>
      </c>
      <c r="J273" s="28">
        <f t="shared" si="58"/>
        <v>45637</v>
      </c>
      <c r="K273" s="27" t="str">
        <f t="shared" si="59"/>
        <v>[0:00]</v>
      </c>
      <c r="L273" s="27" t="str">
        <f t="shared" si="60"/>
        <v>0:00]</v>
      </c>
      <c r="M273" s="27" t="str">
        <f t="shared" si="61"/>
        <v>0:00</v>
      </c>
      <c r="N273" s="27" t="str" cm="1">
        <f t="array" ref="N273">_xlfn.TEXTSPLIT($M273,"-")</f>
        <v>0:00</v>
      </c>
      <c r="O273" s="27"/>
      <c r="P273" s="27" cm="1">
        <f t="array" ref="P273:Q273">VALUE(_xlfn.TEXTSPLIT($N273,":"))</f>
        <v>0</v>
      </c>
      <c r="Q273" s="27">
        <v>0</v>
      </c>
      <c r="R273" s="27" t="str" cm="1">
        <f t="array" ref="R273">IF($O273="","",VALUE(_xlfn.TEXTSPLIT($O273,":")))</f>
        <v/>
      </c>
      <c r="S273" s="27"/>
      <c r="T273" s="34">
        <f t="shared" si="62"/>
        <v>0</v>
      </c>
      <c r="U273" s="34" t="str">
        <f t="shared" si="63"/>
        <v/>
      </c>
      <c r="V273" s="34" t="str">
        <f t="shared" si="64"/>
        <v/>
      </c>
      <c r="W273" s="35">
        <f t="shared" si="65"/>
        <v>0</v>
      </c>
      <c r="X273" s="27" t="str">
        <f t="shared" si="66"/>
        <v>RGNO1466060</v>
      </c>
      <c r="Y273" s="43">
        <f t="shared" si="67"/>
        <v>45637</v>
      </c>
      <c r="Z273" s="27" t="str">
        <f t="shared" si="68"/>
        <v>707187126</v>
      </c>
      <c r="AA273" s="27" t="str">
        <f t="shared" si="69"/>
        <v>Absent</v>
      </c>
    </row>
    <row r="274" spans="1:27">
      <c r="A274" s="32" t="s">
        <v>322</v>
      </c>
      <c r="B274" s="27" t="str" cm="1">
        <f t="array" ref="B274:D274">_xlfn.TEXTSPLIT($A274,",")</f>
        <v>RGNO1466061</v>
      </c>
      <c r="C274" s="27" t="str">
        <v>Date-10/12/2024</v>
      </c>
      <c r="D274" s="27" t="str">
        <v>Mob:707367133[09:04-9:35]</v>
      </c>
      <c r="E274" s="36" t="str">
        <f t="shared" si="56"/>
        <v>10/12/2024</v>
      </c>
      <c r="F274" s="27" t="str">
        <f t="shared" si="57"/>
        <v>707367133</v>
      </c>
      <c r="G274" s="27" t="str" cm="1">
        <f t="array" ref="G274:I274">_xlfn.TEXTSPLIT($E274,"/")</f>
        <v>10</v>
      </c>
      <c r="H274" s="27" t="str">
        <v>12</v>
      </c>
      <c r="I274" s="27" t="str">
        <v>2024</v>
      </c>
      <c r="J274" s="28">
        <f t="shared" si="58"/>
        <v>45636</v>
      </c>
      <c r="K274" s="27" t="str">
        <f t="shared" si="59"/>
        <v>[09:04-9:35]</v>
      </c>
      <c r="L274" s="27" t="str">
        <f t="shared" si="60"/>
        <v>09:04-9:35]</v>
      </c>
      <c r="M274" s="27" t="str">
        <f t="shared" si="61"/>
        <v>09:04-9:35</v>
      </c>
      <c r="N274" s="27" t="str" cm="1">
        <f t="array" ref="N274:O274">_xlfn.TEXTSPLIT($M274,"-")</f>
        <v>09:04</v>
      </c>
      <c r="O274" s="27" t="str">
        <v>9:35</v>
      </c>
      <c r="P274" s="27" cm="1">
        <f t="array" ref="P274:Q274">VALUE(_xlfn.TEXTSPLIT($N274,":"))</f>
        <v>9</v>
      </c>
      <c r="Q274" s="27">
        <v>4</v>
      </c>
      <c r="R274" s="27" cm="1">
        <f t="array" ref="R274:S274">IF($O274="","",VALUE(_xlfn.TEXTSPLIT($O274,":")))</f>
        <v>9</v>
      </c>
      <c r="S274" s="27">
        <v>35</v>
      </c>
      <c r="T274" s="34">
        <f t="shared" si="62"/>
        <v>0.37777777777777777</v>
      </c>
      <c r="U274" s="34">
        <f t="shared" si="63"/>
        <v>0.39930555555555558</v>
      </c>
      <c r="V274" s="34">
        <f t="shared" si="64"/>
        <v>2.1527777777777812E-2</v>
      </c>
      <c r="W274" s="35">
        <f t="shared" si="65"/>
        <v>31</v>
      </c>
      <c r="X274" s="27" t="str">
        <f t="shared" si="66"/>
        <v>RGNO1466061</v>
      </c>
      <c r="Y274" s="43">
        <f t="shared" si="67"/>
        <v>45636</v>
      </c>
      <c r="Z274" s="27" t="str">
        <f t="shared" si="68"/>
        <v>707367133</v>
      </c>
      <c r="AA274" s="27" t="str">
        <f t="shared" si="69"/>
        <v>Present</v>
      </c>
    </row>
    <row r="275" spans="1:27">
      <c r="A275" s="32" t="s">
        <v>323</v>
      </c>
      <c r="B275" s="27" t="str" cm="1">
        <f t="array" ref="B275:D275">_xlfn.TEXTSPLIT($A275,",")</f>
        <v>RGNO1466062</v>
      </c>
      <c r="C275" s="27" t="str">
        <v>Date-9/12/2024</v>
      </c>
      <c r="D275" s="27" t="str">
        <v>Mob:707637145[0:00]</v>
      </c>
      <c r="E275" s="36" t="str">
        <f t="shared" si="56"/>
        <v>9/12/2024</v>
      </c>
      <c r="F275" s="27" t="str">
        <f t="shared" si="57"/>
        <v>707637145</v>
      </c>
      <c r="G275" s="27" t="str" cm="1">
        <f t="array" ref="G275:I275">_xlfn.TEXTSPLIT($E275,"/")</f>
        <v>9</v>
      </c>
      <c r="H275" s="27" t="str">
        <v>12</v>
      </c>
      <c r="I275" s="27" t="str">
        <v>2024</v>
      </c>
      <c r="J275" s="28">
        <f t="shared" si="58"/>
        <v>45635</v>
      </c>
      <c r="K275" s="27" t="str">
        <f t="shared" si="59"/>
        <v>[0:00]</v>
      </c>
      <c r="L275" s="27" t="str">
        <f t="shared" si="60"/>
        <v>0:00]</v>
      </c>
      <c r="M275" s="27" t="str">
        <f t="shared" si="61"/>
        <v>0:00</v>
      </c>
      <c r="N275" s="27" t="str" cm="1">
        <f t="array" ref="N275">_xlfn.TEXTSPLIT($M275,"-")</f>
        <v>0:00</v>
      </c>
      <c r="O275" s="27"/>
      <c r="P275" s="27" cm="1">
        <f t="array" ref="P275:Q275">VALUE(_xlfn.TEXTSPLIT($N275,":"))</f>
        <v>0</v>
      </c>
      <c r="Q275" s="27">
        <v>0</v>
      </c>
      <c r="R275" s="27" t="str" cm="1">
        <f t="array" ref="R275">IF($O275="","",VALUE(_xlfn.TEXTSPLIT($O275,":")))</f>
        <v/>
      </c>
      <c r="S275" s="27"/>
      <c r="T275" s="34">
        <f t="shared" si="62"/>
        <v>0</v>
      </c>
      <c r="U275" s="34" t="str">
        <f t="shared" si="63"/>
        <v/>
      </c>
      <c r="V275" s="34" t="str">
        <f t="shared" si="64"/>
        <v/>
      </c>
      <c r="W275" s="35">
        <f t="shared" si="65"/>
        <v>0</v>
      </c>
      <c r="X275" s="27" t="str">
        <f t="shared" si="66"/>
        <v>RGNO1466062</v>
      </c>
      <c r="Y275" s="43">
        <f t="shared" si="67"/>
        <v>45635</v>
      </c>
      <c r="Z275" s="27" t="str">
        <f t="shared" si="68"/>
        <v>707637145</v>
      </c>
      <c r="AA275" s="27" t="str">
        <f t="shared" si="69"/>
        <v>Absent</v>
      </c>
    </row>
    <row r="276" spans="1:27">
      <c r="A276" s="32" t="s">
        <v>324</v>
      </c>
      <c r="B276" s="27" t="str" cm="1">
        <f t="array" ref="B276:D276">_xlfn.TEXTSPLIT($A276,",")</f>
        <v>RGNO1466063</v>
      </c>
      <c r="C276" s="27" t="str">
        <v>Date-4/12/2024</v>
      </c>
      <c r="D276" s="27" t="str">
        <v>Mob:707727149[18:15-19:04]</v>
      </c>
      <c r="E276" s="36" t="str">
        <f t="shared" si="56"/>
        <v>4/12/2024</v>
      </c>
      <c r="F276" s="27" t="str">
        <f t="shared" si="57"/>
        <v>707727149</v>
      </c>
      <c r="G276" s="27" t="str" cm="1">
        <f t="array" ref="G276:I276">_xlfn.TEXTSPLIT($E276,"/")</f>
        <v>4</v>
      </c>
      <c r="H276" s="27" t="str">
        <v>12</v>
      </c>
      <c r="I276" s="27" t="str">
        <v>2024</v>
      </c>
      <c r="J276" s="28">
        <f t="shared" si="58"/>
        <v>45630</v>
      </c>
      <c r="K276" s="27" t="str">
        <f t="shared" si="59"/>
        <v>[18:15-19:04]</v>
      </c>
      <c r="L276" s="27" t="str">
        <f t="shared" si="60"/>
        <v>18:15-19:04]</v>
      </c>
      <c r="M276" s="27" t="str">
        <f t="shared" si="61"/>
        <v>18:15-19:04</v>
      </c>
      <c r="N276" s="27" t="str" cm="1">
        <f t="array" ref="N276:O276">_xlfn.TEXTSPLIT($M276,"-")</f>
        <v>18:15</v>
      </c>
      <c r="O276" s="27" t="str">
        <v>19:04</v>
      </c>
      <c r="P276" s="27" cm="1">
        <f t="array" ref="P276:Q276">VALUE(_xlfn.TEXTSPLIT($N276,":"))</f>
        <v>18</v>
      </c>
      <c r="Q276" s="27">
        <v>15</v>
      </c>
      <c r="R276" s="27" cm="1">
        <f t="array" ref="R276:S276">IF($O276="","",VALUE(_xlfn.TEXTSPLIT($O276,":")))</f>
        <v>19</v>
      </c>
      <c r="S276" s="27">
        <v>4</v>
      </c>
      <c r="T276" s="34">
        <f t="shared" si="62"/>
        <v>0.76041666666666663</v>
      </c>
      <c r="U276" s="34">
        <f t="shared" si="63"/>
        <v>0.7944444444444444</v>
      </c>
      <c r="V276" s="34">
        <f t="shared" si="64"/>
        <v>3.4027777777777768E-2</v>
      </c>
      <c r="W276" s="35">
        <f t="shared" si="65"/>
        <v>49</v>
      </c>
      <c r="X276" s="27" t="str">
        <f t="shared" si="66"/>
        <v>RGNO1466063</v>
      </c>
      <c r="Y276" s="43">
        <f t="shared" si="67"/>
        <v>45630</v>
      </c>
      <c r="Z276" s="27" t="str">
        <f t="shared" si="68"/>
        <v>707727149</v>
      </c>
      <c r="AA276" s="27" t="str">
        <f t="shared" si="69"/>
        <v>Present</v>
      </c>
    </row>
    <row r="277" spans="1:27">
      <c r="A277" s="32" t="s">
        <v>325</v>
      </c>
      <c r="B277" s="27" t="str" cm="1">
        <f t="array" ref="B277:D277">_xlfn.TEXTSPLIT($A277,",")</f>
        <v>RGNO1466064</v>
      </c>
      <c r="C277" s="27" t="str">
        <v>Date-14/12/2024</v>
      </c>
      <c r="D277" s="27" t="str">
        <v>Mob:707907156[10:13-10:24]</v>
      </c>
      <c r="E277" s="36" t="str">
        <f t="shared" si="56"/>
        <v>14/12/2024</v>
      </c>
      <c r="F277" s="27" t="str">
        <f t="shared" si="57"/>
        <v>707907156</v>
      </c>
      <c r="G277" s="27" t="str" cm="1">
        <f t="array" ref="G277:I277">_xlfn.TEXTSPLIT($E277,"/")</f>
        <v>14</v>
      </c>
      <c r="H277" s="27" t="str">
        <v>12</v>
      </c>
      <c r="I277" s="27" t="str">
        <v>2024</v>
      </c>
      <c r="J277" s="28">
        <f t="shared" si="58"/>
        <v>45640</v>
      </c>
      <c r="K277" s="27" t="str">
        <f t="shared" si="59"/>
        <v>[10:13-10:24]</v>
      </c>
      <c r="L277" s="27" t="str">
        <f t="shared" si="60"/>
        <v>10:13-10:24]</v>
      </c>
      <c r="M277" s="27" t="str">
        <f t="shared" si="61"/>
        <v>10:13-10:24</v>
      </c>
      <c r="N277" s="27" t="str" cm="1">
        <f t="array" ref="N277:O277">_xlfn.TEXTSPLIT($M277,"-")</f>
        <v>10:13</v>
      </c>
      <c r="O277" s="27" t="str">
        <v>10:24</v>
      </c>
      <c r="P277" s="27" cm="1">
        <f t="array" ref="P277:Q277">VALUE(_xlfn.TEXTSPLIT($N277,":"))</f>
        <v>10</v>
      </c>
      <c r="Q277" s="27">
        <v>13</v>
      </c>
      <c r="R277" s="27" cm="1">
        <f t="array" ref="R277:S277">IF($O277="","",VALUE(_xlfn.TEXTSPLIT($O277,":")))</f>
        <v>10</v>
      </c>
      <c r="S277" s="27">
        <v>24</v>
      </c>
      <c r="T277" s="34">
        <f t="shared" si="62"/>
        <v>0.42569444444444443</v>
      </c>
      <c r="U277" s="34">
        <f t="shared" si="63"/>
        <v>0.43333333333333335</v>
      </c>
      <c r="V277" s="34">
        <f t="shared" si="64"/>
        <v>7.6388888888889173E-3</v>
      </c>
      <c r="W277" s="35">
        <f t="shared" si="65"/>
        <v>11</v>
      </c>
      <c r="X277" s="27" t="str">
        <f t="shared" si="66"/>
        <v>RGNO1466064</v>
      </c>
      <c r="Y277" s="43">
        <f t="shared" si="67"/>
        <v>45640</v>
      </c>
      <c r="Z277" s="27" t="str">
        <f t="shared" si="68"/>
        <v>707907156</v>
      </c>
      <c r="AA277" s="27" t="str">
        <f t="shared" si="69"/>
        <v>Present</v>
      </c>
    </row>
    <row r="278" spans="1:27">
      <c r="A278" s="32" t="s">
        <v>326</v>
      </c>
      <c r="B278" s="27" t="str" cm="1">
        <f t="array" ref="B278:D278">_xlfn.TEXTSPLIT($A278,",")</f>
        <v>RGNO1466065</v>
      </c>
      <c r="C278" s="27" t="str">
        <v>Date-12/12/2024</v>
      </c>
      <c r="D278" s="27" t="str">
        <v>Mob:608087164[0:00]</v>
      </c>
      <c r="E278" s="36" t="str">
        <f t="shared" si="56"/>
        <v>12/12/2024</v>
      </c>
      <c r="F278" s="27" t="str">
        <f t="shared" si="57"/>
        <v>608087164</v>
      </c>
      <c r="G278" s="27" t="str" cm="1">
        <f t="array" ref="G278:I278">_xlfn.TEXTSPLIT($E278,"/")</f>
        <v>12</v>
      </c>
      <c r="H278" s="27" t="str">
        <v>12</v>
      </c>
      <c r="I278" s="27" t="str">
        <v>2024</v>
      </c>
      <c r="J278" s="28">
        <f t="shared" si="58"/>
        <v>45638</v>
      </c>
      <c r="K278" s="27" t="str">
        <f t="shared" si="59"/>
        <v>[0:00]</v>
      </c>
      <c r="L278" s="27" t="str">
        <f t="shared" si="60"/>
        <v>0:00]</v>
      </c>
      <c r="M278" s="27" t="str">
        <f t="shared" si="61"/>
        <v>0:00</v>
      </c>
      <c r="N278" s="27" t="str" cm="1">
        <f t="array" ref="N278">_xlfn.TEXTSPLIT($M278,"-")</f>
        <v>0:00</v>
      </c>
      <c r="O278" s="27"/>
      <c r="P278" s="27" cm="1">
        <f t="array" ref="P278:Q278">VALUE(_xlfn.TEXTSPLIT($N278,":"))</f>
        <v>0</v>
      </c>
      <c r="Q278" s="27">
        <v>0</v>
      </c>
      <c r="R278" s="27" t="str" cm="1">
        <f t="array" ref="R278">IF($O278="","",VALUE(_xlfn.TEXTSPLIT($O278,":")))</f>
        <v/>
      </c>
      <c r="S278" s="27"/>
      <c r="T278" s="34">
        <f t="shared" si="62"/>
        <v>0</v>
      </c>
      <c r="U278" s="34" t="str">
        <f t="shared" si="63"/>
        <v/>
      </c>
      <c r="V278" s="34" t="str">
        <f t="shared" si="64"/>
        <v/>
      </c>
      <c r="W278" s="35">
        <f t="shared" si="65"/>
        <v>0</v>
      </c>
      <c r="X278" s="27" t="str">
        <f t="shared" si="66"/>
        <v>RGNO1466065</v>
      </c>
      <c r="Y278" s="43">
        <f t="shared" si="67"/>
        <v>45638</v>
      </c>
      <c r="Z278" s="27" t="str">
        <f t="shared" si="68"/>
        <v>608087164</v>
      </c>
      <c r="AA278" s="27" t="str">
        <f t="shared" si="69"/>
        <v>Absent</v>
      </c>
    </row>
    <row r="279" spans="1:27">
      <c r="A279" s="32" t="s">
        <v>327</v>
      </c>
      <c r="B279" s="27" t="str" cm="1">
        <f t="array" ref="B279:D279">_xlfn.TEXTSPLIT($A279,",")</f>
        <v>RGNO1466066</v>
      </c>
      <c r="C279" s="27" t="str">
        <v>Date-5/12/2024</v>
      </c>
      <c r="D279" s="27" t="str">
        <v>Mob:708177167[18:34-18:46]</v>
      </c>
      <c r="E279" s="36" t="str">
        <f t="shared" si="56"/>
        <v>5/12/2024</v>
      </c>
      <c r="F279" s="27" t="str">
        <f t="shared" si="57"/>
        <v>708177167</v>
      </c>
      <c r="G279" s="27" t="str" cm="1">
        <f t="array" ref="G279:I279">_xlfn.TEXTSPLIT($E279,"/")</f>
        <v>5</v>
      </c>
      <c r="H279" s="27" t="str">
        <v>12</v>
      </c>
      <c r="I279" s="27" t="str">
        <v>2024</v>
      </c>
      <c r="J279" s="28">
        <f t="shared" si="58"/>
        <v>45631</v>
      </c>
      <c r="K279" s="27" t="str">
        <f t="shared" si="59"/>
        <v>[18:34-18:46]</v>
      </c>
      <c r="L279" s="27" t="str">
        <f t="shared" si="60"/>
        <v>18:34-18:46]</v>
      </c>
      <c r="M279" s="27" t="str">
        <f t="shared" si="61"/>
        <v>18:34-18:46</v>
      </c>
      <c r="N279" s="27" t="str" cm="1">
        <f t="array" ref="N279:O279">_xlfn.TEXTSPLIT($M279,"-")</f>
        <v>18:34</v>
      </c>
      <c r="O279" s="27" t="str">
        <v>18:46</v>
      </c>
      <c r="P279" s="27" cm="1">
        <f t="array" ref="P279:Q279">VALUE(_xlfn.TEXTSPLIT($N279,":"))</f>
        <v>18</v>
      </c>
      <c r="Q279" s="27">
        <v>34</v>
      </c>
      <c r="R279" s="27" cm="1">
        <f t="array" ref="R279:S279">IF($O279="","",VALUE(_xlfn.TEXTSPLIT($O279,":")))</f>
        <v>18</v>
      </c>
      <c r="S279" s="27">
        <v>46</v>
      </c>
      <c r="T279" s="34">
        <f t="shared" si="62"/>
        <v>0.77361111111111114</v>
      </c>
      <c r="U279" s="34">
        <f t="shared" si="63"/>
        <v>0.78194444444444444</v>
      </c>
      <c r="V279" s="34">
        <f t="shared" si="64"/>
        <v>8.3333333333333037E-3</v>
      </c>
      <c r="W279" s="35">
        <f t="shared" si="65"/>
        <v>12</v>
      </c>
      <c r="X279" s="27" t="str">
        <f t="shared" si="66"/>
        <v>RGNO1466066</v>
      </c>
      <c r="Y279" s="43">
        <f t="shared" si="67"/>
        <v>45631</v>
      </c>
      <c r="Z279" s="27" t="str">
        <f t="shared" si="68"/>
        <v>708177167</v>
      </c>
      <c r="AA279" s="27" t="str">
        <f t="shared" si="69"/>
        <v>Present</v>
      </c>
    </row>
    <row r="280" spans="1:27">
      <c r="A280" s="32" t="s">
        <v>328</v>
      </c>
      <c r="B280" s="27" t="str" cm="1">
        <f t="array" ref="B280:D280">_xlfn.TEXTSPLIT($A280,",")</f>
        <v>RGNO1466067</v>
      </c>
      <c r="C280" s="27" t="str">
        <v>Date-3/12/2024</v>
      </c>
      <c r="D280" s="27" t="str">
        <v>Mob:608447179[15:50-16:36]</v>
      </c>
      <c r="E280" s="36" t="str">
        <f t="shared" si="56"/>
        <v>3/12/2024</v>
      </c>
      <c r="F280" s="27" t="str">
        <f t="shared" si="57"/>
        <v>608447179</v>
      </c>
      <c r="G280" s="27" t="str" cm="1">
        <f t="array" ref="G280:I280">_xlfn.TEXTSPLIT($E280,"/")</f>
        <v>3</v>
      </c>
      <c r="H280" s="27" t="str">
        <v>12</v>
      </c>
      <c r="I280" s="27" t="str">
        <v>2024</v>
      </c>
      <c r="J280" s="28">
        <f t="shared" si="58"/>
        <v>45629</v>
      </c>
      <c r="K280" s="27" t="str">
        <f t="shared" si="59"/>
        <v>[15:50-16:36]</v>
      </c>
      <c r="L280" s="27" t="str">
        <f t="shared" si="60"/>
        <v>15:50-16:36]</v>
      </c>
      <c r="M280" s="27" t="str">
        <f t="shared" si="61"/>
        <v>15:50-16:36</v>
      </c>
      <c r="N280" s="27" t="str" cm="1">
        <f t="array" ref="N280:O280">_xlfn.TEXTSPLIT($M280,"-")</f>
        <v>15:50</v>
      </c>
      <c r="O280" s="27" t="str">
        <v>16:36</v>
      </c>
      <c r="P280" s="27" cm="1">
        <f t="array" ref="P280:Q280">VALUE(_xlfn.TEXTSPLIT($N280,":"))</f>
        <v>15</v>
      </c>
      <c r="Q280" s="27">
        <v>50</v>
      </c>
      <c r="R280" s="27" cm="1">
        <f t="array" ref="R280:S280">IF($O280="","",VALUE(_xlfn.TEXTSPLIT($O280,":")))</f>
        <v>16</v>
      </c>
      <c r="S280" s="27">
        <v>36</v>
      </c>
      <c r="T280" s="34">
        <f t="shared" si="62"/>
        <v>0.65972222222222221</v>
      </c>
      <c r="U280" s="34">
        <f t="shared" si="63"/>
        <v>0.69166666666666665</v>
      </c>
      <c r="V280" s="34">
        <f t="shared" si="64"/>
        <v>3.1944444444444442E-2</v>
      </c>
      <c r="W280" s="35">
        <f t="shared" si="65"/>
        <v>46</v>
      </c>
      <c r="X280" s="27" t="str">
        <f t="shared" si="66"/>
        <v>RGNO1466067</v>
      </c>
      <c r="Y280" s="43">
        <f t="shared" si="67"/>
        <v>45629</v>
      </c>
      <c r="Z280" s="27" t="str">
        <f t="shared" si="68"/>
        <v>608447179</v>
      </c>
      <c r="AA280" s="27" t="str">
        <f t="shared" si="69"/>
        <v>Present</v>
      </c>
    </row>
    <row r="281" spans="1:27">
      <c r="A281" s="32" t="s">
        <v>329</v>
      </c>
      <c r="B281" s="27" t="str" cm="1">
        <f t="array" ref="B281:D281">_xlfn.TEXTSPLIT($A281,",")</f>
        <v>RGNO1466068</v>
      </c>
      <c r="C281" s="27" t="str">
        <v>Date-11/12/2024</v>
      </c>
      <c r="D281" s="27" t="str">
        <v>Mob:708537183[18:29-18:40]</v>
      </c>
      <c r="E281" s="36" t="str">
        <f t="shared" si="56"/>
        <v>11/12/2024</v>
      </c>
      <c r="F281" s="27" t="str">
        <f t="shared" si="57"/>
        <v>708537183</v>
      </c>
      <c r="G281" s="27" t="str" cm="1">
        <f t="array" ref="G281:I281">_xlfn.TEXTSPLIT($E281,"/")</f>
        <v>11</v>
      </c>
      <c r="H281" s="27" t="str">
        <v>12</v>
      </c>
      <c r="I281" s="27" t="str">
        <v>2024</v>
      </c>
      <c r="J281" s="28">
        <f t="shared" si="58"/>
        <v>45637</v>
      </c>
      <c r="K281" s="27" t="str">
        <f t="shared" si="59"/>
        <v>[18:29-18:40]</v>
      </c>
      <c r="L281" s="27" t="str">
        <f t="shared" si="60"/>
        <v>18:29-18:40]</v>
      </c>
      <c r="M281" s="27" t="str">
        <f t="shared" si="61"/>
        <v>18:29-18:40</v>
      </c>
      <c r="N281" s="27" t="str" cm="1">
        <f t="array" ref="N281:O281">_xlfn.TEXTSPLIT($M281,"-")</f>
        <v>18:29</v>
      </c>
      <c r="O281" s="27" t="str">
        <v>18:40</v>
      </c>
      <c r="P281" s="27" cm="1">
        <f t="array" ref="P281:Q281">VALUE(_xlfn.TEXTSPLIT($N281,":"))</f>
        <v>18</v>
      </c>
      <c r="Q281" s="27">
        <v>29</v>
      </c>
      <c r="R281" s="27" cm="1">
        <f t="array" ref="R281:S281">IF($O281="","",VALUE(_xlfn.TEXTSPLIT($O281,":")))</f>
        <v>18</v>
      </c>
      <c r="S281" s="27">
        <v>40</v>
      </c>
      <c r="T281" s="34">
        <f t="shared" si="62"/>
        <v>0.77013888888888893</v>
      </c>
      <c r="U281" s="34">
        <f t="shared" si="63"/>
        <v>0.77777777777777779</v>
      </c>
      <c r="V281" s="34">
        <f t="shared" si="64"/>
        <v>7.6388888888888618E-3</v>
      </c>
      <c r="W281" s="35">
        <f t="shared" si="65"/>
        <v>11</v>
      </c>
      <c r="X281" s="27" t="str">
        <f t="shared" si="66"/>
        <v>RGNO1466068</v>
      </c>
      <c r="Y281" s="43">
        <f t="shared" si="67"/>
        <v>45637</v>
      </c>
      <c r="Z281" s="27" t="str">
        <f t="shared" si="68"/>
        <v>708537183</v>
      </c>
      <c r="AA281" s="27" t="str">
        <f t="shared" si="69"/>
        <v>Present</v>
      </c>
    </row>
    <row r="282" spans="1:27">
      <c r="A282" s="32" t="s">
        <v>330</v>
      </c>
      <c r="B282" s="27" t="str" cm="1">
        <f t="array" ref="B282:D282">_xlfn.TEXTSPLIT($A282,",")</f>
        <v>RGNO1466069</v>
      </c>
      <c r="C282" s="27" t="str">
        <v>Date-7/12/2024</v>
      </c>
      <c r="D282" s="27" t="str">
        <v>Mob:708627186[0:00]</v>
      </c>
      <c r="E282" s="36" t="str">
        <f t="shared" si="56"/>
        <v>7/12/2024</v>
      </c>
      <c r="F282" s="27" t="str">
        <f t="shared" si="57"/>
        <v>708627186</v>
      </c>
      <c r="G282" s="27" t="str" cm="1">
        <f t="array" ref="G282:I282">_xlfn.TEXTSPLIT($E282,"/")</f>
        <v>7</v>
      </c>
      <c r="H282" s="27" t="str">
        <v>12</v>
      </c>
      <c r="I282" s="27" t="str">
        <v>2024</v>
      </c>
      <c r="J282" s="28">
        <f t="shared" si="58"/>
        <v>45633</v>
      </c>
      <c r="K282" s="27" t="str">
        <f t="shared" si="59"/>
        <v>[0:00]</v>
      </c>
      <c r="L282" s="27" t="str">
        <f t="shared" si="60"/>
        <v>0:00]</v>
      </c>
      <c r="M282" s="27" t="str">
        <f t="shared" si="61"/>
        <v>0:00</v>
      </c>
      <c r="N282" s="27" t="str" cm="1">
        <f t="array" ref="N282">_xlfn.TEXTSPLIT($M282,"-")</f>
        <v>0:00</v>
      </c>
      <c r="O282" s="27"/>
      <c r="P282" s="27" cm="1">
        <f t="array" ref="P282:Q282">VALUE(_xlfn.TEXTSPLIT($N282,":"))</f>
        <v>0</v>
      </c>
      <c r="Q282" s="27">
        <v>0</v>
      </c>
      <c r="R282" s="27" t="str" cm="1">
        <f t="array" ref="R282">IF($O282="","",VALUE(_xlfn.TEXTSPLIT($O282,":")))</f>
        <v/>
      </c>
      <c r="S282" s="27"/>
      <c r="T282" s="34">
        <f t="shared" si="62"/>
        <v>0</v>
      </c>
      <c r="U282" s="34" t="str">
        <f t="shared" si="63"/>
        <v/>
      </c>
      <c r="V282" s="34" t="str">
        <f t="shared" si="64"/>
        <v/>
      </c>
      <c r="W282" s="35">
        <f t="shared" si="65"/>
        <v>0</v>
      </c>
      <c r="X282" s="27" t="str">
        <f t="shared" si="66"/>
        <v>RGNO1466069</v>
      </c>
      <c r="Y282" s="43">
        <f t="shared" si="67"/>
        <v>45633</v>
      </c>
      <c r="Z282" s="27" t="str">
        <f t="shared" si="68"/>
        <v>708627186</v>
      </c>
      <c r="AA282" s="27" t="str">
        <f t="shared" si="69"/>
        <v>Absent</v>
      </c>
    </row>
    <row r="283" spans="1:27">
      <c r="A283" s="32" t="s">
        <v>331</v>
      </c>
      <c r="B283" s="27" t="str" cm="1">
        <f t="array" ref="B283:D283">_xlfn.TEXTSPLIT($A283,",")</f>
        <v>RGNO1466070</v>
      </c>
      <c r="C283" s="27" t="str">
        <v>Date-12/12/2024</v>
      </c>
      <c r="D283" s="27" t="str">
        <v>Mob:608717190[0:00]</v>
      </c>
      <c r="E283" s="36" t="str">
        <f t="shared" si="56"/>
        <v>12/12/2024</v>
      </c>
      <c r="F283" s="27" t="str">
        <f t="shared" si="57"/>
        <v>608717190</v>
      </c>
      <c r="G283" s="27" t="str" cm="1">
        <f t="array" ref="G283:I283">_xlfn.TEXTSPLIT($E283,"/")</f>
        <v>12</v>
      </c>
      <c r="H283" s="27" t="str">
        <v>12</v>
      </c>
      <c r="I283" s="27" t="str">
        <v>2024</v>
      </c>
      <c r="J283" s="28">
        <f t="shared" si="58"/>
        <v>45638</v>
      </c>
      <c r="K283" s="27" t="str">
        <f t="shared" si="59"/>
        <v>[0:00]</v>
      </c>
      <c r="L283" s="27" t="str">
        <f t="shared" si="60"/>
        <v>0:00]</v>
      </c>
      <c r="M283" s="27" t="str">
        <f t="shared" si="61"/>
        <v>0:00</v>
      </c>
      <c r="N283" s="27" t="str" cm="1">
        <f t="array" ref="N283">_xlfn.TEXTSPLIT($M283,"-")</f>
        <v>0:00</v>
      </c>
      <c r="O283" s="27"/>
      <c r="P283" s="27" cm="1">
        <f t="array" ref="P283:Q283">VALUE(_xlfn.TEXTSPLIT($N283,":"))</f>
        <v>0</v>
      </c>
      <c r="Q283" s="27">
        <v>0</v>
      </c>
      <c r="R283" s="27" t="str" cm="1">
        <f t="array" ref="R283">IF($O283="","",VALUE(_xlfn.TEXTSPLIT($O283,":")))</f>
        <v/>
      </c>
      <c r="S283" s="27"/>
      <c r="T283" s="34">
        <f t="shared" si="62"/>
        <v>0</v>
      </c>
      <c r="U283" s="34" t="str">
        <f t="shared" si="63"/>
        <v/>
      </c>
      <c r="V283" s="34" t="str">
        <f t="shared" si="64"/>
        <v/>
      </c>
      <c r="W283" s="35">
        <f t="shared" si="65"/>
        <v>0</v>
      </c>
      <c r="X283" s="27" t="str">
        <f t="shared" si="66"/>
        <v>RGNO1466070</v>
      </c>
      <c r="Y283" s="43">
        <f t="shared" si="67"/>
        <v>45638</v>
      </c>
      <c r="Z283" s="27" t="str">
        <f t="shared" si="68"/>
        <v>608717190</v>
      </c>
      <c r="AA283" s="27" t="str">
        <f t="shared" si="69"/>
        <v>Absent</v>
      </c>
    </row>
    <row r="284" spans="1:27">
      <c r="A284" s="32" t="s">
        <v>332</v>
      </c>
      <c r="B284" s="27" t="str" cm="1">
        <f t="array" ref="B284:D284">_xlfn.TEXTSPLIT($A284,",")</f>
        <v>RGNO1466071</v>
      </c>
      <c r="C284" s="27" t="str">
        <v>Date-10/12/2024</v>
      </c>
      <c r="D284" s="27" t="str">
        <v>Mob:608897198[12:42-12:51]</v>
      </c>
      <c r="E284" s="36" t="str">
        <f t="shared" si="56"/>
        <v>10/12/2024</v>
      </c>
      <c r="F284" s="27" t="str">
        <f t="shared" si="57"/>
        <v>608897198</v>
      </c>
      <c r="G284" s="27" t="str" cm="1">
        <f t="array" ref="G284:I284">_xlfn.TEXTSPLIT($E284,"/")</f>
        <v>10</v>
      </c>
      <c r="H284" s="27" t="str">
        <v>12</v>
      </c>
      <c r="I284" s="27" t="str">
        <v>2024</v>
      </c>
      <c r="J284" s="28">
        <f t="shared" si="58"/>
        <v>45636</v>
      </c>
      <c r="K284" s="27" t="str">
        <f t="shared" si="59"/>
        <v>[12:42-12:51]</v>
      </c>
      <c r="L284" s="27" t="str">
        <f t="shared" si="60"/>
        <v>12:42-12:51]</v>
      </c>
      <c r="M284" s="27" t="str">
        <f t="shared" si="61"/>
        <v>12:42-12:51</v>
      </c>
      <c r="N284" s="27" t="str" cm="1">
        <f t="array" ref="N284:O284">_xlfn.TEXTSPLIT($M284,"-")</f>
        <v>12:42</v>
      </c>
      <c r="O284" s="27" t="str">
        <v>12:51</v>
      </c>
      <c r="P284" s="27" cm="1">
        <f t="array" ref="P284:Q284">VALUE(_xlfn.TEXTSPLIT($N284,":"))</f>
        <v>12</v>
      </c>
      <c r="Q284" s="27">
        <v>42</v>
      </c>
      <c r="R284" s="27" cm="1">
        <f t="array" ref="R284:S284">IF($O284="","",VALUE(_xlfn.TEXTSPLIT($O284,":")))</f>
        <v>12</v>
      </c>
      <c r="S284" s="27">
        <v>51</v>
      </c>
      <c r="T284" s="34">
        <f t="shared" si="62"/>
        <v>0.52916666666666667</v>
      </c>
      <c r="U284" s="34">
        <f t="shared" si="63"/>
        <v>0.53541666666666665</v>
      </c>
      <c r="V284" s="34">
        <f t="shared" si="64"/>
        <v>6.2499999999999778E-3</v>
      </c>
      <c r="W284" s="35">
        <f t="shared" si="65"/>
        <v>9</v>
      </c>
      <c r="X284" s="27" t="str">
        <f t="shared" si="66"/>
        <v>RGNO1466071</v>
      </c>
      <c r="Y284" s="43">
        <f t="shared" si="67"/>
        <v>45636</v>
      </c>
      <c r="Z284" s="27" t="str">
        <f t="shared" si="68"/>
        <v>608897198</v>
      </c>
      <c r="AA284" s="27" t="str">
        <f t="shared" si="69"/>
        <v>Present</v>
      </c>
    </row>
    <row r="285" spans="1:27">
      <c r="A285" s="32" t="s">
        <v>333</v>
      </c>
      <c r="B285" s="27" t="str" cm="1">
        <f t="array" ref="B285:D285">_xlfn.TEXTSPLIT($A285,",")</f>
        <v>RGNO1466072</v>
      </c>
      <c r="C285" s="27" t="str">
        <v>Date-9/12/2024</v>
      </c>
      <c r="D285" s="27" t="str">
        <v>Mob:609077205[11:59-12:55]</v>
      </c>
      <c r="E285" s="36" t="str">
        <f t="shared" si="56"/>
        <v>9/12/2024</v>
      </c>
      <c r="F285" s="27" t="str">
        <f t="shared" si="57"/>
        <v>609077205</v>
      </c>
      <c r="G285" s="27" t="str" cm="1">
        <f t="array" ref="G285:I285">_xlfn.TEXTSPLIT($E285,"/")</f>
        <v>9</v>
      </c>
      <c r="H285" s="27" t="str">
        <v>12</v>
      </c>
      <c r="I285" s="27" t="str">
        <v>2024</v>
      </c>
      <c r="J285" s="28">
        <f t="shared" si="58"/>
        <v>45635</v>
      </c>
      <c r="K285" s="27" t="str">
        <f t="shared" si="59"/>
        <v>[11:59-12:55]</v>
      </c>
      <c r="L285" s="27" t="str">
        <f t="shared" si="60"/>
        <v>11:59-12:55]</v>
      </c>
      <c r="M285" s="27" t="str">
        <f t="shared" si="61"/>
        <v>11:59-12:55</v>
      </c>
      <c r="N285" s="27" t="str" cm="1">
        <f t="array" ref="N285:O285">_xlfn.TEXTSPLIT($M285,"-")</f>
        <v>11:59</v>
      </c>
      <c r="O285" s="27" t="str">
        <v>12:55</v>
      </c>
      <c r="P285" s="27" cm="1">
        <f t="array" ref="P285:Q285">VALUE(_xlfn.TEXTSPLIT($N285,":"))</f>
        <v>11</v>
      </c>
      <c r="Q285" s="27">
        <v>59</v>
      </c>
      <c r="R285" s="27" cm="1">
        <f t="array" ref="R285:S285">IF($O285="","",VALUE(_xlfn.TEXTSPLIT($O285,":")))</f>
        <v>12</v>
      </c>
      <c r="S285" s="27">
        <v>55</v>
      </c>
      <c r="T285" s="34">
        <f t="shared" si="62"/>
        <v>0.49930555555555556</v>
      </c>
      <c r="U285" s="34">
        <f t="shared" si="63"/>
        <v>0.53819444444444442</v>
      </c>
      <c r="V285" s="34">
        <f t="shared" si="64"/>
        <v>3.8888888888888862E-2</v>
      </c>
      <c r="W285" s="35">
        <f t="shared" si="65"/>
        <v>56</v>
      </c>
      <c r="X285" s="27" t="str">
        <f t="shared" si="66"/>
        <v>RGNO1466072</v>
      </c>
      <c r="Y285" s="43">
        <f t="shared" si="67"/>
        <v>45635</v>
      </c>
      <c r="Z285" s="27" t="str">
        <f t="shared" si="68"/>
        <v>609077205</v>
      </c>
      <c r="AA285" s="27" t="str">
        <f t="shared" si="69"/>
        <v>Present</v>
      </c>
    </row>
    <row r="286" spans="1:27">
      <c r="A286" s="32" t="s">
        <v>334</v>
      </c>
      <c r="B286" s="27" t="str" cm="1">
        <f t="array" ref="B286:D286">_xlfn.TEXTSPLIT($A286,",")</f>
        <v>RGNO1466073</v>
      </c>
      <c r="C286" s="27" t="str">
        <v>Date-6/12/2024</v>
      </c>
      <c r="D286" s="27" t="str">
        <v>Mob:709167209[0:00]</v>
      </c>
      <c r="E286" s="36" t="str">
        <f t="shared" si="56"/>
        <v>6/12/2024</v>
      </c>
      <c r="F286" s="27" t="str">
        <f t="shared" si="57"/>
        <v>709167209</v>
      </c>
      <c r="G286" s="27" t="str" cm="1">
        <f t="array" ref="G286:I286">_xlfn.TEXTSPLIT($E286,"/")</f>
        <v>6</v>
      </c>
      <c r="H286" s="27" t="str">
        <v>12</v>
      </c>
      <c r="I286" s="27" t="str">
        <v>2024</v>
      </c>
      <c r="J286" s="28">
        <f t="shared" si="58"/>
        <v>45632</v>
      </c>
      <c r="K286" s="27" t="str">
        <f t="shared" si="59"/>
        <v>[0:00]</v>
      </c>
      <c r="L286" s="27" t="str">
        <f t="shared" si="60"/>
        <v>0:00]</v>
      </c>
      <c r="M286" s="27" t="str">
        <f t="shared" si="61"/>
        <v>0:00</v>
      </c>
      <c r="N286" s="27" t="str" cm="1">
        <f t="array" ref="N286">_xlfn.TEXTSPLIT($M286,"-")</f>
        <v>0:00</v>
      </c>
      <c r="O286" s="27"/>
      <c r="P286" s="27" cm="1">
        <f t="array" ref="P286:Q286">VALUE(_xlfn.TEXTSPLIT($N286,":"))</f>
        <v>0</v>
      </c>
      <c r="Q286" s="27">
        <v>0</v>
      </c>
      <c r="R286" s="27" t="str" cm="1">
        <f t="array" ref="R286">IF($O286="","",VALUE(_xlfn.TEXTSPLIT($O286,":")))</f>
        <v/>
      </c>
      <c r="S286" s="27"/>
      <c r="T286" s="34">
        <f t="shared" si="62"/>
        <v>0</v>
      </c>
      <c r="U286" s="34" t="str">
        <f t="shared" si="63"/>
        <v/>
      </c>
      <c r="V286" s="34" t="str">
        <f t="shared" si="64"/>
        <v/>
      </c>
      <c r="W286" s="35">
        <f t="shared" si="65"/>
        <v>0</v>
      </c>
      <c r="X286" s="27" t="str">
        <f t="shared" si="66"/>
        <v>RGNO1466073</v>
      </c>
      <c r="Y286" s="43">
        <f t="shared" si="67"/>
        <v>45632</v>
      </c>
      <c r="Z286" s="27" t="str">
        <f t="shared" si="68"/>
        <v>709167209</v>
      </c>
      <c r="AA286" s="27" t="str">
        <f t="shared" si="69"/>
        <v>Absent</v>
      </c>
    </row>
    <row r="287" spans="1:27">
      <c r="A287" s="32" t="s">
        <v>335</v>
      </c>
      <c r="B287" s="27" t="str" cm="1">
        <f t="array" ref="B287:D287">_xlfn.TEXTSPLIT($A287,",")</f>
        <v>RGNO1466074</v>
      </c>
      <c r="C287" s="27" t="str">
        <v>Date-13/12/2024</v>
      </c>
      <c r="D287" s="27" t="str">
        <v>Mob:609437220[15:04-15:20]</v>
      </c>
      <c r="E287" s="36" t="str">
        <f t="shared" si="56"/>
        <v>13/12/2024</v>
      </c>
      <c r="F287" s="27" t="str">
        <f t="shared" si="57"/>
        <v>609437220</v>
      </c>
      <c r="G287" s="27" t="str" cm="1">
        <f t="array" ref="G287:I287">_xlfn.TEXTSPLIT($E287,"/")</f>
        <v>13</v>
      </c>
      <c r="H287" s="27" t="str">
        <v>12</v>
      </c>
      <c r="I287" s="27" t="str">
        <v>2024</v>
      </c>
      <c r="J287" s="28">
        <f t="shared" si="58"/>
        <v>45639</v>
      </c>
      <c r="K287" s="27" t="str">
        <f t="shared" si="59"/>
        <v>[15:04-15:20]</v>
      </c>
      <c r="L287" s="27" t="str">
        <f t="shared" si="60"/>
        <v>15:04-15:20]</v>
      </c>
      <c r="M287" s="27" t="str">
        <f t="shared" si="61"/>
        <v>15:04-15:20</v>
      </c>
      <c r="N287" s="27" t="str" cm="1">
        <f t="array" ref="N287:O287">_xlfn.TEXTSPLIT($M287,"-")</f>
        <v>15:04</v>
      </c>
      <c r="O287" s="27" t="str">
        <v>15:20</v>
      </c>
      <c r="P287" s="27" cm="1">
        <f t="array" ref="P287:Q287">VALUE(_xlfn.TEXTSPLIT($N287,":"))</f>
        <v>15</v>
      </c>
      <c r="Q287" s="27">
        <v>4</v>
      </c>
      <c r="R287" s="27" cm="1">
        <f t="array" ref="R287:S287">IF($O287="","",VALUE(_xlfn.TEXTSPLIT($O287,":")))</f>
        <v>15</v>
      </c>
      <c r="S287" s="27">
        <v>20</v>
      </c>
      <c r="T287" s="34">
        <f t="shared" si="62"/>
        <v>0.62777777777777777</v>
      </c>
      <c r="U287" s="34">
        <f t="shared" si="63"/>
        <v>0.63888888888888884</v>
      </c>
      <c r="V287" s="34">
        <f t="shared" si="64"/>
        <v>1.1111111111111072E-2</v>
      </c>
      <c r="W287" s="35">
        <f t="shared" si="65"/>
        <v>16</v>
      </c>
      <c r="X287" s="27" t="str">
        <f t="shared" si="66"/>
        <v>RGNO1466074</v>
      </c>
      <c r="Y287" s="43">
        <f t="shared" si="67"/>
        <v>45639</v>
      </c>
      <c r="Z287" s="27" t="str">
        <f t="shared" si="68"/>
        <v>609437220</v>
      </c>
      <c r="AA287" s="27" t="str">
        <f t="shared" si="69"/>
        <v>Present</v>
      </c>
    </row>
    <row r="288" spans="1:27">
      <c r="A288" s="32" t="s">
        <v>336</v>
      </c>
      <c r="B288" s="27" t="str" cm="1">
        <f t="array" ref="B288:D288">_xlfn.TEXTSPLIT($A288,",")</f>
        <v>RGNO1466075</v>
      </c>
      <c r="C288" s="27" t="str">
        <v>Date-4/12/2024</v>
      </c>
      <c r="D288" s="27" t="str">
        <v>Mob:609527224[11:21-12:18]</v>
      </c>
      <c r="E288" s="36" t="str">
        <f t="shared" si="56"/>
        <v>4/12/2024</v>
      </c>
      <c r="F288" s="27" t="str">
        <f t="shared" si="57"/>
        <v>609527224</v>
      </c>
      <c r="G288" s="27" t="str" cm="1">
        <f t="array" ref="G288:I288">_xlfn.TEXTSPLIT($E288,"/")</f>
        <v>4</v>
      </c>
      <c r="H288" s="27" t="str">
        <v>12</v>
      </c>
      <c r="I288" s="27" t="str">
        <v>2024</v>
      </c>
      <c r="J288" s="28">
        <f t="shared" si="58"/>
        <v>45630</v>
      </c>
      <c r="K288" s="27" t="str">
        <f t="shared" si="59"/>
        <v>[11:21-12:18]</v>
      </c>
      <c r="L288" s="27" t="str">
        <f t="shared" si="60"/>
        <v>11:21-12:18]</v>
      </c>
      <c r="M288" s="27" t="str">
        <f t="shared" si="61"/>
        <v>11:21-12:18</v>
      </c>
      <c r="N288" s="27" t="str" cm="1">
        <f t="array" ref="N288:O288">_xlfn.TEXTSPLIT($M288,"-")</f>
        <v>11:21</v>
      </c>
      <c r="O288" s="27" t="str">
        <v>12:18</v>
      </c>
      <c r="P288" s="27" cm="1">
        <f t="array" ref="P288:Q288">VALUE(_xlfn.TEXTSPLIT($N288,":"))</f>
        <v>11</v>
      </c>
      <c r="Q288" s="27">
        <v>21</v>
      </c>
      <c r="R288" s="27" cm="1">
        <f t="array" ref="R288:S288">IF($O288="","",VALUE(_xlfn.TEXTSPLIT($O288,":")))</f>
        <v>12</v>
      </c>
      <c r="S288" s="27">
        <v>18</v>
      </c>
      <c r="T288" s="34">
        <f t="shared" si="62"/>
        <v>0.47291666666666665</v>
      </c>
      <c r="U288" s="34">
        <f t="shared" si="63"/>
        <v>0.51249999999999996</v>
      </c>
      <c r="V288" s="34">
        <f t="shared" si="64"/>
        <v>3.9583333333333304E-2</v>
      </c>
      <c r="W288" s="35">
        <f t="shared" si="65"/>
        <v>57</v>
      </c>
      <c r="X288" s="27" t="str">
        <f t="shared" si="66"/>
        <v>RGNO1466075</v>
      </c>
      <c r="Y288" s="43">
        <f t="shared" si="67"/>
        <v>45630</v>
      </c>
      <c r="Z288" s="27" t="str">
        <f t="shared" si="68"/>
        <v>609527224</v>
      </c>
      <c r="AA288" s="27" t="str">
        <f t="shared" si="69"/>
        <v>Present</v>
      </c>
    </row>
    <row r="289" spans="1:27">
      <c r="A289" s="32" t="s">
        <v>337</v>
      </c>
      <c r="B289" s="27" t="str" cm="1">
        <f t="array" ref="B289:D289">_xlfn.TEXTSPLIT($A289,",")</f>
        <v>RGNO1466076</v>
      </c>
      <c r="C289" s="27" t="str">
        <v>Date-8/12/2024</v>
      </c>
      <c r="D289" s="27" t="str">
        <v>Mob:709707232[13:38-13:48]</v>
      </c>
      <c r="E289" s="36" t="str">
        <f t="shared" si="56"/>
        <v>8/12/2024</v>
      </c>
      <c r="F289" s="27" t="str">
        <f t="shared" si="57"/>
        <v>709707232</v>
      </c>
      <c r="G289" s="27" t="str" cm="1">
        <f t="array" ref="G289:I289">_xlfn.TEXTSPLIT($E289,"/")</f>
        <v>8</v>
      </c>
      <c r="H289" s="27" t="str">
        <v>12</v>
      </c>
      <c r="I289" s="27" t="str">
        <v>2024</v>
      </c>
      <c r="J289" s="28">
        <f t="shared" si="58"/>
        <v>45634</v>
      </c>
      <c r="K289" s="27" t="str">
        <f t="shared" si="59"/>
        <v>[13:38-13:48]</v>
      </c>
      <c r="L289" s="27" t="str">
        <f t="shared" si="60"/>
        <v>13:38-13:48]</v>
      </c>
      <c r="M289" s="27" t="str">
        <f t="shared" si="61"/>
        <v>13:38-13:48</v>
      </c>
      <c r="N289" s="27" t="str" cm="1">
        <f t="array" ref="N289:O289">_xlfn.TEXTSPLIT($M289,"-")</f>
        <v>13:38</v>
      </c>
      <c r="O289" s="27" t="str">
        <v>13:48</v>
      </c>
      <c r="P289" s="27" cm="1">
        <f t="array" ref="P289:Q289">VALUE(_xlfn.TEXTSPLIT($N289,":"))</f>
        <v>13</v>
      </c>
      <c r="Q289" s="27">
        <v>38</v>
      </c>
      <c r="R289" s="27" cm="1">
        <f t="array" ref="R289:S289">IF($O289="","",VALUE(_xlfn.TEXTSPLIT($O289,":")))</f>
        <v>13</v>
      </c>
      <c r="S289" s="27">
        <v>48</v>
      </c>
      <c r="T289" s="34">
        <f t="shared" si="62"/>
        <v>0.56805555555555554</v>
      </c>
      <c r="U289" s="34">
        <f t="shared" si="63"/>
        <v>0.57499999999999996</v>
      </c>
      <c r="V289" s="34">
        <f t="shared" si="64"/>
        <v>6.9444444444444198E-3</v>
      </c>
      <c r="W289" s="35">
        <f t="shared" si="65"/>
        <v>10</v>
      </c>
      <c r="X289" s="27" t="str">
        <f t="shared" si="66"/>
        <v>RGNO1466076</v>
      </c>
      <c r="Y289" s="43">
        <f t="shared" si="67"/>
        <v>45634</v>
      </c>
      <c r="Z289" s="27" t="str">
        <f t="shared" si="68"/>
        <v>709707232</v>
      </c>
      <c r="AA289" s="27" t="str">
        <f t="shared" si="69"/>
        <v>Present</v>
      </c>
    </row>
    <row r="290" spans="1:27">
      <c r="A290" s="32" t="s">
        <v>338</v>
      </c>
      <c r="B290" s="27" t="str" cm="1">
        <f t="array" ref="B290:D290">_xlfn.TEXTSPLIT($A290,",")</f>
        <v>RGNO1466077</v>
      </c>
      <c r="C290" s="27" t="str">
        <v>Date-11/12/2024</v>
      </c>
      <c r="D290" s="27" t="str">
        <v>Mob:609797235[12:46-13:28]</v>
      </c>
      <c r="E290" s="36" t="str">
        <f t="shared" si="56"/>
        <v>11/12/2024</v>
      </c>
      <c r="F290" s="27" t="str">
        <f t="shared" si="57"/>
        <v>609797235</v>
      </c>
      <c r="G290" s="27" t="str" cm="1">
        <f t="array" ref="G290:I290">_xlfn.TEXTSPLIT($E290,"/")</f>
        <v>11</v>
      </c>
      <c r="H290" s="27" t="str">
        <v>12</v>
      </c>
      <c r="I290" s="27" t="str">
        <v>2024</v>
      </c>
      <c r="J290" s="28">
        <f t="shared" si="58"/>
        <v>45637</v>
      </c>
      <c r="K290" s="27" t="str">
        <f t="shared" si="59"/>
        <v>[12:46-13:28]</v>
      </c>
      <c r="L290" s="27" t="str">
        <f t="shared" si="60"/>
        <v>12:46-13:28]</v>
      </c>
      <c r="M290" s="27" t="str">
        <f t="shared" si="61"/>
        <v>12:46-13:28</v>
      </c>
      <c r="N290" s="27" t="str" cm="1">
        <f t="array" ref="N290:O290">_xlfn.TEXTSPLIT($M290,"-")</f>
        <v>12:46</v>
      </c>
      <c r="O290" s="27" t="str">
        <v>13:28</v>
      </c>
      <c r="P290" s="27" cm="1">
        <f t="array" ref="P290:Q290">VALUE(_xlfn.TEXTSPLIT($N290,":"))</f>
        <v>12</v>
      </c>
      <c r="Q290" s="27">
        <v>46</v>
      </c>
      <c r="R290" s="27" cm="1">
        <f t="array" ref="R290:S290">IF($O290="","",VALUE(_xlfn.TEXTSPLIT($O290,":")))</f>
        <v>13</v>
      </c>
      <c r="S290" s="27">
        <v>28</v>
      </c>
      <c r="T290" s="34">
        <f t="shared" si="62"/>
        <v>0.53194444444444444</v>
      </c>
      <c r="U290" s="34">
        <f t="shared" si="63"/>
        <v>0.56111111111111112</v>
      </c>
      <c r="V290" s="34">
        <f t="shared" si="64"/>
        <v>2.9166666666666674E-2</v>
      </c>
      <c r="W290" s="35">
        <f t="shared" si="65"/>
        <v>42</v>
      </c>
      <c r="X290" s="27" t="str">
        <f t="shared" si="66"/>
        <v>RGNO1466077</v>
      </c>
      <c r="Y290" s="43">
        <f t="shared" si="67"/>
        <v>45637</v>
      </c>
      <c r="Z290" s="27" t="str">
        <f t="shared" si="68"/>
        <v>609797235</v>
      </c>
      <c r="AA290" s="27" t="str">
        <f t="shared" si="69"/>
        <v>Present</v>
      </c>
    </row>
    <row r="291" spans="1:27">
      <c r="A291" s="32" t="s">
        <v>339</v>
      </c>
      <c r="B291" s="27" t="str" cm="1">
        <f t="array" ref="B291:D291">_xlfn.TEXTSPLIT($A291,",")</f>
        <v>RGNO1466078</v>
      </c>
      <c r="C291" s="27" t="str">
        <v>Date-8/12/2024</v>
      </c>
      <c r="D291" s="27" t="str">
        <v>Mob:709977243[15:09-15:19]</v>
      </c>
      <c r="E291" s="36" t="str">
        <f t="shared" si="56"/>
        <v>8/12/2024</v>
      </c>
      <c r="F291" s="27" t="str">
        <f t="shared" si="57"/>
        <v>709977243</v>
      </c>
      <c r="G291" s="27" t="str" cm="1">
        <f t="array" ref="G291:I291">_xlfn.TEXTSPLIT($E291,"/")</f>
        <v>8</v>
      </c>
      <c r="H291" s="27" t="str">
        <v>12</v>
      </c>
      <c r="I291" s="27" t="str">
        <v>2024</v>
      </c>
      <c r="J291" s="28">
        <f t="shared" si="58"/>
        <v>45634</v>
      </c>
      <c r="K291" s="27" t="str">
        <f t="shared" si="59"/>
        <v>[15:09-15:19]</v>
      </c>
      <c r="L291" s="27" t="str">
        <f t="shared" si="60"/>
        <v>15:09-15:19]</v>
      </c>
      <c r="M291" s="27" t="str">
        <f t="shared" si="61"/>
        <v>15:09-15:19</v>
      </c>
      <c r="N291" s="27" t="str" cm="1">
        <f t="array" ref="N291:O291">_xlfn.TEXTSPLIT($M291,"-")</f>
        <v>15:09</v>
      </c>
      <c r="O291" s="27" t="str">
        <v>15:19</v>
      </c>
      <c r="P291" s="27" cm="1">
        <f t="array" ref="P291:Q291">VALUE(_xlfn.TEXTSPLIT($N291,":"))</f>
        <v>15</v>
      </c>
      <c r="Q291" s="27">
        <v>9</v>
      </c>
      <c r="R291" s="27" cm="1">
        <f t="array" ref="R291:S291">IF($O291="","",VALUE(_xlfn.TEXTSPLIT($O291,":")))</f>
        <v>15</v>
      </c>
      <c r="S291" s="27">
        <v>19</v>
      </c>
      <c r="T291" s="34">
        <f t="shared" si="62"/>
        <v>0.63124999999999998</v>
      </c>
      <c r="U291" s="34">
        <f t="shared" si="63"/>
        <v>0.6381944444444444</v>
      </c>
      <c r="V291" s="34">
        <f t="shared" si="64"/>
        <v>6.9444444444444198E-3</v>
      </c>
      <c r="W291" s="35">
        <f t="shared" si="65"/>
        <v>10</v>
      </c>
      <c r="X291" s="27" t="str">
        <f t="shared" si="66"/>
        <v>RGNO1466078</v>
      </c>
      <c r="Y291" s="43">
        <f t="shared" si="67"/>
        <v>45634</v>
      </c>
      <c r="Z291" s="27" t="str">
        <f t="shared" si="68"/>
        <v>709977243</v>
      </c>
      <c r="AA291" s="27" t="str">
        <f t="shared" si="69"/>
        <v>Present</v>
      </c>
    </row>
    <row r="292" spans="1:27">
      <c r="A292" s="32" t="s">
        <v>340</v>
      </c>
      <c r="B292" s="27" t="str" cm="1">
        <f t="array" ref="B292:D292">_xlfn.TEXTSPLIT($A292,",")</f>
        <v>RGNO1466079</v>
      </c>
      <c r="C292" s="27" t="str">
        <v>Date-5/12/2024</v>
      </c>
      <c r="D292" s="27" t="str">
        <v>Mob:600067247[08:09-8:27]</v>
      </c>
      <c r="E292" s="36" t="str">
        <f t="shared" si="56"/>
        <v>5/12/2024</v>
      </c>
      <c r="F292" s="27" t="str">
        <f t="shared" si="57"/>
        <v>600067247</v>
      </c>
      <c r="G292" s="27" t="str" cm="1">
        <f t="array" ref="G292:I292">_xlfn.TEXTSPLIT($E292,"/")</f>
        <v>5</v>
      </c>
      <c r="H292" s="27" t="str">
        <v>12</v>
      </c>
      <c r="I292" s="27" t="str">
        <v>2024</v>
      </c>
      <c r="J292" s="28">
        <f t="shared" si="58"/>
        <v>45631</v>
      </c>
      <c r="K292" s="27" t="str">
        <f t="shared" si="59"/>
        <v>[08:09-8:27]</v>
      </c>
      <c r="L292" s="27" t="str">
        <f t="shared" si="60"/>
        <v>08:09-8:27]</v>
      </c>
      <c r="M292" s="27" t="str">
        <f t="shared" si="61"/>
        <v>08:09-8:27</v>
      </c>
      <c r="N292" s="27" t="str" cm="1">
        <f t="array" ref="N292:O292">_xlfn.TEXTSPLIT($M292,"-")</f>
        <v>08:09</v>
      </c>
      <c r="O292" s="27" t="str">
        <v>8:27</v>
      </c>
      <c r="P292" s="27" cm="1">
        <f t="array" ref="P292:Q292">VALUE(_xlfn.TEXTSPLIT($N292,":"))</f>
        <v>8</v>
      </c>
      <c r="Q292" s="27">
        <v>9</v>
      </c>
      <c r="R292" s="27" cm="1">
        <f t="array" ref="R292:S292">IF($O292="","",VALUE(_xlfn.TEXTSPLIT($O292,":")))</f>
        <v>8</v>
      </c>
      <c r="S292" s="27">
        <v>27</v>
      </c>
      <c r="T292" s="34">
        <f t="shared" si="62"/>
        <v>0.33958333333333335</v>
      </c>
      <c r="U292" s="34">
        <f t="shared" si="63"/>
        <v>0.35208333333333336</v>
      </c>
      <c r="V292" s="34">
        <f t="shared" si="64"/>
        <v>1.2500000000000011E-2</v>
      </c>
      <c r="W292" s="35">
        <f t="shared" si="65"/>
        <v>18</v>
      </c>
      <c r="X292" s="27" t="str">
        <f t="shared" si="66"/>
        <v>RGNO1466079</v>
      </c>
      <c r="Y292" s="43">
        <f t="shared" si="67"/>
        <v>45631</v>
      </c>
      <c r="Z292" s="27" t="str">
        <f t="shared" si="68"/>
        <v>600067247</v>
      </c>
      <c r="AA292" s="27" t="str">
        <f t="shared" si="69"/>
        <v>Present</v>
      </c>
    </row>
    <row r="293" spans="1:27">
      <c r="A293" s="32" t="s">
        <v>341</v>
      </c>
      <c r="B293" s="27" t="str" cm="1">
        <f t="array" ref="B293:D293">_xlfn.TEXTSPLIT($A293,",")</f>
        <v>RGNO1466080</v>
      </c>
      <c r="C293" s="27" t="str">
        <v>Date-10/12/2024</v>
      </c>
      <c r="D293" s="27" t="str">
        <v>Mob:600517266[19:10-19:55]</v>
      </c>
      <c r="E293" s="36" t="str">
        <f t="shared" si="56"/>
        <v>10/12/2024</v>
      </c>
      <c r="F293" s="27" t="str">
        <f t="shared" si="57"/>
        <v>600517266</v>
      </c>
      <c r="G293" s="27" t="str" cm="1">
        <f t="array" ref="G293:I293">_xlfn.TEXTSPLIT($E293,"/")</f>
        <v>10</v>
      </c>
      <c r="H293" s="27" t="str">
        <v>12</v>
      </c>
      <c r="I293" s="27" t="str">
        <v>2024</v>
      </c>
      <c r="J293" s="28">
        <f t="shared" si="58"/>
        <v>45636</v>
      </c>
      <c r="K293" s="27" t="str">
        <f t="shared" si="59"/>
        <v>[19:10-19:55]</v>
      </c>
      <c r="L293" s="27" t="str">
        <f t="shared" si="60"/>
        <v>19:10-19:55]</v>
      </c>
      <c r="M293" s="27" t="str">
        <f t="shared" si="61"/>
        <v>19:10-19:55</v>
      </c>
      <c r="N293" s="27" t="str" cm="1">
        <f t="array" ref="N293:O293">_xlfn.TEXTSPLIT($M293,"-")</f>
        <v>19:10</v>
      </c>
      <c r="O293" s="27" t="str">
        <v>19:55</v>
      </c>
      <c r="P293" s="27" cm="1">
        <f t="array" ref="P293:Q293">VALUE(_xlfn.TEXTSPLIT($N293,":"))</f>
        <v>19</v>
      </c>
      <c r="Q293" s="27">
        <v>10</v>
      </c>
      <c r="R293" s="27" cm="1">
        <f t="array" ref="R293:S293">IF($O293="","",VALUE(_xlfn.TEXTSPLIT($O293,":")))</f>
        <v>19</v>
      </c>
      <c r="S293" s="27">
        <v>55</v>
      </c>
      <c r="T293" s="34">
        <f t="shared" si="62"/>
        <v>0.79861111111111116</v>
      </c>
      <c r="U293" s="34">
        <f t="shared" si="63"/>
        <v>0.82986111111111116</v>
      </c>
      <c r="V293" s="34">
        <f t="shared" si="64"/>
        <v>3.125E-2</v>
      </c>
      <c r="W293" s="35">
        <f t="shared" si="65"/>
        <v>45</v>
      </c>
      <c r="X293" s="27" t="str">
        <f t="shared" si="66"/>
        <v>RGNO1466080</v>
      </c>
      <c r="Y293" s="43">
        <f t="shared" si="67"/>
        <v>45636</v>
      </c>
      <c r="Z293" s="27" t="str">
        <f t="shared" si="68"/>
        <v>600517266</v>
      </c>
      <c r="AA293" s="27" t="str">
        <f t="shared" si="69"/>
        <v>Present</v>
      </c>
    </row>
    <row r="294" spans="1:27">
      <c r="A294" s="32" t="s">
        <v>342</v>
      </c>
      <c r="B294" s="27" t="str" cm="1">
        <f t="array" ref="B294:D294">_xlfn.TEXTSPLIT($A294,",")</f>
        <v>RGNO1466081</v>
      </c>
      <c r="C294" s="27" t="str">
        <v>Date-12/12/2024</v>
      </c>
      <c r="D294" s="27" t="str">
        <v>Mob:700787277[0:00]</v>
      </c>
      <c r="E294" s="36" t="str">
        <f t="shared" si="56"/>
        <v>12/12/2024</v>
      </c>
      <c r="F294" s="27" t="str">
        <f t="shared" si="57"/>
        <v>700787277</v>
      </c>
      <c r="G294" s="27" t="str" cm="1">
        <f t="array" ref="G294:I294">_xlfn.TEXTSPLIT($E294,"/")</f>
        <v>12</v>
      </c>
      <c r="H294" s="27" t="str">
        <v>12</v>
      </c>
      <c r="I294" s="27" t="str">
        <v>2024</v>
      </c>
      <c r="J294" s="28">
        <f t="shared" si="58"/>
        <v>45638</v>
      </c>
      <c r="K294" s="27" t="str">
        <f t="shared" si="59"/>
        <v>[0:00]</v>
      </c>
      <c r="L294" s="27" t="str">
        <f t="shared" si="60"/>
        <v>0:00]</v>
      </c>
      <c r="M294" s="27" t="str">
        <f t="shared" si="61"/>
        <v>0:00</v>
      </c>
      <c r="N294" s="27" t="str" cm="1">
        <f t="array" ref="N294">_xlfn.TEXTSPLIT($M294,"-")</f>
        <v>0:00</v>
      </c>
      <c r="O294" s="27"/>
      <c r="P294" s="27" cm="1">
        <f t="array" ref="P294:Q294">VALUE(_xlfn.TEXTSPLIT($N294,":"))</f>
        <v>0</v>
      </c>
      <c r="Q294" s="27">
        <v>0</v>
      </c>
      <c r="R294" s="27" t="str" cm="1">
        <f t="array" ref="R294">IF($O294="","",VALUE(_xlfn.TEXTSPLIT($O294,":")))</f>
        <v/>
      </c>
      <c r="S294" s="27"/>
      <c r="T294" s="34">
        <f t="shared" si="62"/>
        <v>0</v>
      </c>
      <c r="U294" s="34" t="str">
        <f t="shared" si="63"/>
        <v/>
      </c>
      <c r="V294" s="34" t="str">
        <f t="shared" si="64"/>
        <v/>
      </c>
      <c r="W294" s="35">
        <f t="shared" si="65"/>
        <v>0</v>
      </c>
      <c r="X294" s="27" t="str">
        <f t="shared" si="66"/>
        <v>RGNO1466081</v>
      </c>
      <c r="Y294" s="43">
        <f t="shared" si="67"/>
        <v>45638</v>
      </c>
      <c r="Z294" s="27" t="str">
        <f t="shared" si="68"/>
        <v>700787277</v>
      </c>
      <c r="AA294" s="27" t="str">
        <f t="shared" si="69"/>
        <v>Absent</v>
      </c>
    </row>
    <row r="295" spans="1:27">
      <c r="A295" s="32" t="s">
        <v>343</v>
      </c>
      <c r="B295" s="27" t="str" cm="1">
        <f t="array" ref="B295:D295">_xlfn.TEXTSPLIT($A295,",")</f>
        <v>RGNO1466082</v>
      </c>
      <c r="C295" s="27" t="str">
        <v>Date-8/12/2024</v>
      </c>
      <c r="D295" s="27" t="str">
        <v>Mob:700877281[12:12-12:59]</v>
      </c>
      <c r="E295" s="36" t="str">
        <f t="shared" si="56"/>
        <v>8/12/2024</v>
      </c>
      <c r="F295" s="27" t="str">
        <f t="shared" si="57"/>
        <v>700877281</v>
      </c>
      <c r="G295" s="27" t="str" cm="1">
        <f t="array" ref="G295:I295">_xlfn.TEXTSPLIT($E295,"/")</f>
        <v>8</v>
      </c>
      <c r="H295" s="27" t="str">
        <v>12</v>
      </c>
      <c r="I295" s="27" t="str">
        <v>2024</v>
      </c>
      <c r="J295" s="28">
        <f t="shared" si="58"/>
        <v>45634</v>
      </c>
      <c r="K295" s="27" t="str">
        <f t="shared" si="59"/>
        <v>[12:12-12:59]</v>
      </c>
      <c r="L295" s="27" t="str">
        <f t="shared" si="60"/>
        <v>12:12-12:59]</v>
      </c>
      <c r="M295" s="27" t="str">
        <f t="shared" si="61"/>
        <v>12:12-12:59</v>
      </c>
      <c r="N295" s="27" t="str" cm="1">
        <f t="array" ref="N295:O295">_xlfn.TEXTSPLIT($M295,"-")</f>
        <v>12:12</v>
      </c>
      <c r="O295" s="27" t="str">
        <v>12:59</v>
      </c>
      <c r="P295" s="27" cm="1">
        <f t="array" ref="P295:Q295">VALUE(_xlfn.TEXTSPLIT($N295,":"))</f>
        <v>12</v>
      </c>
      <c r="Q295" s="27">
        <v>12</v>
      </c>
      <c r="R295" s="27" cm="1">
        <f t="array" ref="R295:S295">IF($O295="","",VALUE(_xlfn.TEXTSPLIT($O295,":")))</f>
        <v>12</v>
      </c>
      <c r="S295" s="27">
        <v>59</v>
      </c>
      <c r="T295" s="34">
        <f t="shared" si="62"/>
        <v>0.5083333333333333</v>
      </c>
      <c r="U295" s="34">
        <f t="shared" si="63"/>
        <v>0.54097222222222219</v>
      </c>
      <c r="V295" s="34">
        <f t="shared" si="64"/>
        <v>3.2638888888888884E-2</v>
      </c>
      <c r="W295" s="35">
        <f t="shared" si="65"/>
        <v>47</v>
      </c>
      <c r="X295" s="27" t="str">
        <f t="shared" si="66"/>
        <v>RGNO1466082</v>
      </c>
      <c r="Y295" s="43">
        <f t="shared" si="67"/>
        <v>45634</v>
      </c>
      <c r="Z295" s="27" t="str">
        <f t="shared" si="68"/>
        <v>700877281</v>
      </c>
      <c r="AA295" s="27" t="str">
        <f t="shared" si="69"/>
        <v>Present</v>
      </c>
    </row>
    <row r="296" spans="1:27">
      <c r="A296" s="32" t="s">
        <v>344</v>
      </c>
      <c r="B296" s="27" t="str" cm="1">
        <f t="array" ref="B296:D296">_xlfn.TEXTSPLIT($A296,",")</f>
        <v>RGNO1466083</v>
      </c>
      <c r="C296" s="27" t="str">
        <v>Date-10/12/2024</v>
      </c>
      <c r="D296" s="27" t="str">
        <v>Mob:601057288[15:46-16:43]</v>
      </c>
      <c r="E296" s="36" t="str">
        <f t="shared" si="56"/>
        <v>10/12/2024</v>
      </c>
      <c r="F296" s="27" t="str">
        <f t="shared" si="57"/>
        <v>601057288</v>
      </c>
      <c r="G296" s="27" t="str" cm="1">
        <f t="array" ref="G296:I296">_xlfn.TEXTSPLIT($E296,"/")</f>
        <v>10</v>
      </c>
      <c r="H296" s="27" t="str">
        <v>12</v>
      </c>
      <c r="I296" s="27" t="str">
        <v>2024</v>
      </c>
      <c r="J296" s="28">
        <f t="shared" si="58"/>
        <v>45636</v>
      </c>
      <c r="K296" s="27" t="str">
        <f t="shared" si="59"/>
        <v>[15:46-16:43]</v>
      </c>
      <c r="L296" s="27" t="str">
        <f t="shared" si="60"/>
        <v>15:46-16:43]</v>
      </c>
      <c r="M296" s="27" t="str">
        <f t="shared" si="61"/>
        <v>15:46-16:43</v>
      </c>
      <c r="N296" s="27" t="str" cm="1">
        <f t="array" ref="N296:O296">_xlfn.TEXTSPLIT($M296,"-")</f>
        <v>15:46</v>
      </c>
      <c r="O296" s="27" t="str">
        <v>16:43</v>
      </c>
      <c r="P296" s="27" cm="1">
        <f t="array" ref="P296:Q296">VALUE(_xlfn.TEXTSPLIT($N296,":"))</f>
        <v>15</v>
      </c>
      <c r="Q296" s="27">
        <v>46</v>
      </c>
      <c r="R296" s="27" cm="1">
        <f t="array" ref="R296:S296">IF($O296="","",VALUE(_xlfn.TEXTSPLIT($O296,":")))</f>
        <v>16</v>
      </c>
      <c r="S296" s="27">
        <v>43</v>
      </c>
      <c r="T296" s="34">
        <f t="shared" si="62"/>
        <v>0.65694444444444444</v>
      </c>
      <c r="U296" s="34">
        <f t="shared" si="63"/>
        <v>0.69652777777777775</v>
      </c>
      <c r="V296" s="34">
        <f t="shared" si="64"/>
        <v>3.9583333333333304E-2</v>
      </c>
      <c r="W296" s="35">
        <f t="shared" si="65"/>
        <v>57</v>
      </c>
      <c r="X296" s="27" t="str">
        <f t="shared" si="66"/>
        <v>RGNO1466083</v>
      </c>
      <c r="Y296" s="43">
        <f t="shared" si="67"/>
        <v>45636</v>
      </c>
      <c r="Z296" s="27" t="str">
        <f t="shared" si="68"/>
        <v>601057288</v>
      </c>
      <c r="AA296" s="27" t="str">
        <f t="shared" si="69"/>
        <v>Present</v>
      </c>
    </row>
    <row r="297" spans="1:27">
      <c r="A297" s="32" t="s">
        <v>345</v>
      </c>
      <c r="B297" s="27" t="str" cm="1">
        <f t="array" ref="B297:D297">_xlfn.TEXTSPLIT($A297,",")</f>
        <v>RGNO1466084</v>
      </c>
      <c r="C297" s="27" t="str">
        <v>Date-7/12/2024</v>
      </c>
      <c r="D297" s="27" t="str">
        <v>Mob:601417303[09:42-10:29]</v>
      </c>
      <c r="E297" s="36" t="str">
        <f t="shared" si="56"/>
        <v>7/12/2024</v>
      </c>
      <c r="F297" s="27" t="str">
        <f t="shared" si="57"/>
        <v>601417303</v>
      </c>
      <c r="G297" s="27" t="str" cm="1">
        <f t="array" ref="G297:I297">_xlfn.TEXTSPLIT($E297,"/")</f>
        <v>7</v>
      </c>
      <c r="H297" s="27" t="str">
        <v>12</v>
      </c>
      <c r="I297" s="27" t="str">
        <v>2024</v>
      </c>
      <c r="J297" s="28">
        <f t="shared" si="58"/>
        <v>45633</v>
      </c>
      <c r="K297" s="27" t="str">
        <f t="shared" si="59"/>
        <v>[09:42-10:29]</v>
      </c>
      <c r="L297" s="27" t="str">
        <f t="shared" si="60"/>
        <v>09:42-10:29]</v>
      </c>
      <c r="M297" s="27" t="str">
        <f t="shared" si="61"/>
        <v>09:42-10:29</v>
      </c>
      <c r="N297" s="27" t="str" cm="1">
        <f t="array" ref="N297:O297">_xlfn.TEXTSPLIT($M297,"-")</f>
        <v>09:42</v>
      </c>
      <c r="O297" s="27" t="str">
        <v>10:29</v>
      </c>
      <c r="P297" s="27" cm="1">
        <f t="array" ref="P297:Q297">VALUE(_xlfn.TEXTSPLIT($N297,":"))</f>
        <v>9</v>
      </c>
      <c r="Q297" s="27">
        <v>42</v>
      </c>
      <c r="R297" s="27" cm="1">
        <f t="array" ref="R297:S297">IF($O297="","",VALUE(_xlfn.TEXTSPLIT($O297,":")))</f>
        <v>10</v>
      </c>
      <c r="S297" s="27">
        <v>29</v>
      </c>
      <c r="T297" s="34">
        <f t="shared" si="62"/>
        <v>0.40416666666666667</v>
      </c>
      <c r="U297" s="34">
        <f t="shared" si="63"/>
        <v>0.43680555555555556</v>
      </c>
      <c r="V297" s="34">
        <f t="shared" si="64"/>
        <v>3.2638888888888884E-2</v>
      </c>
      <c r="W297" s="35">
        <f t="shared" si="65"/>
        <v>47</v>
      </c>
      <c r="X297" s="27" t="str">
        <f t="shared" si="66"/>
        <v>RGNO1466084</v>
      </c>
      <c r="Y297" s="43">
        <f t="shared" si="67"/>
        <v>45633</v>
      </c>
      <c r="Z297" s="27" t="str">
        <f t="shared" si="68"/>
        <v>601417303</v>
      </c>
      <c r="AA297" s="27" t="str">
        <f t="shared" si="69"/>
        <v>Present</v>
      </c>
    </row>
    <row r="298" spans="1:27">
      <c r="A298" s="32" t="s">
        <v>346</v>
      </c>
      <c r="B298" s="27" t="str" cm="1">
        <f t="array" ref="B298:D298">_xlfn.TEXTSPLIT($A298,",")</f>
        <v>RGNO1466085</v>
      </c>
      <c r="C298" s="27" t="str">
        <v>Date-13/12/2024</v>
      </c>
      <c r="D298" s="27" t="str">
        <v>Mob:701507307[0:00]</v>
      </c>
      <c r="E298" s="36" t="str">
        <f t="shared" si="56"/>
        <v>13/12/2024</v>
      </c>
      <c r="F298" s="27" t="str">
        <f t="shared" si="57"/>
        <v>701507307</v>
      </c>
      <c r="G298" s="27" t="str" cm="1">
        <f t="array" ref="G298:I298">_xlfn.TEXTSPLIT($E298,"/")</f>
        <v>13</v>
      </c>
      <c r="H298" s="27" t="str">
        <v>12</v>
      </c>
      <c r="I298" s="27" t="str">
        <v>2024</v>
      </c>
      <c r="J298" s="28">
        <f t="shared" si="58"/>
        <v>45639</v>
      </c>
      <c r="K298" s="27" t="str">
        <f t="shared" si="59"/>
        <v>[0:00]</v>
      </c>
      <c r="L298" s="27" t="str">
        <f t="shared" si="60"/>
        <v>0:00]</v>
      </c>
      <c r="M298" s="27" t="str">
        <f t="shared" si="61"/>
        <v>0:00</v>
      </c>
      <c r="N298" s="27" t="str" cm="1">
        <f t="array" ref="N298">_xlfn.TEXTSPLIT($M298,"-")</f>
        <v>0:00</v>
      </c>
      <c r="O298" s="27"/>
      <c r="P298" s="27" cm="1">
        <f t="array" ref="P298:Q298">VALUE(_xlfn.TEXTSPLIT($N298,":"))</f>
        <v>0</v>
      </c>
      <c r="Q298" s="27">
        <v>0</v>
      </c>
      <c r="R298" s="27" t="str" cm="1">
        <f t="array" ref="R298">IF($O298="","",VALUE(_xlfn.TEXTSPLIT($O298,":")))</f>
        <v/>
      </c>
      <c r="S298" s="27"/>
      <c r="T298" s="34">
        <f t="shared" si="62"/>
        <v>0</v>
      </c>
      <c r="U298" s="34" t="str">
        <f t="shared" si="63"/>
        <v/>
      </c>
      <c r="V298" s="34" t="str">
        <f t="shared" si="64"/>
        <v/>
      </c>
      <c r="W298" s="35">
        <f t="shared" si="65"/>
        <v>0</v>
      </c>
      <c r="X298" s="27" t="str">
        <f t="shared" si="66"/>
        <v>RGNO1466085</v>
      </c>
      <c r="Y298" s="43">
        <f t="shared" si="67"/>
        <v>45639</v>
      </c>
      <c r="Z298" s="27" t="str">
        <f t="shared" si="68"/>
        <v>701507307</v>
      </c>
      <c r="AA298" s="27" t="str">
        <f t="shared" si="69"/>
        <v>Absent</v>
      </c>
    </row>
    <row r="299" spans="1:27">
      <c r="A299" s="32" t="s">
        <v>347</v>
      </c>
      <c r="B299" s="27" t="str" cm="1">
        <f t="array" ref="B299:D299">_xlfn.TEXTSPLIT($A299,",")</f>
        <v>RGNO1466086</v>
      </c>
      <c r="C299" s="27" t="str">
        <v>Date-15/12/2024</v>
      </c>
      <c r="D299" s="27" t="str">
        <v>Mob:601777319[0:00]</v>
      </c>
      <c r="E299" s="36" t="str">
        <f t="shared" si="56"/>
        <v>15/12/2024</v>
      </c>
      <c r="F299" s="27" t="str">
        <f t="shared" si="57"/>
        <v>601777319</v>
      </c>
      <c r="G299" s="27" t="str" cm="1">
        <f t="array" ref="G299:I299">_xlfn.TEXTSPLIT($E299,"/")</f>
        <v>15</v>
      </c>
      <c r="H299" s="27" t="str">
        <v>12</v>
      </c>
      <c r="I299" s="27" t="str">
        <v>2024</v>
      </c>
      <c r="J299" s="28">
        <f t="shared" si="58"/>
        <v>45641</v>
      </c>
      <c r="K299" s="27" t="str">
        <f t="shared" si="59"/>
        <v>[0:00]</v>
      </c>
      <c r="L299" s="27" t="str">
        <f t="shared" si="60"/>
        <v>0:00]</v>
      </c>
      <c r="M299" s="27" t="str">
        <f t="shared" si="61"/>
        <v>0:00</v>
      </c>
      <c r="N299" s="27" t="str" cm="1">
        <f t="array" ref="N299">_xlfn.TEXTSPLIT($M299,"-")</f>
        <v>0:00</v>
      </c>
      <c r="O299" s="27"/>
      <c r="P299" s="27" cm="1">
        <f t="array" ref="P299:Q299">VALUE(_xlfn.TEXTSPLIT($N299,":"))</f>
        <v>0</v>
      </c>
      <c r="Q299" s="27">
        <v>0</v>
      </c>
      <c r="R299" s="27" t="str" cm="1">
        <f t="array" ref="R299">IF($O299="","",VALUE(_xlfn.TEXTSPLIT($O299,":")))</f>
        <v/>
      </c>
      <c r="S299" s="27"/>
      <c r="T299" s="34">
        <f t="shared" si="62"/>
        <v>0</v>
      </c>
      <c r="U299" s="34" t="str">
        <f t="shared" si="63"/>
        <v/>
      </c>
      <c r="V299" s="34" t="str">
        <f t="shared" si="64"/>
        <v/>
      </c>
      <c r="W299" s="35">
        <f t="shared" si="65"/>
        <v>0</v>
      </c>
      <c r="X299" s="27" t="str">
        <f t="shared" si="66"/>
        <v>RGNO1466086</v>
      </c>
      <c r="Y299" s="43">
        <f t="shared" si="67"/>
        <v>45641</v>
      </c>
      <c r="Z299" s="27" t="str">
        <f t="shared" si="68"/>
        <v>601777319</v>
      </c>
      <c r="AA299" s="27" t="str">
        <f t="shared" si="69"/>
        <v>Absent</v>
      </c>
    </row>
    <row r="300" spans="1:27">
      <c r="A300" s="32" t="s">
        <v>348</v>
      </c>
      <c r="B300" s="27" t="str" cm="1">
        <f t="array" ref="B300:D300">_xlfn.TEXTSPLIT($A300,",")</f>
        <v>RGNO1466087</v>
      </c>
      <c r="C300" s="27" t="str">
        <v>Date-5/12/2024</v>
      </c>
      <c r="D300" s="27" t="str">
        <v>Mob:702047330[08:22-8:37]</v>
      </c>
      <c r="E300" s="36" t="str">
        <f t="shared" si="56"/>
        <v>5/12/2024</v>
      </c>
      <c r="F300" s="27" t="str">
        <f t="shared" si="57"/>
        <v>702047330</v>
      </c>
      <c r="G300" s="27" t="str" cm="1">
        <f t="array" ref="G300:I300">_xlfn.TEXTSPLIT($E300,"/")</f>
        <v>5</v>
      </c>
      <c r="H300" s="27" t="str">
        <v>12</v>
      </c>
      <c r="I300" s="27" t="str">
        <v>2024</v>
      </c>
      <c r="J300" s="28">
        <f t="shared" si="58"/>
        <v>45631</v>
      </c>
      <c r="K300" s="27" t="str">
        <f t="shared" si="59"/>
        <v>[08:22-8:37]</v>
      </c>
      <c r="L300" s="27" t="str">
        <f t="shared" si="60"/>
        <v>08:22-8:37]</v>
      </c>
      <c r="M300" s="27" t="str">
        <f t="shared" si="61"/>
        <v>08:22-8:37</v>
      </c>
      <c r="N300" s="27" t="str" cm="1">
        <f t="array" ref="N300:O300">_xlfn.TEXTSPLIT($M300,"-")</f>
        <v>08:22</v>
      </c>
      <c r="O300" s="27" t="str">
        <v>8:37</v>
      </c>
      <c r="P300" s="27" cm="1">
        <f t="array" ref="P300:Q300">VALUE(_xlfn.TEXTSPLIT($N300,":"))</f>
        <v>8</v>
      </c>
      <c r="Q300" s="27">
        <v>22</v>
      </c>
      <c r="R300" s="27" cm="1">
        <f t="array" ref="R300:S300">IF($O300="","",VALUE(_xlfn.TEXTSPLIT($O300,":")))</f>
        <v>8</v>
      </c>
      <c r="S300" s="27">
        <v>37</v>
      </c>
      <c r="T300" s="34">
        <f t="shared" si="62"/>
        <v>0.34861111111111109</v>
      </c>
      <c r="U300" s="34">
        <f t="shared" si="63"/>
        <v>0.35902777777777778</v>
      </c>
      <c r="V300" s="34">
        <f t="shared" si="64"/>
        <v>1.0416666666666685E-2</v>
      </c>
      <c r="W300" s="35">
        <f t="shared" si="65"/>
        <v>15</v>
      </c>
      <c r="X300" s="27" t="str">
        <f t="shared" si="66"/>
        <v>RGNO1466087</v>
      </c>
      <c r="Y300" s="43">
        <f t="shared" si="67"/>
        <v>45631</v>
      </c>
      <c r="Z300" s="27" t="str">
        <f t="shared" si="68"/>
        <v>702047330</v>
      </c>
      <c r="AA300" s="27" t="str">
        <f t="shared" si="69"/>
        <v>Present</v>
      </c>
    </row>
    <row r="301" spans="1:27">
      <c r="A301" s="32" t="s">
        <v>349</v>
      </c>
      <c r="B301" s="27" t="str" cm="1">
        <f t="array" ref="B301:D301">_xlfn.TEXTSPLIT($A301,",")</f>
        <v>RGNO1466088</v>
      </c>
      <c r="C301" s="27" t="str">
        <v>Date-7/12/2024</v>
      </c>
      <c r="D301" s="27" t="str">
        <v>Mob:702407345[0:00]</v>
      </c>
      <c r="E301" s="36" t="str">
        <f t="shared" si="56"/>
        <v>7/12/2024</v>
      </c>
      <c r="F301" s="27" t="str">
        <f t="shared" si="57"/>
        <v>702407345</v>
      </c>
      <c r="G301" s="27" t="str" cm="1">
        <f t="array" ref="G301:I301">_xlfn.TEXTSPLIT($E301,"/")</f>
        <v>7</v>
      </c>
      <c r="H301" s="27" t="str">
        <v>12</v>
      </c>
      <c r="I301" s="27" t="str">
        <v>2024</v>
      </c>
      <c r="J301" s="28">
        <f t="shared" si="58"/>
        <v>45633</v>
      </c>
      <c r="K301" s="27" t="str">
        <f t="shared" si="59"/>
        <v>[0:00]</v>
      </c>
      <c r="L301" s="27" t="str">
        <f t="shared" si="60"/>
        <v>0:00]</v>
      </c>
      <c r="M301" s="27" t="str">
        <f t="shared" si="61"/>
        <v>0:00</v>
      </c>
      <c r="N301" s="27" t="str" cm="1">
        <f t="array" ref="N301">_xlfn.TEXTSPLIT($M301,"-")</f>
        <v>0:00</v>
      </c>
      <c r="O301" s="27"/>
      <c r="P301" s="27" cm="1">
        <f t="array" ref="P301:Q301">VALUE(_xlfn.TEXTSPLIT($N301,":"))</f>
        <v>0</v>
      </c>
      <c r="Q301" s="27">
        <v>0</v>
      </c>
      <c r="R301" s="27" t="str" cm="1">
        <f t="array" ref="R301">IF($O301="","",VALUE(_xlfn.TEXTSPLIT($O301,":")))</f>
        <v/>
      </c>
      <c r="S301" s="27"/>
      <c r="T301" s="34">
        <f t="shared" si="62"/>
        <v>0</v>
      </c>
      <c r="U301" s="34" t="str">
        <f t="shared" si="63"/>
        <v/>
      </c>
      <c r="V301" s="34" t="str">
        <f t="shared" si="64"/>
        <v/>
      </c>
      <c r="W301" s="35">
        <f t="shared" si="65"/>
        <v>0</v>
      </c>
      <c r="X301" s="27" t="str">
        <f t="shared" si="66"/>
        <v>RGNO1466088</v>
      </c>
      <c r="Y301" s="43">
        <f t="shared" si="67"/>
        <v>45633</v>
      </c>
      <c r="Z301" s="27" t="str">
        <f t="shared" si="68"/>
        <v>702407345</v>
      </c>
      <c r="AA301" s="27" t="str">
        <f t="shared" si="69"/>
        <v>Absent</v>
      </c>
    </row>
    <row r="302" spans="1:27">
      <c r="A302" s="32" t="s">
        <v>350</v>
      </c>
      <c r="B302" s="27" t="str" cm="1">
        <f t="array" ref="B302:D302">_xlfn.TEXTSPLIT($A302,",")</f>
        <v>RGNO1466089</v>
      </c>
      <c r="C302" s="27" t="str">
        <v>Date-10/12/2024</v>
      </c>
      <c r="D302" s="27" t="str">
        <v>Mob:702587353[09:06-9:17]</v>
      </c>
      <c r="E302" s="36" t="str">
        <f t="shared" si="56"/>
        <v>10/12/2024</v>
      </c>
      <c r="F302" s="27" t="str">
        <f t="shared" si="57"/>
        <v>702587353</v>
      </c>
      <c r="G302" s="27" t="str" cm="1">
        <f t="array" ref="G302:I302">_xlfn.TEXTSPLIT($E302,"/")</f>
        <v>10</v>
      </c>
      <c r="H302" s="27" t="str">
        <v>12</v>
      </c>
      <c r="I302" s="27" t="str">
        <v>2024</v>
      </c>
      <c r="J302" s="28">
        <f t="shared" si="58"/>
        <v>45636</v>
      </c>
      <c r="K302" s="27" t="str">
        <f t="shared" si="59"/>
        <v>[09:06-9:17]</v>
      </c>
      <c r="L302" s="27" t="str">
        <f t="shared" si="60"/>
        <v>09:06-9:17]</v>
      </c>
      <c r="M302" s="27" t="str">
        <f t="shared" si="61"/>
        <v>09:06-9:17</v>
      </c>
      <c r="N302" s="27" t="str" cm="1">
        <f t="array" ref="N302:O302">_xlfn.TEXTSPLIT($M302,"-")</f>
        <v>09:06</v>
      </c>
      <c r="O302" s="27" t="str">
        <v>9:17</v>
      </c>
      <c r="P302" s="27" cm="1">
        <f t="array" ref="P302:Q302">VALUE(_xlfn.TEXTSPLIT($N302,":"))</f>
        <v>9</v>
      </c>
      <c r="Q302" s="27">
        <v>6</v>
      </c>
      <c r="R302" s="27" cm="1">
        <f t="array" ref="R302:S302">IF($O302="","",VALUE(_xlfn.TEXTSPLIT($O302,":")))</f>
        <v>9</v>
      </c>
      <c r="S302" s="27">
        <v>17</v>
      </c>
      <c r="T302" s="34">
        <f t="shared" si="62"/>
        <v>0.37916666666666665</v>
      </c>
      <c r="U302" s="34">
        <f t="shared" si="63"/>
        <v>0.38680555555555557</v>
      </c>
      <c r="V302" s="34">
        <f t="shared" si="64"/>
        <v>7.6388888888889173E-3</v>
      </c>
      <c r="W302" s="35">
        <f t="shared" si="65"/>
        <v>11</v>
      </c>
      <c r="X302" s="27" t="str">
        <f t="shared" si="66"/>
        <v>RGNO1466089</v>
      </c>
      <c r="Y302" s="43">
        <f t="shared" si="67"/>
        <v>45636</v>
      </c>
      <c r="Z302" s="27" t="str">
        <f t="shared" si="68"/>
        <v>702587353</v>
      </c>
      <c r="AA302" s="27" t="str">
        <f t="shared" si="69"/>
        <v>Present</v>
      </c>
    </row>
    <row r="303" spans="1:27">
      <c r="A303" s="32" t="s">
        <v>351</v>
      </c>
      <c r="B303" s="27" t="str" cm="1">
        <f t="array" ref="B303:D303">_xlfn.TEXTSPLIT($A303,",")</f>
        <v>RGNO1466090</v>
      </c>
      <c r="C303" s="27" t="str">
        <v>Date-6/12/2024</v>
      </c>
      <c r="D303" s="27" t="str">
        <v>Mob:702677356[18:32-18:40]</v>
      </c>
      <c r="E303" s="36" t="str">
        <f t="shared" si="56"/>
        <v>6/12/2024</v>
      </c>
      <c r="F303" s="27" t="str">
        <f t="shared" si="57"/>
        <v>702677356</v>
      </c>
      <c r="G303" s="27" t="str" cm="1">
        <f t="array" ref="G303:I303">_xlfn.TEXTSPLIT($E303,"/")</f>
        <v>6</v>
      </c>
      <c r="H303" s="27" t="str">
        <v>12</v>
      </c>
      <c r="I303" s="27" t="str">
        <v>2024</v>
      </c>
      <c r="J303" s="28">
        <f t="shared" si="58"/>
        <v>45632</v>
      </c>
      <c r="K303" s="27" t="str">
        <f t="shared" si="59"/>
        <v>[18:32-18:40]</v>
      </c>
      <c r="L303" s="27" t="str">
        <f t="shared" si="60"/>
        <v>18:32-18:40]</v>
      </c>
      <c r="M303" s="27" t="str">
        <f t="shared" si="61"/>
        <v>18:32-18:40</v>
      </c>
      <c r="N303" s="27" t="str" cm="1">
        <f t="array" ref="N303:O303">_xlfn.TEXTSPLIT($M303,"-")</f>
        <v>18:32</v>
      </c>
      <c r="O303" s="27" t="str">
        <v>18:40</v>
      </c>
      <c r="P303" s="27" cm="1">
        <f t="array" ref="P303:Q303">VALUE(_xlfn.TEXTSPLIT($N303,":"))</f>
        <v>18</v>
      </c>
      <c r="Q303" s="27">
        <v>32</v>
      </c>
      <c r="R303" s="27" cm="1">
        <f t="array" ref="R303:S303">IF($O303="","",VALUE(_xlfn.TEXTSPLIT($O303,":")))</f>
        <v>18</v>
      </c>
      <c r="S303" s="27">
        <v>40</v>
      </c>
      <c r="T303" s="34">
        <f t="shared" si="62"/>
        <v>0.77222222222222225</v>
      </c>
      <c r="U303" s="34">
        <f t="shared" si="63"/>
        <v>0.77777777777777779</v>
      </c>
      <c r="V303" s="34">
        <f t="shared" si="64"/>
        <v>5.5555555555555358E-3</v>
      </c>
      <c r="W303" s="35">
        <f t="shared" si="65"/>
        <v>8</v>
      </c>
      <c r="X303" s="27" t="str">
        <f t="shared" si="66"/>
        <v>RGNO1466090</v>
      </c>
      <c r="Y303" s="43">
        <f t="shared" si="67"/>
        <v>45632</v>
      </c>
      <c r="Z303" s="27" t="str">
        <f t="shared" si="68"/>
        <v>702677356</v>
      </c>
      <c r="AA303" s="27" t="str">
        <f t="shared" si="69"/>
        <v>Present</v>
      </c>
    </row>
    <row r="304" spans="1:27">
      <c r="A304" s="32" t="s">
        <v>352</v>
      </c>
      <c r="B304" s="27" t="str" cm="1">
        <f t="array" ref="B304:D304">_xlfn.TEXTSPLIT($A304,",")</f>
        <v>RGNO1466091</v>
      </c>
      <c r="C304" s="27" t="str">
        <v>Date-13/12/2024</v>
      </c>
      <c r="D304" s="27" t="str">
        <v>Mob:702767360[0:00]</v>
      </c>
      <c r="E304" s="36" t="str">
        <f t="shared" si="56"/>
        <v>13/12/2024</v>
      </c>
      <c r="F304" s="27" t="str">
        <f t="shared" si="57"/>
        <v>702767360</v>
      </c>
      <c r="G304" s="27" t="str" cm="1">
        <f t="array" ref="G304:I304">_xlfn.TEXTSPLIT($E304,"/")</f>
        <v>13</v>
      </c>
      <c r="H304" s="27" t="str">
        <v>12</v>
      </c>
      <c r="I304" s="27" t="str">
        <v>2024</v>
      </c>
      <c r="J304" s="28">
        <f t="shared" si="58"/>
        <v>45639</v>
      </c>
      <c r="K304" s="27" t="str">
        <f t="shared" si="59"/>
        <v>[0:00]</v>
      </c>
      <c r="L304" s="27" t="str">
        <f t="shared" si="60"/>
        <v>0:00]</v>
      </c>
      <c r="M304" s="27" t="str">
        <f t="shared" si="61"/>
        <v>0:00</v>
      </c>
      <c r="N304" s="27" t="str" cm="1">
        <f t="array" ref="N304">_xlfn.TEXTSPLIT($M304,"-")</f>
        <v>0:00</v>
      </c>
      <c r="O304" s="27"/>
      <c r="P304" s="27" cm="1">
        <f t="array" ref="P304:Q304">VALUE(_xlfn.TEXTSPLIT($N304,":"))</f>
        <v>0</v>
      </c>
      <c r="Q304" s="27">
        <v>0</v>
      </c>
      <c r="R304" s="27" t="str" cm="1">
        <f t="array" ref="R304">IF($O304="","",VALUE(_xlfn.TEXTSPLIT($O304,":")))</f>
        <v/>
      </c>
      <c r="S304" s="27"/>
      <c r="T304" s="34">
        <f t="shared" si="62"/>
        <v>0</v>
      </c>
      <c r="U304" s="34" t="str">
        <f t="shared" si="63"/>
        <v/>
      </c>
      <c r="V304" s="34" t="str">
        <f t="shared" si="64"/>
        <v/>
      </c>
      <c r="W304" s="35">
        <f t="shared" si="65"/>
        <v>0</v>
      </c>
      <c r="X304" s="27" t="str">
        <f t="shared" si="66"/>
        <v>RGNO1466091</v>
      </c>
      <c r="Y304" s="43">
        <f t="shared" si="67"/>
        <v>45639</v>
      </c>
      <c r="Z304" s="27" t="str">
        <f t="shared" si="68"/>
        <v>702767360</v>
      </c>
      <c r="AA304" s="27" t="str">
        <f t="shared" si="69"/>
        <v>Absent</v>
      </c>
    </row>
    <row r="305" spans="1:27">
      <c r="A305" s="32" t="s">
        <v>353</v>
      </c>
      <c r="B305" s="27" t="str" cm="1">
        <f t="array" ref="B305:D305">_xlfn.TEXTSPLIT($A305,",")</f>
        <v>RGNO1466092</v>
      </c>
      <c r="C305" s="27" t="str">
        <v>Date-2/12/2024</v>
      </c>
      <c r="D305" s="27" t="str">
        <v>Mob:702857364[14:22-14:27]</v>
      </c>
      <c r="E305" s="36" t="str">
        <f t="shared" si="56"/>
        <v>2/12/2024</v>
      </c>
      <c r="F305" s="27" t="str">
        <f t="shared" si="57"/>
        <v>702857364</v>
      </c>
      <c r="G305" s="27" t="str" cm="1">
        <f t="array" ref="G305:I305">_xlfn.TEXTSPLIT($E305,"/")</f>
        <v>2</v>
      </c>
      <c r="H305" s="27" t="str">
        <v>12</v>
      </c>
      <c r="I305" s="27" t="str">
        <v>2024</v>
      </c>
      <c r="J305" s="28">
        <f t="shared" si="58"/>
        <v>45628</v>
      </c>
      <c r="K305" s="27" t="str">
        <f t="shared" si="59"/>
        <v>[14:22-14:27]</v>
      </c>
      <c r="L305" s="27" t="str">
        <f t="shared" si="60"/>
        <v>14:22-14:27]</v>
      </c>
      <c r="M305" s="27" t="str">
        <f t="shared" si="61"/>
        <v>14:22-14:27</v>
      </c>
      <c r="N305" s="27" t="str" cm="1">
        <f t="array" ref="N305:O305">_xlfn.TEXTSPLIT($M305,"-")</f>
        <v>14:22</v>
      </c>
      <c r="O305" s="27" t="str">
        <v>14:27</v>
      </c>
      <c r="P305" s="27" cm="1">
        <f t="array" ref="P305:Q305">VALUE(_xlfn.TEXTSPLIT($N305,":"))</f>
        <v>14</v>
      </c>
      <c r="Q305" s="27">
        <v>22</v>
      </c>
      <c r="R305" s="27" cm="1">
        <f t="array" ref="R305:S305">IF($O305="","",VALUE(_xlfn.TEXTSPLIT($O305,":")))</f>
        <v>14</v>
      </c>
      <c r="S305" s="27">
        <v>27</v>
      </c>
      <c r="T305" s="34">
        <f t="shared" si="62"/>
        <v>0.59861111111111109</v>
      </c>
      <c r="U305" s="34">
        <f t="shared" si="63"/>
        <v>0.6020833333333333</v>
      </c>
      <c r="V305" s="34">
        <f t="shared" si="64"/>
        <v>3.4722222222222099E-3</v>
      </c>
      <c r="W305" s="35">
        <f t="shared" si="65"/>
        <v>5</v>
      </c>
      <c r="X305" s="27" t="str">
        <f t="shared" si="66"/>
        <v>RGNO1466092</v>
      </c>
      <c r="Y305" s="43">
        <f t="shared" si="67"/>
        <v>45628</v>
      </c>
      <c r="Z305" s="27" t="str">
        <f t="shared" si="68"/>
        <v>702857364</v>
      </c>
      <c r="AA305" s="27" t="str">
        <f t="shared" si="69"/>
        <v>Present</v>
      </c>
    </row>
    <row r="306" spans="1:27">
      <c r="A306" s="32" t="s">
        <v>354</v>
      </c>
      <c r="B306" s="27" t="str" cm="1">
        <f t="array" ref="B306:D306">_xlfn.TEXTSPLIT($A306,",")</f>
        <v>RGNO1466093</v>
      </c>
      <c r="C306" s="27" t="str">
        <v>Date-12/12/2024</v>
      </c>
      <c r="D306" s="27" t="str">
        <v>Mob:703037371[08:48-9:05]</v>
      </c>
      <c r="E306" s="36" t="str">
        <f t="shared" si="56"/>
        <v>12/12/2024</v>
      </c>
      <c r="F306" s="27" t="str">
        <f t="shared" si="57"/>
        <v>703037371</v>
      </c>
      <c r="G306" s="27" t="str" cm="1">
        <f t="array" ref="G306:I306">_xlfn.TEXTSPLIT($E306,"/")</f>
        <v>12</v>
      </c>
      <c r="H306" s="27" t="str">
        <v>12</v>
      </c>
      <c r="I306" s="27" t="str">
        <v>2024</v>
      </c>
      <c r="J306" s="28">
        <f t="shared" si="58"/>
        <v>45638</v>
      </c>
      <c r="K306" s="27" t="str">
        <f t="shared" si="59"/>
        <v>[08:48-9:05]</v>
      </c>
      <c r="L306" s="27" t="str">
        <f t="shared" si="60"/>
        <v>08:48-9:05]</v>
      </c>
      <c r="M306" s="27" t="str">
        <f t="shared" si="61"/>
        <v>08:48-9:05</v>
      </c>
      <c r="N306" s="27" t="str" cm="1">
        <f t="array" ref="N306:O306">_xlfn.TEXTSPLIT($M306,"-")</f>
        <v>08:48</v>
      </c>
      <c r="O306" s="27" t="str">
        <v>9:05</v>
      </c>
      <c r="P306" s="27" cm="1">
        <f t="array" ref="P306:Q306">VALUE(_xlfn.TEXTSPLIT($N306,":"))</f>
        <v>8</v>
      </c>
      <c r="Q306" s="27">
        <v>48</v>
      </c>
      <c r="R306" s="27" cm="1">
        <f t="array" ref="R306:S306">IF($O306="","",VALUE(_xlfn.TEXTSPLIT($O306,":")))</f>
        <v>9</v>
      </c>
      <c r="S306" s="27">
        <v>5</v>
      </c>
      <c r="T306" s="34">
        <f t="shared" si="62"/>
        <v>0.36666666666666664</v>
      </c>
      <c r="U306" s="34">
        <f t="shared" si="63"/>
        <v>0.37847222222222221</v>
      </c>
      <c r="V306" s="34">
        <f t="shared" si="64"/>
        <v>1.1805555555555569E-2</v>
      </c>
      <c r="W306" s="35">
        <f t="shared" si="65"/>
        <v>17</v>
      </c>
      <c r="X306" s="27" t="str">
        <f t="shared" si="66"/>
        <v>RGNO1466093</v>
      </c>
      <c r="Y306" s="43">
        <f t="shared" si="67"/>
        <v>45638</v>
      </c>
      <c r="Z306" s="27" t="str">
        <f t="shared" si="68"/>
        <v>703037371</v>
      </c>
      <c r="AA306" s="27" t="str">
        <f t="shared" si="69"/>
        <v>Present</v>
      </c>
    </row>
    <row r="307" spans="1:27">
      <c r="A307" s="32" t="s">
        <v>355</v>
      </c>
      <c r="B307" s="27" t="str" cm="1">
        <f t="array" ref="B307:D307">_xlfn.TEXTSPLIT($A307,",")</f>
        <v>RGNO1466094</v>
      </c>
      <c r="C307" s="27" t="str">
        <v>Date-12/12/2024</v>
      </c>
      <c r="D307" s="27" t="str">
        <v>Mob:703217379[0:00]</v>
      </c>
      <c r="E307" s="36" t="str">
        <f t="shared" si="56"/>
        <v>12/12/2024</v>
      </c>
      <c r="F307" s="27" t="str">
        <f t="shared" si="57"/>
        <v>703217379</v>
      </c>
      <c r="G307" s="27" t="str" cm="1">
        <f t="array" ref="G307:I307">_xlfn.TEXTSPLIT($E307,"/")</f>
        <v>12</v>
      </c>
      <c r="H307" s="27" t="str">
        <v>12</v>
      </c>
      <c r="I307" s="27" t="str">
        <v>2024</v>
      </c>
      <c r="J307" s="28">
        <f t="shared" si="58"/>
        <v>45638</v>
      </c>
      <c r="K307" s="27" t="str">
        <f t="shared" si="59"/>
        <v>[0:00]</v>
      </c>
      <c r="L307" s="27" t="str">
        <f t="shared" si="60"/>
        <v>0:00]</v>
      </c>
      <c r="M307" s="27" t="str">
        <f t="shared" si="61"/>
        <v>0:00</v>
      </c>
      <c r="N307" s="27" t="str" cm="1">
        <f t="array" ref="N307">_xlfn.TEXTSPLIT($M307,"-")</f>
        <v>0:00</v>
      </c>
      <c r="O307" s="27"/>
      <c r="P307" s="27" cm="1">
        <f t="array" ref="P307:Q307">VALUE(_xlfn.TEXTSPLIT($N307,":"))</f>
        <v>0</v>
      </c>
      <c r="Q307" s="27">
        <v>0</v>
      </c>
      <c r="R307" s="27" t="str" cm="1">
        <f t="array" ref="R307">IF($O307="","",VALUE(_xlfn.TEXTSPLIT($O307,":")))</f>
        <v/>
      </c>
      <c r="S307" s="27"/>
      <c r="T307" s="34">
        <f t="shared" si="62"/>
        <v>0</v>
      </c>
      <c r="U307" s="34" t="str">
        <f t="shared" si="63"/>
        <v/>
      </c>
      <c r="V307" s="34" t="str">
        <f t="shared" si="64"/>
        <v/>
      </c>
      <c r="W307" s="35">
        <f t="shared" si="65"/>
        <v>0</v>
      </c>
      <c r="X307" s="27" t="str">
        <f t="shared" si="66"/>
        <v>RGNO1466094</v>
      </c>
      <c r="Y307" s="43">
        <f t="shared" si="67"/>
        <v>45638</v>
      </c>
      <c r="Z307" s="27" t="str">
        <f t="shared" si="68"/>
        <v>703217379</v>
      </c>
      <c r="AA307" s="27" t="str">
        <f t="shared" si="69"/>
        <v>Absent</v>
      </c>
    </row>
    <row r="308" spans="1:27">
      <c r="A308" s="32" t="s">
        <v>356</v>
      </c>
      <c r="B308" s="27" t="str" cm="1">
        <f t="array" ref="B308:D308">_xlfn.TEXTSPLIT($A308,",")</f>
        <v>RGNO1466095</v>
      </c>
      <c r="C308" s="27" t="str">
        <v>Date-9/12/2024</v>
      </c>
      <c r="D308" s="27" t="str">
        <v>Mob:703307383[15:41-15:57]</v>
      </c>
      <c r="E308" s="36" t="str">
        <f t="shared" si="56"/>
        <v>9/12/2024</v>
      </c>
      <c r="F308" s="27" t="str">
        <f t="shared" si="57"/>
        <v>703307383</v>
      </c>
      <c r="G308" s="27" t="str" cm="1">
        <f t="array" ref="G308:I308">_xlfn.TEXTSPLIT($E308,"/")</f>
        <v>9</v>
      </c>
      <c r="H308" s="27" t="str">
        <v>12</v>
      </c>
      <c r="I308" s="27" t="str">
        <v>2024</v>
      </c>
      <c r="J308" s="28">
        <f t="shared" si="58"/>
        <v>45635</v>
      </c>
      <c r="K308" s="27" t="str">
        <f t="shared" si="59"/>
        <v>[15:41-15:57]</v>
      </c>
      <c r="L308" s="27" t="str">
        <f t="shared" si="60"/>
        <v>15:41-15:57]</v>
      </c>
      <c r="M308" s="27" t="str">
        <f t="shared" si="61"/>
        <v>15:41-15:57</v>
      </c>
      <c r="N308" s="27" t="str" cm="1">
        <f t="array" ref="N308:O308">_xlfn.TEXTSPLIT($M308,"-")</f>
        <v>15:41</v>
      </c>
      <c r="O308" s="27" t="str">
        <v>15:57</v>
      </c>
      <c r="P308" s="27" cm="1">
        <f t="array" ref="P308:Q308">VALUE(_xlfn.TEXTSPLIT($N308,":"))</f>
        <v>15</v>
      </c>
      <c r="Q308" s="27">
        <v>41</v>
      </c>
      <c r="R308" s="27" cm="1">
        <f t="array" ref="R308:S308">IF($O308="","",VALUE(_xlfn.TEXTSPLIT($O308,":")))</f>
        <v>15</v>
      </c>
      <c r="S308" s="27">
        <v>57</v>
      </c>
      <c r="T308" s="34">
        <f t="shared" si="62"/>
        <v>0.65347222222222223</v>
      </c>
      <c r="U308" s="34">
        <f t="shared" si="63"/>
        <v>0.6645833333333333</v>
      </c>
      <c r="V308" s="34">
        <f t="shared" si="64"/>
        <v>1.1111111111111072E-2</v>
      </c>
      <c r="W308" s="35">
        <f t="shared" si="65"/>
        <v>16</v>
      </c>
      <c r="X308" s="27" t="str">
        <f t="shared" si="66"/>
        <v>RGNO1466095</v>
      </c>
      <c r="Y308" s="43">
        <f t="shared" si="67"/>
        <v>45635</v>
      </c>
      <c r="Z308" s="27" t="str">
        <f t="shared" si="68"/>
        <v>703307383</v>
      </c>
      <c r="AA308" s="27" t="str">
        <f t="shared" si="69"/>
        <v>Present</v>
      </c>
    </row>
    <row r="309" spans="1:27">
      <c r="A309" s="32" t="s">
        <v>357</v>
      </c>
      <c r="B309" s="27" t="str" cm="1">
        <f t="array" ref="B309:D309">_xlfn.TEXTSPLIT($A309,",")</f>
        <v>RGNO1466096</v>
      </c>
      <c r="C309" s="27" t="str">
        <v>Date-18/12/2024</v>
      </c>
      <c r="D309" s="27" t="str">
        <v>Mob:703487390[08:48-9:18]</v>
      </c>
      <c r="E309" s="36" t="str">
        <f t="shared" si="56"/>
        <v>18/12/2024</v>
      </c>
      <c r="F309" s="27" t="str">
        <f t="shared" si="57"/>
        <v>703487390</v>
      </c>
      <c r="G309" s="27" t="str" cm="1">
        <f t="array" ref="G309:I309">_xlfn.TEXTSPLIT($E309,"/")</f>
        <v>18</v>
      </c>
      <c r="H309" s="27" t="str">
        <v>12</v>
      </c>
      <c r="I309" s="27" t="str">
        <v>2024</v>
      </c>
      <c r="J309" s="28">
        <f t="shared" si="58"/>
        <v>45644</v>
      </c>
      <c r="K309" s="27" t="str">
        <f t="shared" si="59"/>
        <v>[08:48-9:18]</v>
      </c>
      <c r="L309" s="27" t="str">
        <f t="shared" si="60"/>
        <v>08:48-9:18]</v>
      </c>
      <c r="M309" s="27" t="str">
        <f t="shared" si="61"/>
        <v>08:48-9:18</v>
      </c>
      <c r="N309" s="27" t="str" cm="1">
        <f t="array" ref="N309:O309">_xlfn.TEXTSPLIT($M309,"-")</f>
        <v>08:48</v>
      </c>
      <c r="O309" s="27" t="str">
        <v>9:18</v>
      </c>
      <c r="P309" s="27" cm="1">
        <f t="array" ref="P309:Q309">VALUE(_xlfn.TEXTSPLIT($N309,":"))</f>
        <v>8</v>
      </c>
      <c r="Q309" s="27">
        <v>48</v>
      </c>
      <c r="R309" s="27" cm="1">
        <f t="array" ref="R309:S309">IF($O309="","",VALUE(_xlfn.TEXTSPLIT($O309,":")))</f>
        <v>9</v>
      </c>
      <c r="S309" s="27">
        <v>18</v>
      </c>
      <c r="T309" s="34">
        <f t="shared" si="62"/>
        <v>0.36666666666666664</v>
      </c>
      <c r="U309" s="34">
        <f t="shared" si="63"/>
        <v>0.38750000000000001</v>
      </c>
      <c r="V309" s="34">
        <f t="shared" si="64"/>
        <v>2.083333333333337E-2</v>
      </c>
      <c r="W309" s="35">
        <f t="shared" si="65"/>
        <v>30</v>
      </c>
      <c r="X309" s="27" t="str">
        <f t="shared" si="66"/>
        <v>RGNO1466096</v>
      </c>
      <c r="Y309" s="43">
        <f t="shared" si="67"/>
        <v>45644</v>
      </c>
      <c r="Z309" s="27" t="str">
        <f t="shared" si="68"/>
        <v>703487390</v>
      </c>
      <c r="AA309" s="27" t="str">
        <f t="shared" si="69"/>
        <v>Present</v>
      </c>
    </row>
    <row r="310" spans="1:27">
      <c r="A310" s="32" t="s">
        <v>358</v>
      </c>
      <c r="B310" s="27" t="str" cm="1">
        <f t="array" ref="B310:D310">_xlfn.TEXTSPLIT($A310,",")</f>
        <v>RGNO1466097</v>
      </c>
      <c r="C310" s="27" t="str">
        <v>Date-13/12/2024</v>
      </c>
      <c r="D310" s="27" t="str">
        <v>Mob:603667398[17:30-17:36]</v>
      </c>
      <c r="E310" s="36" t="str">
        <f t="shared" si="56"/>
        <v>13/12/2024</v>
      </c>
      <c r="F310" s="27" t="str">
        <f t="shared" si="57"/>
        <v>603667398</v>
      </c>
      <c r="G310" s="27" t="str" cm="1">
        <f t="array" ref="G310:I310">_xlfn.TEXTSPLIT($E310,"/")</f>
        <v>13</v>
      </c>
      <c r="H310" s="27" t="str">
        <v>12</v>
      </c>
      <c r="I310" s="27" t="str">
        <v>2024</v>
      </c>
      <c r="J310" s="28">
        <f t="shared" si="58"/>
        <v>45639</v>
      </c>
      <c r="K310" s="27" t="str">
        <f t="shared" si="59"/>
        <v>[17:30-17:36]</v>
      </c>
      <c r="L310" s="27" t="str">
        <f t="shared" si="60"/>
        <v>17:30-17:36]</v>
      </c>
      <c r="M310" s="27" t="str">
        <f t="shared" si="61"/>
        <v>17:30-17:36</v>
      </c>
      <c r="N310" s="27" t="str" cm="1">
        <f t="array" ref="N310:O310">_xlfn.TEXTSPLIT($M310,"-")</f>
        <v>17:30</v>
      </c>
      <c r="O310" s="27" t="str">
        <v>17:36</v>
      </c>
      <c r="P310" s="27" cm="1">
        <f t="array" ref="P310:Q310">VALUE(_xlfn.TEXTSPLIT($N310,":"))</f>
        <v>17</v>
      </c>
      <c r="Q310" s="27">
        <v>30</v>
      </c>
      <c r="R310" s="27" cm="1">
        <f t="array" ref="R310:S310">IF($O310="","",VALUE(_xlfn.TEXTSPLIT($O310,":")))</f>
        <v>17</v>
      </c>
      <c r="S310" s="27">
        <v>36</v>
      </c>
      <c r="T310" s="34">
        <f t="shared" si="62"/>
        <v>0.72916666666666663</v>
      </c>
      <c r="U310" s="34">
        <f t="shared" si="63"/>
        <v>0.73333333333333328</v>
      </c>
      <c r="V310" s="34">
        <f t="shared" si="64"/>
        <v>4.1666666666666519E-3</v>
      </c>
      <c r="W310" s="35">
        <f t="shared" si="65"/>
        <v>6</v>
      </c>
      <c r="X310" s="27" t="str">
        <f t="shared" si="66"/>
        <v>RGNO1466097</v>
      </c>
      <c r="Y310" s="43">
        <f t="shared" si="67"/>
        <v>45639</v>
      </c>
      <c r="Z310" s="27" t="str">
        <f t="shared" si="68"/>
        <v>603667398</v>
      </c>
      <c r="AA310" s="27" t="str">
        <f t="shared" si="69"/>
        <v>Present</v>
      </c>
    </row>
    <row r="311" spans="1:27">
      <c r="A311" s="32" t="s">
        <v>359</v>
      </c>
      <c r="B311" s="27" t="str" cm="1">
        <f t="array" ref="B311:D311">_xlfn.TEXTSPLIT($A311,",")</f>
        <v>RGNO1466098</v>
      </c>
      <c r="C311" s="27" t="str">
        <v>Date-12/12/2024</v>
      </c>
      <c r="D311" s="27" t="str">
        <v>Mob:604117417[15:33-15:49]</v>
      </c>
      <c r="E311" s="36" t="str">
        <f t="shared" si="56"/>
        <v>12/12/2024</v>
      </c>
      <c r="F311" s="27" t="str">
        <f t="shared" si="57"/>
        <v>604117417</v>
      </c>
      <c r="G311" s="27" t="str" cm="1">
        <f t="array" ref="G311:I311">_xlfn.TEXTSPLIT($E311,"/")</f>
        <v>12</v>
      </c>
      <c r="H311" s="27" t="str">
        <v>12</v>
      </c>
      <c r="I311" s="27" t="str">
        <v>2024</v>
      </c>
      <c r="J311" s="28">
        <f t="shared" si="58"/>
        <v>45638</v>
      </c>
      <c r="K311" s="27" t="str">
        <f t="shared" si="59"/>
        <v>[15:33-15:49]</v>
      </c>
      <c r="L311" s="27" t="str">
        <f t="shared" si="60"/>
        <v>15:33-15:49]</v>
      </c>
      <c r="M311" s="27" t="str">
        <f t="shared" si="61"/>
        <v>15:33-15:49</v>
      </c>
      <c r="N311" s="27" t="str" cm="1">
        <f t="array" ref="N311:O311">_xlfn.TEXTSPLIT($M311,"-")</f>
        <v>15:33</v>
      </c>
      <c r="O311" s="27" t="str">
        <v>15:49</v>
      </c>
      <c r="P311" s="27" cm="1">
        <f t="array" ref="P311:Q311">VALUE(_xlfn.TEXTSPLIT($N311,":"))</f>
        <v>15</v>
      </c>
      <c r="Q311" s="27">
        <v>33</v>
      </c>
      <c r="R311" s="27" cm="1">
        <f t="array" ref="R311:S311">IF($O311="","",VALUE(_xlfn.TEXTSPLIT($O311,":")))</f>
        <v>15</v>
      </c>
      <c r="S311" s="27">
        <v>49</v>
      </c>
      <c r="T311" s="34">
        <f t="shared" si="62"/>
        <v>0.6479166666666667</v>
      </c>
      <c r="U311" s="34">
        <f t="shared" si="63"/>
        <v>0.65902777777777777</v>
      </c>
      <c r="V311" s="34">
        <f t="shared" si="64"/>
        <v>1.1111111111111072E-2</v>
      </c>
      <c r="W311" s="35">
        <f t="shared" si="65"/>
        <v>16</v>
      </c>
      <c r="X311" s="27" t="str">
        <f t="shared" si="66"/>
        <v>RGNO1466098</v>
      </c>
      <c r="Y311" s="43">
        <f t="shared" si="67"/>
        <v>45638</v>
      </c>
      <c r="Z311" s="27" t="str">
        <f t="shared" si="68"/>
        <v>604117417</v>
      </c>
      <c r="AA311" s="27" t="str">
        <f t="shared" si="69"/>
        <v>Present</v>
      </c>
    </row>
    <row r="312" spans="1:27">
      <c r="A312" s="32" t="s">
        <v>360</v>
      </c>
      <c r="B312" s="27" t="str" cm="1">
        <f t="array" ref="B312:D312">_xlfn.TEXTSPLIT($A312,",")</f>
        <v>RGNO1466099</v>
      </c>
      <c r="C312" s="27" t="str">
        <v>Date-9/12/2024</v>
      </c>
      <c r="D312" s="27" t="str">
        <v>Mob:704207421[09:52-10:29]</v>
      </c>
      <c r="E312" s="36" t="str">
        <f t="shared" si="56"/>
        <v>9/12/2024</v>
      </c>
      <c r="F312" s="27" t="str">
        <f t="shared" si="57"/>
        <v>704207421</v>
      </c>
      <c r="G312" s="27" t="str" cm="1">
        <f t="array" ref="G312:I312">_xlfn.TEXTSPLIT($E312,"/")</f>
        <v>9</v>
      </c>
      <c r="H312" s="27" t="str">
        <v>12</v>
      </c>
      <c r="I312" s="27" t="str">
        <v>2024</v>
      </c>
      <c r="J312" s="28">
        <f t="shared" si="58"/>
        <v>45635</v>
      </c>
      <c r="K312" s="27" t="str">
        <f t="shared" si="59"/>
        <v>[09:52-10:29]</v>
      </c>
      <c r="L312" s="27" t="str">
        <f t="shared" si="60"/>
        <v>09:52-10:29]</v>
      </c>
      <c r="M312" s="27" t="str">
        <f t="shared" si="61"/>
        <v>09:52-10:29</v>
      </c>
      <c r="N312" s="27" t="str" cm="1">
        <f t="array" ref="N312:O312">_xlfn.TEXTSPLIT($M312,"-")</f>
        <v>09:52</v>
      </c>
      <c r="O312" s="27" t="str">
        <v>10:29</v>
      </c>
      <c r="P312" s="27" cm="1">
        <f t="array" ref="P312:Q312">VALUE(_xlfn.TEXTSPLIT($N312,":"))</f>
        <v>9</v>
      </c>
      <c r="Q312" s="27">
        <v>52</v>
      </c>
      <c r="R312" s="27" cm="1">
        <f t="array" ref="R312:S312">IF($O312="","",VALUE(_xlfn.TEXTSPLIT($O312,":")))</f>
        <v>10</v>
      </c>
      <c r="S312" s="27">
        <v>29</v>
      </c>
      <c r="T312" s="34">
        <f t="shared" si="62"/>
        <v>0.41111111111111109</v>
      </c>
      <c r="U312" s="34">
        <f t="shared" si="63"/>
        <v>0.43680555555555556</v>
      </c>
      <c r="V312" s="34">
        <f t="shared" si="64"/>
        <v>2.5694444444444464E-2</v>
      </c>
      <c r="W312" s="35">
        <f t="shared" si="65"/>
        <v>37</v>
      </c>
      <c r="X312" s="27" t="str">
        <f t="shared" si="66"/>
        <v>RGNO1466099</v>
      </c>
      <c r="Y312" s="43">
        <f t="shared" si="67"/>
        <v>45635</v>
      </c>
      <c r="Z312" s="27" t="str">
        <f t="shared" si="68"/>
        <v>704207421</v>
      </c>
      <c r="AA312" s="27" t="str">
        <f t="shared" si="69"/>
        <v>Present</v>
      </c>
    </row>
    <row r="313" spans="1:27">
      <c r="A313" s="32" t="s">
        <v>361</v>
      </c>
      <c r="B313" s="27" t="str" cm="1">
        <f t="array" ref="B313:D313">_xlfn.TEXTSPLIT($A313,",")</f>
        <v>RGNO1466100</v>
      </c>
      <c r="C313" s="27" t="str">
        <v>Date-17/12/2024</v>
      </c>
      <c r="D313" s="27" t="str">
        <v>Mob:704567436[09:44-10:04]</v>
      </c>
      <c r="E313" s="36" t="str">
        <f t="shared" si="56"/>
        <v>17/12/2024</v>
      </c>
      <c r="F313" s="27" t="str">
        <f t="shared" si="57"/>
        <v>704567436</v>
      </c>
      <c r="G313" s="27" t="str" cm="1">
        <f t="array" ref="G313:I313">_xlfn.TEXTSPLIT($E313,"/")</f>
        <v>17</v>
      </c>
      <c r="H313" s="27" t="str">
        <v>12</v>
      </c>
      <c r="I313" s="27" t="str">
        <v>2024</v>
      </c>
      <c r="J313" s="28">
        <f t="shared" si="58"/>
        <v>45643</v>
      </c>
      <c r="K313" s="27" t="str">
        <f t="shared" si="59"/>
        <v>[09:44-10:04]</v>
      </c>
      <c r="L313" s="27" t="str">
        <f t="shared" si="60"/>
        <v>09:44-10:04]</v>
      </c>
      <c r="M313" s="27" t="str">
        <f t="shared" si="61"/>
        <v>09:44-10:04</v>
      </c>
      <c r="N313" s="27" t="str" cm="1">
        <f t="array" ref="N313:O313">_xlfn.TEXTSPLIT($M313,"-")</f>
        <v>09:44</v>
      </c>
      <c r="O313" s="27" t="str">
        <v>10:04</v>
      </c>
      <c r="P313" s="27" cm="1">
        <f t="array" ref="P313:Q313">VALUE(_xlfn.TEXTSPLIT($N313,":"))</f>
        <v>9</v>
      </c>
      <c r="Q313" s="27">
        <v>44</v>
      </c>
      <c r="R313" s="27" cm="1">
        <f t="array" ref="R313:S313">IF($O313="","",VALUE(_xlfn.TEXTSPLIT($O313,":")))</f>
        <v>10</v>
      </c>
      <c r="S313" s="27">
        <v>4</v>
      </c>
      <c r="T313" s="34">
        <f t="shared" si="62"/>
        <v>0.40555555555555556</v>
      </c>
      <c r="U313" s="34">
        <f t="shared" si="63"/>
        <v>0.41944444444444445</v>
      </c>
      <c r="V313" s="34">
        <f t="shared" si="64"/>
        <v>1.3888888888888895E-2</v>
      </c>
      <c r="W313" s="35">
        <f t="shared" si="65"/>
        <v>20</v>
      </c>
      <c r="X313" s="27" t="str">
        <f t="shared" si="66"/>
        <v>RGNO1466100</v>
      </c>
      <c r="Y313" s="43">
        <f t="shared" si="67"/>
        <v>45643</v>
      </c>
      <c r="Z313" s="27" t="str">
        <f t="shared" si="68"/>
        <v>704567436</v>
      </c>
      <c r="AA313" s="27" t="str">
        <f t="shared" si="69"/>
        <v>Present</v>
      </c>
    </row>
    <row r="314" spans="1:27">
      <c r="A314" s="32" t="s">
        <v>362</v>
      </c>
      <c r="B314" s="27" t="str" cm="1">
        <f t="array" ref="B314:D314">_xlfn.TEXTSPLIT($A314,",")</f>
        <v>RGNO1466101</v>
      </c>
      <c r="C314" s="27" t="str">
        <v>Date-11/12/2024</v>
      </c>
      <c r="D314" s="27" t="str">
        <v>Mob:704657439[08:07-8:20]</v>
      </c>
      <c r="E314" s="36" t="str">
        <f t="shared" si="56"/>
        <v>11/12/2024</v>
      </c>
      <c r="F314" s="27" t="str">
        <f t="shared" si="57"/>
        <v>704657439</v>
      </c>
      <c r="G314" s="27" t="str" cm="1">
        <f t="array" ref="G314:I314">_xlfn.TEXTSPLIT($E314,"/")</f>
        <v>11</v>
      </c>
      <c r="H314" s="27" t="str">
        <v>12</v>
      </c>
      <c r="I314" s="27" t="str">
        <v>2024</v>
      </c>
      <c r="J314" s="28">
        <f t="shared" si="58"/>
        <v>45637</v>
      </c>
      <c r="K314" s="27" t="str">
        <f t="shared" si="59"/>
        <v>[08:07-8:20]</v>
      </c>
      <c r="L314" s="27" t="str">
        <f t="shared" si="60"/>
        <v>08:07-8:20]</v>
      </c>
      <c r="M314" s="27" t="str">
        <f t="shared" si="61"/>
        <v>08:07-8:20</v>
      </c>
      <c r="N314" s="27" t="str" cm="1">
        <f t="array" ref="N314:O314">_xlfn.TEXTSPLIT($M314,"-")</f>
        <v>08:07</v>
      </c>
      <c r="O314" s="27" t="str">
        <v>8:20</v>
      </c>
      <c r="P314" s="27" cm="1">
        <f t="array" ref="P314:Q314">VALUE(_xlfn.TEXTSPLIT($N314,":"))</f>
        <v>8</v>
      </c>
      <c r="Q314" s="27">
        <v>7</v>
      </c>
      <c r="R314" s="27" cm="1">
        <f t="array" ref="R314:S314">IF($O314="","",VALUE(_xlfn.TEXTSPLIT($O314,":")))</f>
        <v>8</v>
      </c>
      <c r="S314" s="27">
        <v>20</v>
      </c>
      <c r="T314" s="34">
        <f t="shared" si="62"/>
        <v>0.33819444444444446</v>
      </c>
      <c r="U314" s="34">
        <f t="shared" si="63"/>
        <v>0.34722222222222221</v>
      </c>
      <c r="V314" s="34">
        <f t="shared" si="64"/>
        <v>9.0277777777777457E-3</v>
      </c>
      <c r="W314" s="35">
        <f t="shared" si="65"/>
        <v>13</v>
      </c>
      <c r="X314" s="27" t="str">
        <f t="shared" si="66"/>
        <v>RGNO1466101</v>
      </c>
      <c r="Y314" s="43">
        <f t="shared" si="67"/>
        <v>45637</v>
      </c>
      <c r="Z314" s="27" t="str">
        <f t="shared" si="68"/>
        <v>704657439</v>
      </c>
      <c r="AA314" s="27" t="str">
        <f t="shared" si="69"/>
        <v>Present</v>
      </c>
    </row>
    <row r="315" spans="1:27">
      <c r="A315" s="32" t="s">
        <v>363</v>
      </c>
      <c r="B315" s="27" t="str" cm="1">
        <f t="array" ref="B315:D315">_xlfn.TEXTSPLIT($A315,",")</f>
        <v>RGNO1466102</v>
      </c>
      <c r="C315" s="27" t="str">
        <v>Date-11/12/2024</v>
      </c>
      <c r="D315" s="27" t="str">
        <v>Mob:604747443[16:25-17:00]</v>
      </c>
      <c r="E315" s="36" t="str">
        <f t="shared" si="56"/>
        <v>11/12/2024</v>
      </c>
      <c r="F315" s="27" t="str">
        <f t="shared" si="57"/>
        <v>604747443</v>
      </c>
      <c r="G315" s="27" t="str" cm="1">
        <f t="array" ref="G315:I315">_xlfn.TEXTSPLIT($E315,"/")</f>
        <v>11</v>
      </c>
      <c r="H315" s="27" t="str">
        <v>12</v>
      </c>
      <c r="I315" s="27" t="str">
        <v>2024</v>
      </c>
      <c r="J315" s="28">
        <f t="shared" si="58"/>
        <v>45637</v>
      </c>
      <c r="K315" s="27" t="str">
        <f t="shared" si="59"/>
        <v>[16:25-17:00]</v>
      </c>
      <c r="L315" s="27" t="str">
        <f t="shared" si="60"/>
        <v>16:25-17:00]</v>
      </c>
      <c r="M315" s="27" t="str">
        <f t="shared" si="61"/>
        <v>16:25-17:00</v>
      </c>
      <c r="N315" s="27" t="str" cm="1">
        <f t="array" ref="N315:O315">_xlfn.TEXTSPLIT($M315,"-")</f>
        <v>16:25</v>
      </c>
      <c r="O315" s="27" t="str">
        <v>17:00</v>
      </c>
      <c r="P315" s="27" cm="1">
        <f t="array" ref="P315:Q315">VALUE(_xlfn.TEXTSPLIT($N315,":"))</f>
        <v>16</v>
      </c>
      <c r="Q315" s="27">
        <v>25</v>
      </c>
      <c r="R315" s="27" cm="1">
        <f t="array" ref="R315:S315">IF($O315="","",VALUE(_xlfn.TEXTSPLIT($O315,":")))</f>
        <v>17</v>
      </c>
      <c r="S315" s="27">
        <v>0</v>
      </c>
      <c r="T315" s="34">
        <f t="shared" si="62"/>
        <v>0.68402777777777779</v>
      </c>
      <c r="U315" s="34">
        <f t="shared" si="63"/>
        <v>0.70833333333333337</v>
      </c>
      <c r="V315" s="34">
        <f t="shared" si="64"/>
        <v>2.430555555555558E-2</v>
      </c>
      <c r="W315" s="35">
        <f t="shared" si="65"/>
        <v>35</v>
      </c>
      <c r="X315" s="27" t="str">
        <f t="shared" si="66"/>
        <v>RGNO1466102</v>
      </c>
      <c r="Y315" s="43">
        <f t="shared" si="67"/>
        <v>45637</v>
      </c>
      <c r="Z315" s="27" t="str">
        <f t="shared" si="68"/>
        <v>604747443</v>
      </c>
      <c r="AA315" s="27" t="str">
        <f t="shared" si="69"/>
        <v>Present</v>
      </c>
    </row>
    <row r="316" spans="1:27">
      <c r="A316" s="32" t="s">
        <v>364</v>
      </c>
      <c r="B316" s="27" t="str" cm="1">
        <f t="array" ref="B316:D316">_xlfn.TEXTSPLIT($A316,",")</f>
        <v>RGNO1466103</v>
      </c>
      <c r="C316" s="27" t="str">
        <v>Date-12/12/2024</v>
      </c>
      <c r="D316" s="27" t="str">
        <v>Mob:604837447[0:00]</v>
      </c>
      <c r="E316" s="36" t="str">
        <f t="shared" si="56"/>
        <v>12/12/2024</v>
      </c>
      <c r="F316" s="27" t="str">
        <f t="shared" si="57"/>
        <v>604837447</v>
      </c>
      <c r="G316" s="27" t="str" cm="1">
        <f t="array" ref="G316:I316">_xlfn.TEXTSPLIT($E316,"/")</f>
        <v>12</v>
      </c>
      <c r="H316" s="27" t="str">
        <v>12</v>
      </c>
      <c r="I316" s="27" t="str">
        <v>2024</v>
      </c>
      <c r="J316" s="28">
        <f t="shared" si="58"/>
        <v>45638</v>
      </c>
      <c r="K316" s="27" t="str">
        <f t="shared" si="59"/>
        <v>[0:00]</v>
      </c>
      <c r="L316" s="27" t="str">
        <f t="shared" si="60"/>
        <v>0:00]</v>
      </c>
      <c r="M316" s="27" t="str">
        <f t="shared" si="61"/>
        <v>0:00</v>
      </c>
      <c r="N316" s="27" t="str" cm="1">
        <f t="array" ref="N316">_xlfn.TEXTSPLIT($M316,"-")</f>
        <v>0:00</v>
      </c>
      <c r="O316" s="27"/>
      <c r="P316" s="27" cm="1">
        <f t="array" ref="P316:Q316">VALUE(_xlfn.TEXTSPLIT($N316,":"))</f>
        <v>0</v>
      </c>
      <c r="Q316" s="27">
        <v>0</v>
      </c>
      <c r="R316" s="27" t="str" cm="1">
        <f t="array" ref="R316">IF($O316="","",VALUE(_xlfn.TEXTSPLIT($O316,":")))</f>
        <v/>
      </c>
      <c r="S316" s="27"/>
      <c r="T316" s="34">
        <f t="shared" si="62"/>
        <v>0</v>
      </c>
      <c r="U316" s="34" t="str">
        <f t="shared" si="63"/>
        <v/>
      </c>
      <c r="V316" s="34" t="str">
        <f t="shared" si="64"/>
        <v/>
      </c>
      <c r="W316" s="35">
        <f t="shared" si="65"/>
        <v>0</v>
      </c>
      <c r="X316" s="27" t="str">
        <f t="shared" si="66"/>
        <v>RGNO1466103</v>
      </c>
      <c r="Y316" s="43">
        <f t="shared" si="67"/>
        <v>45638</v>
      </c>
      <c r="Z316" s="27" t="str">
        <f t="shared" si="68"/>
        <v>604837447</v>
      </c>
      <c r="AA316" s="27" t="str">
        <f t="shared" si="69"/>
        <v>Absent</v>
      </c>
    </row>
    <row r="317" spans="1:27">
      <c r="A317" s="32" t="s">
        <v>365</v>
      </c>
      <c r="B317" s="27" t="str" cm="1">
        <f t="array" ref="B317:D317">_xlfn.TEXTSPLIT($A317,",")</f>
        <v>RGNO1466104</v>
      </c>
      <c r="C317" s="27" t="str">
        <v>Date-7/12/2024</v>
      </c>
      <c r="D317" s="27" t="str">
        <v>Mob:604927451[17:11-17:24]</v>
      </c>
      <c r="E317" s="36" t="str">
        <f t="shared" si="56"/>
        <v>7/12/2024</v>
      </c>
      <c r="F317" s="27" t="str">
        <f t="shared" si="57"/>
        <v>604927451</v>
      </c>
      <c r="G317" s="27" t="str" cm="1">
        <f t="array" ref="G317:I317">_xlfn.TEXTSPLIT($E317,"/")</f>
        <v>7</v>
      </c>
      <c r="H317" s="27" t="str">
        <v>12</v>
      </c>
      <c r="I317" s="27" t="str">
        <v>2024</v>
      </c>
      <c r="J317" s="28">
        <f t="shared" si="58"/>
        <v>45633</v>
      </c>
      <c r="K317" s="27" t="str">
        <f t="shared" si="59"/>
        <v>[17:11-17:24]</v>
      </c>
      <c r="L317" s="27" t="str">
        <f t="shared" si="60"/>
        <v>17:11-17:24]</v>
      </c>
      <c r="M317" s="27" t="str">
        <f t="shared" si="61"/>
        <v>17:11-17:24</v>
      </c>
      <c r="N317" s="27" t="str" cm="1">
        <f t="array" ref="N317:O317">_xlfn.TEXTSPLIT($M317,"-")</f>
        <v>17:11</v>
      </c>
      <c r="O317" s="27" t="str">
        <v>17:24</v>
      </c>
      <c r="P317" s="27" cm="1">
        <f t="array" ref="P317:Q317">VALUE(_xlfn.TEXTSPLIT($N317,":"))</f>
        <v>17</v>
      </c>
      <c r="Q317" s="27">
        <v>11</v>
      </c>
      <c r="R317" s="27" cm="1">
        <f t="array" ref="R317:S317">IF($O317="","",VALUE(_xlfn.TEXTSPLIT($O317,":")))</f>
        <v>17</v>
      </c>
      <c r="S317" s="27">
        <v>24</v>
      </c>
      <c r="T317" s="34">
        <f t="shared" si="62"/>
        <v>0.71597222222222223</v>
      </c>
      <c r="U317" s="34">
        <f t="shared" si="63"/>
        <v>0.72499999999999998</v>
      </c>
      <c r="V317" s="34">
        <f t="shared" si="64"/>
        <v>9.0277777777777457E-3</v>
      </c>
      <c r="W317" s="35">
        <f t="shared" si="65"/>
        <v>13</v>
      </c>
      <c r="X317" s="27" t="str">
        <f t="shared" si="66"/>
        <v>RGNO1466104</v>
      </c>
      <c r="Y317" s="43">
        <f t="shared" si="67"/>
        <v>45633</v>
      </c>
      <c r="Z317" s="27" t="str">
        <f t="shared" si="68"/>
        <v>604927451</v>
      </c>
      <c r="AA317" s="27" t="str">
        <f t="shared" si="69"/>
        <v>Present</v>
      </c>
    </row>
    <row r="318" spans="1:27">
      <c r="A318" s="32" t="s">
        <v>366</v>
      </c>
      <c r="B318" s="27" t="str" cm="1">
        <f t="array" ref="B318:D318">_xlfn.TEXTSPLIT($A318,",")</f>
        <v>RGNO1466105</v>
      </c>
      <c r="C318" s="27" t="str">
        <v>Date-11/12/2024</v>
      </c>
      <c r="D318" s="27" t="str">
        <v>Mob:605017455[13:09-13:25]</v>
      </c>
      <c r="E318" s="36" t="str">
        <f t="shared" si="56"/>
        <v>11/12/2024</v>
      </c>
      <c r="F318" s="27" t="str">
        <f t="shared" si="57"/>
        <v>605017455</v>
      </c>
      <c r="G318" s="27" t="str" cm="1">
        <f t="array" ref="G318:I318">_xlfn.TEXTSPLIT($E318,"/")</f>
        <v>11</v>
      </c>
      <c r="H318" s="27" t="str">
        <v>12</v>
      </c>
      <c r="I318" s="27" t="str">
        <v>2024</v>
      </c>
      <c r="J318" s="28">
        <f t="shared" si="58"/>
        <v>45637</v>
      </c>
      <c r="K318" s="27" t="str">
        <f t="shared" si="59"/>
        <v>[13:09-13:25]</v>
      </c>
      <c r="L318" s="27" t="str">
        <f t="shared" si="60"/>
        <v>13:09-13:25]</v>
      </c>
      <c r="M318" s="27" t="str">
        <f t="shared" si="61"/>
        <v>13:09-13:25</v>
      </c>
      <c r="N318" s="27" t="str" cm="1">
        <f t="array" ref="N318:O318">_xlfn.TEXTSPLIT($M318,"-")</f>
        <v>13:09</v>
      </c>
      <c r="O318" s="27" t="str">
        <v>13:25</v>
      </c>
      <c r="P318" s="27" cm="1">
        <f t="array" ref="P318:Q318">VALUE(_xlfn.TEXTSPLIT($N318,":"))</f>
        <v>13</v>
      </c>
      <c r="Q318" s="27">
        <v>9</v>
      </c>
      <c r="R318" s="27" cm="1">
        <f t="array" ref="R318:S318">IF($O318="","",VALUE(_xlfn.TEXTSPLIT($O318,":")))</f>
        <v>13</v>
      </c>
      <c r="S318" s="27">
        <v>25</v>
      </c>
      <c r="T318" s="34">
        <f t="shared" si="62"/>
        <v>0.54791666666666672</v>
      </c>
      <c r="U318" s="34">
        <f t="shared" si="63"/>
        <v>0.55902777777777779</v>
      </c>
      <c r="V318" s="34">
        <f t="shared" si="64"/>
        <v>1.1111111111111072E-2</v>
      </c>
      <c r="W318" s="35">
        <f t="shared" si="65"/>
        <v>16</v>
      </c>
      <c r="X318" s="27" t="str">
        <f t="shared" si="66"/>
        <v>RGNO1466105</v>
      </c>
      <c r="Y318" s="43">
        <f t="shared" si="67"/>
        <v>45637</v>
      </c>
      <c r="Z318" s="27" t="str">
        <f t="shared" si="68"/>
        <v>605017455</v>
      </c>
      <c r="AA318" s="27" t="str">
        <f t="shared" si="69"/>
        <v>Present</v>
      </c>
    </row>
    <row r="319" spans="1:27">
      <c r="A319" s="32" t="s">
        <v>367</v>
      </c>
      <c r="B319" s="27" t="str" cm="1">
        <f t="array" ref="B319:D319">_xlfn.TEXTSPLIT($A319,",")</f>
        <v>RGNO1466106</v>
      </c>
      <c r="C319" s="27" t="str">
        <v>Date-4/12/2024</v>
      </c>
      <c r="D319" s="27" t="str">
        <v>Mob:705197462[16:05-16:56]</v>
      </c>
      <c r="E319" s="36" t="str">
        <f t="shared" si="56"/>
        <v>4/12/2024</v>
      </c>
      <c r="F319" s="27" t="str">
        <f t="shared" si="57"/>
        <v>705197462</v>
      </c>
      <c r="G319" s="27" t="str" cm="1">
        <f t="array" ref="G319:I319">_xlfn.TEXTSPLIT($E319,"/")</f>
        <v>4</v>
      </c>
      <c r="H319" s="27" t="str">
        <v>12</v>
      </c>
      <c r="I319" s="27" t="str">
        <v>2024</v>
      </c>
      <c r="J319" s="28">
        <f t="shared" si="58"/>
        <v>45630</v>
      </c>
      <c r="K319" s="27" t="str">
        <f t="shared" si="59"/>
        <v>[16:05-16:56]</v>
      </c>
      <c r="L319" s="27" t="str">
        <f t="shared" si="60"/>
        <v>16:05-16:56]</v>
      </c>
      <c r="M319" s="27" t="str">
        <f t="shared" si="61"/>
        <v>16:05-16:56</v>
      </c>
      <c r="N319" s="27" t="str" cm="1">
        <f t="array" ref="N319:O319">_xlfn.TEXTSPLIT($M319,"-")</f>
        <v>16:05</v>
      </c>
      <c r="O319" s="27" t="str">
        <v>16:56</v>
      </c>
      <c r="P319" s="27" cm="1">
        <f t="array" ref="P319:Q319">VALUE(_xlfn.TEXTSPLIT($N319,":"))</f>
        <v>16</v>
      </c>
      <c r="Q319" s="27">
        <v>5</v>
      </c>
      <c r="R319" s="27" cm="1">
        <f t="array" ref="R319:S319">IF($O319="","",VALUE(_xlfn.TEXTSPLIT($O319,":")))</f>
        <v>16</v>
      </c>
      <c r="S319" s="27">
        <v>56</v>
      </c>
      <c r="T319" s="34">
        <f t="shared" si="62"/>
        <v>0.67013888888888884</v>
      </c>
      <c r="U319" s="34">
        <f t="shared" si="63"/>
        <v>0.7055555555555556</v>
      </c>
      <c r="V319" s="34">
        <f t="shared" si="64"/>
        <v>3.5416666666666763E-2</v>
      </c>
      <c r="W319" s="35">
        <f t="shared" si="65"/>
        <v>51</v>
      </c>
      <c r="X319" s="27" t="str">
        <f t="shared" si="66"/>
        <v>RGNO1466106</v>
      </c>
      <c r="Y319" s="43">
        <f t="shared" si="67"/>
        <v>45630</v>
      </c>
      <c r="Z319" s="27" t="str">
        <f t="shared" si="68"/>
        <v>705197462</v>
      </c>
      <c r="AA319" s="27" t="str">
        <f t="shared" si="69"/>
        <v>Present</v>
      </c>
    </row>
    <row r="320" spans="1:27">
      <c r="A320" s="32" t="s">
        <v>368</v>
      </c>
      <c r="B320" s="27" t="str" cm="1">
        <f t="array" ref="B320:D320">_xlfn.TEXTSPLIT($A320,",")</f>
        <v>RGNO1466107</v>
      </c>
      <c r="C320" s="27" t="str">
        <v>Date-11/12/2024</v>
      </c>
      <c r="D320" s="27" t="str">
        <v>Mob:605377470[0:00]</v>
      </c>
      <c r="E320" s="36" t="str">
        <f t="shared" si="56"/>
        <v>11/12/2024</v>
      </c>
      <c r="F320" s="27" t="str">
        <f t="shared" si="57"/>
        <v>605377470</v>
      </c>
      <c r="G320" s="27" t="str" cm="1">
        <f t="array" ref="G320:I320">_xlfn.TEXTSPLIT($E320,"/")</f>
        <v>11</v>
      </c>
      <c r="H320" s="27" t="str">
        <v>12</v>
      </c>
      <c r="I320" s="27" t="str">
        <v>2024</v>
      </c>
      <c r="J320" s="28">
        <f t="shared" si="58"/>
        <v>45637</v>
      </c>
      <c r="K320" s="27" t="str">
        <f t="shared" si="59"/>
        <v>[0:00]</v>
      </c>
      <c r="L320" s="27" t="str">
        <f t="shared" si="60"/>
        <v>0:00]</v>
      </c>
      <c r="M320" s="27" t="str">
        <f t="shared" si="61"/>
        <v>0:00</v>
      </c>
      <c r="N320" s="27" t="str" cm="1">
        <f t="array" ref="N320">_xlfn.TEXTSPLIT($M320,"-")</f>
        <v>0:00</v>
      </c>
      <c r="O320" s="27"/>
      <c r="P320" s="27" cm="1">
        <f t="array" ref="P320:Q320">VALUE(_xlfn.TEXTSPLIT($N320,":"))</f>
        <v>0</v>
      </c>
      <c r="Q320" s="27">
        <v>0</v>
      </c>
      <c r="R320" s="27" t="str" cm="1">
        <f t="array" ref="R320">IF($O320="","",VALUE(_xlfn.TEXTSPLIT($O320,":")))</f>
        <v/>
      </c>
      <c r="S320" s="27"/>
      <c r="T320" s="34">
        <f t="shared" si="62"/>
        <v>0</v>
      </c>
      <c r="U320" s="34" t="str">
        <f t="shared" si="63"/>
        <v/>
      </c>
      <c r="V320" s="34" t="str">
        <f t="shared" si="64"/>
        <v/>
      </c>
      <c r="W320" s="35">
        <f t="shared" si="65"/>
        <v>0</v>
      </c>
      <c r="X320" s="27" t="str">
        <f t="shared" si="66"/>
        <v>RGNO1466107</v>
      </c>
      <c r="Y320" s="43">
        <f t="shared" si="67"/>
        <v>45637</v>
      </c>
      <c r="Z320" s="27" t="str">
        <f t="shared" si="68"/>
        <v>605377470</v>
      </c>
      <c r="AA320" s="27" t="str">
        <f t="shared" si="69"/>
        <v>Absent</v>
      </c>
    </row>
    <row r="321" spans="1:27">
      <c r="A321" s="32" t="s">
        <v>369</v>
      </c>
      <c r="B321" s="27" t="str" cm="1">
        <f t="array" ref="B321:D321">_xlfn.TEXTSPLIT($A321,",")</f>
        <v>RGNO1466108</v>
      </c>
      <c r="C321" s="27" t="str">
        <v>Date-8/12/2024</v>
      </c>
      <c r="D321" s="27" t="str">
        <v>Mob:705647481[10:28-10:48]</v>
      </c>
      <c r="E321" s="36" t="str">
        <f t="shared" si="56"/>
        <v>8/12/2024</v>
      </c>
      <c r="F321" s="27" t="str">
        <f t="shared" si="57"/>
        <v>705647481</v>
      </c>
      <c r="G321" s="27" t="str" cm="1">
        <f t="array" ref="G321:I321">_xlfn.TEXTSPLIT($E321,"/")</f>
        <v>8</v>
      </c>
      <c r="H321" s="27" t="str">
        <v>12</v>
      </c>
      <c r="I321" s="27" t="str">
        <v>2024</v>
      </c>
      <c r="J321" s="28">
        <f t="shared" si="58"/>
        <v>45634</v>
      </c>
      <c r="K321" s="27" t="str">
        <f t="shared" si="59"/>
        <v>[10:28-10:48]</v>
      </c>
      <c r="L321" s="27" t="str">
        <f t="shared" si="60"/>
        <v>10:28-10:48]</v>
      </c>
      <c r="M321" s="27" t="str">
        <f t="shared" si="61"/>
        <v>10:28-10:48</v>
      </c>
      <c r="N321" s="27" t="str" cm="1">
        <f t="array" ref="N321:O321">_xlfn.TEXTSPLIT($M321,"-")</f>
        <v>10:28</v>
      </c>
      <c r="O321" s="27" t="str">
        <v>10:48</v>
      </c>
      <c r="P321" s="27" cm="1">
        <f t="array" ref="P321:Q321">VALUE(_xlfn.TEXTSPLIT($N321,":"))</f>
        <v>10</v>
      </c>
      <c r="Q321" s="27">
        <v>28</v>
      </c>
      <c r="R321" s="27" cm="1">
        <f t="array" ref="R321:S321">IF($O321="","",VALUE(_xlfn.TEXTSPLIT($O321,":")))</f>
        <v>10</v>
      </c>
      <c r="S321" s="27">
        <v>48</v>
      </c>
      <c r="T321" s="34">
        <f t="shared" si="62"/>
        <v>0.43611111111111112</v>
      </c>
      <c r="U321" s="34">
        <f t="shared" si="63"/>
        <v>0.45</v>
      </c>
      <c r="V321" s="34">
        <f t="shared" si="64"/>
        <v>1.3888888888888895E-2</v>
      </c>
      <c r="W321" s="35">
        <f t="shared" si="65"/>
        <v>20</v>
      </c>
      <c r="X321" s="27" t="str">
        <f t="shared" si="66"/>
        <v>RGNO1466108</v>
      </c>
      <c r="Y321" s="43">
        <f t="shared" si="67"/>
        <v>45634</v>
      </c>
      <c r="Z321" s="27" t="str">
        <f t="shared" si="68"/>
        <v>705647481</v>
      </c>
      <c r="AA321" s="27" t="str">
        <f t="shared" si="69"/>
        <v>Present</v>
      </c>
    </row>
    <row r="322" spans="1:27">
      <c r="A322" s="32" t="s">
        <v>370</v>
      </c>
      <c r="B322" s="27" t="str" cm="1">
        <f t="array" ref="B322:D322">_xlfn.TEXTSPLIT($A322,",")</f>
        <v>RGNO1466109</v>
      </c>
      <c r="C322" s="27" t="str">
        <v>Date-4/12/2024</v>
      </c>
      <c r="D322" s="27" t="str">
        <v>Mob:605737485[0:00]</v>
      </c>
      <c r="E322" s="36" t="str">
        <f t="shared" si="56"/>
        <v>4/12/2024</v>
      </c>
      <c r="F322" s="27" t="str">
        <f t="shared" si="57"/>
        <v>605737485</v>
      </c>
      <c r="G322" s="27" t="str" cm="1">
        <f t="array" ref="G322:I322">_xlfn.TEXTSPLIT($E322,"/")</f>
        <v>4</v>
      </c>
      <c r="H322" s="27" t="str">
        <v>12</v>
      </c>
      <c r="I322" s="27" t="str">
        <v>2024</v>
      </c>
      <c r="J322" s="28">
        <f t="shared" si="58"/>
        <v>45630</v>
      </c>
      <c r="K322" s="27" t="str">
        <f t="shared" si="59"/>
        <v>[0:00]</v>
      </c>
      <c r="L322" s="27" t="str">
        <f t="shared" si="60"/>
        <v>0:00]</v>
      </c>
      <c r="M322" s="27" t="str">
        <f t="shared" si="61"/>
        <v>0:00</v>
      </c>
      <c r="N322" s="27" t="str" cm="1">
        <f t="array" ref="N322">_xlfn.TEXTSPLIT($M322,"-")</f>
        <v>0:00</v>
      </c>
      <c r="O322" s="27"/>
      <c r="P322" s="27" cm="1">
        <f t="array" ref="P322:Q322">VALUE(_xlfn.TEXTSPLIT($N322,":"))</f>
        <v>0</v>
      </c>
      <c r="Q322" s="27">
        <v>0</v>
      </c>
      <c r="R322" s="27" t="str" cm="1">
        <f t="array" ref="R322">IF($O322="","",VALUE(_xlfn.TEXTSPLIT($O322,":")))</f>
        <v/>
      </c>
      <c r="S322" s="27"/>
      <c r="T322" s="34">
        <f t="shared" si="62"/>
        <v>0</v>
      </c>
      <c r="U322" s="34" t="str">
        <f t="shared" si="63"/>
        <v/>
      </c>
      <c r="V322" s="34" t="str">
        <f t="shared" si="64"/>
        <v/>
      </c>
      <c r="W322" s="35">
        <f t="shared" si="65"/>
        <v>0</v>
      </c>
      <c r="X322" s="27" t="str">
        <f t="shared" si="66"/>
        <v>RGNO1466109</v>
      </c>
      <c r="Y322" s="43">
        <f t="shared" si="67"/>
        <v>45630</v>
      </c>
      <c r="Z322" s="27" t="str">
        <f t="shared" si="68"/>
        <v>605737485</v>
      </c>
      <c r="AA322" s="27" t="str">
        <f t="shared" si="69"/>
        <v>Absent</v>
      </c>
    </row>
    <row r="323" spans="1:27">
      <c r="A323" s="32" t="s">
        <v>371</v>
      </c>
      <c r="B323" s="27" t="str" cm="1">
        <f t="array" ref="B323:D323">_xlfn.TEXTSPLIT($A323,",")</f>
        <v>RGNO1466110</v>
      </c>
      <c r="C323" s="27" t="str">
        <v>Date-6/12/2024</v>
      </c>
      <c r="D323" s="27" t="str">
        <v>Mob:705827489[19:26-20:21]</v>
      </c>
      <c r="E323" s="36" t="str">
        <f t="shared" ref="E323:E386" si="70">SUBSTITUTE($C323,"Date-","")</f>
        <v>6/12/2024</v>
      </c>
      <c r="F323" s="27" t="str">
        <f t="shared" ref="F323:F386" si="71">MID($D323,5,9)</f>
        <v>705827489</v>
      </c>
      <c r="G323" s="27" t="str" cm="1">
        <f t="array" ref="G323:I323">_xlfn.TEXTSPLIT($E323,"/")</f>
        <v>6</v>
      </c>
      <c r="H323" s="27" t="str">
        <v>12</v>
      </c>
      <c r="I323" s="27" t="str">
        <v>2024</v>
      </c>
      <c r="J323" s="28">
        <f t="shared" ref="J323:J386" si="72">DATE($I323,$H323,$G323)</f>
        <v>45632</v>
      </c>
      <c r="K323" s="27" t="str">
        <f t="shared" ref="K323:K386" si="73">MID($D323,14,20)</f>
        <v>[19:26-20:21]</v>
      </c>
      <c r="L323" s="27" t="str">
        <f t="shared" ref="L323:L386" si="74">SUBSTITUTE($K323,"[","")</f>
        <v>19:26-20:21]</v>
      </c>
      <c r="M323" s="27" t="str">
        <f t="shared" ref="M323:M386" si="75">SUBSTITUTE($L323,"]","")</f>
        <v>19:26-20:21</v>
      </c>
      <c r="N323" s="27" t="str" cm="1">
        <f t="array" ref="N323:O323">_xlfn.TEXTSPLIT($M323,"-")</f>
        <v>19:26</v>
      </c>
      <c r="O323" s="27" t="str">
        <v>20:21</v>
      </c>
      <c r="P323" s="27" cm="1">
        <f t="array" ref="P323:Q323">VALUE(_xlfn.TEXTSPLIT($N323,":"))</f>
        <v>19</v>
      </c>
      <c r="Q323" s="27">
        <v>26</v>
      </c>
      <c r="R323" s="27" cm="1">
        <f t="array" ref="R323:S323">IF($O323="","",VALUE(_xlfn.TEXTSPLIT($O323,":")))</f>
        <v>20</v>
      </c>
      <c r="S323" s="27">
        <v>21</v>
      </c>
      <c r="T323" s="34">
        <f t="shared" ref="T323:T386" si="76">TIME($P323,$Q323,0)</f>
        <v>0.80972222222222223</v>
      </c>
      <c r="U323" s="34">
        <f t="shared" ref="U323:U386" si="77">IF($R323="","",TIME($R323,$S323,0))</f>
        <v>0.84791666666666665</v>
      </c>
      <c r="V323" s="34">
        <f t="shared" ref="V323:V386" si="78">IF($U323="","",U323-T323)</f>
        <v>3.819444444444442E-2</v>
      </c>
      <c r="W323" s="35">
        <f t="shared" ref="W323:W386" si="79">IF($V323="",0,HOUR($V323)+MINUTE($V323))</f>
        <v>55</v>
      </c>
      <c r="X323" s="27" t="str">
        <f t="shared" ref="X323:X386" si="80">TRIM(B323)</f>
        <v>RGNO1466110</v>
      </c>
      <c r="Y323" s="43">
        <f t="shared" ref="Y323:Y386" si="81">J323</f>
        <v>45632</v>
      </c>
      <c r="Z323" s="27" t="str">
        <f t="shared" ref="Z323:Z386" si="82">TRIM(F323)</f>
        <v>705827489</v>
      </c>
      <c r="AA323" s="27" t="str">
        <f t="shared" ref="AA323:AA386" si="83">IF($W323=0,"Absent","Present")</f>
        <v>Present</v>
      </c>
    </row>
    <row r="324" spans="1:27">
      <c r="A324" s="32" t="s">
        <v>372</v>
      </c>
      <c r="B324" s="27" t="str" cm="1">
        <f t="array" ref="B324:D324">_xlfn.TEXTSPLIT($A324,",")</f>
        <v>RGNO1466111</v>
      </c>
      <c r="C324" s="27" t="str">
        <v>Date-4/12/2024</v>
      </c>
      <c r="D324" s="27" t="str">
        <v>Mob:706007496[18:47-19:33]</v>
      </c>
      <c r="E324" s="36" t="str">
        <f t="shared" si="70"/>
        <v>4/12/2024</v>
      </c>
      <c r="F324" s="27" t="str">
        <f t="shared" si="71"/>
        <v>706007496</v>
      </c>
      <c r="G324" s="27" t="str" cm="1">
        <f t="array" ref="G324:I324">_xlfn.TEXTSPLIT($E324,"/")</f>
        <v>4</v>
      </c>
      <c r="H324" s="27" t="str">
        <v>12</v>
      </c>
      <c r="I324" s="27" t="str">
        <v>2024</v>
      </c>
      <c r="J324" s="28">
        <f t="shared" si="72"/>
        <v>45630</v>
      </c>
      <c r="K324" s="27" t="str">
        <f t="shared" si="73"/>
        <v>[18:47-19:33]</v>
      </c>
      <c r="L324" s="27" t="str">
        <f t="shared" si="74"/>
        <v>18:47-19:33]</v>
      </c>
      <c r="M324" s="27" t="str">
        <f t="shared" si="75"/>
        <v>18:47-19:33</v>
      </c>
      <c r="N324" s="27" t="str" cm="1">
        <f t="array" ref="N324:O324">_xlfn.TEXTSPLIT($M324,"-")</f>
        <v>18:47</v>
      </c>
      <c r="O324" s="27" t="str">
        <v>19:33</v>
      </c>
      <c r="P324" s="27" cm="1">
        <f t="array" ref="P324:Q324">VALUE(_xlfn.TEXTSPLIT($N324,":"))</f>
        <v>18</v>
      </c>
      <c r="Q324" s="27">
        <v>47</v>
      </c>
      <c r="R324" s="27" cm="1">
        <f t="array" ref="R324:S324">IF($O324="","",VALUE(_xlfn.TEXTSPLIT($O324,":")))</f>
        <v>19</v>
      </c>
      <c r="S324" s="27">
        <v>33</v>
      </c>
      <c r="T324" s="34">
        <f t="shared" si="76"/>
        <v>0.78263888888888888</v>
      </c>
      <c r="U324" s="34">
        <f t="shared" si="77"/>
        <v>0.81458333333333333</v>
      </c>
      <c r="V324" s="34">
        <f t="shared" si="78"/>
        <v>3.1944444444444442E-2</v>
      </c>
      <c r="W324" s="35">
        <f t="shared" si="79"/>
        <v>46</v>
      </c>
      <c r="X324" s="27" t="str">
        <f t="shared" si="80"/>
        <v>RGNO1466111</v>
      </c>
      <c r="Y324" s="43">
        <f t="shared" si="81"/>
        <v>45630</v>
      </c>
      <c r="Z324" s="27" t="str">
        <f t="shared" si="82"/>
        <v>706007496</v>
      </c>
      <c r="AA324" s="27" t="str">
        <f t="shared" si="83"/>
        <v>Present</v>
      </c>
    </row>
    <row r="325" spans="1:27">
      <c r="A325" s="32" t="s">
        <v>373</v>
      </c>
      <c r="B325" s="27" t="str" cm="1">
        <f t="array" ref="B325:D325">_xlfn.TEXTSPLIT($A325,",")</f>
        <v>RGNO1466112</v>
      </c>
      <c r="C325" s="27" t="str">
        <v>Date-10/12/2024</v>
      </c>
      <c r="D325" s="27" t="str">
        <v>Mob:706097500[0:00]</v>
      </c>
      <c r="E325" s="36" t="str">
        <f t="shared" si="70"/>
        <v>10/12/2024</v>
      </c>
      <c r="F325" s="27" t="str">
        <f t="shared" si="71"/>
        <v>706097500</v>
      </c>
      <c r="G325" s="27" t="str" cm="1">
        <f t="array" ref="G325:I325">_xlfn.TEXTSPLIT($E325,"/")</f>
        <v>10</v>
      </c>
      <c r="H325" s="27" t="str">
        <v>12</v>
      </c>
      <c r="I325" s="27" t="str">
        <v>2024</v>
      </c>
      <c r="J325" s="28">
        <f t="shared" si="72"/>
        <v>45636</v>
      </c>
      <c r="K325" s="27" t="str">
        <f t="shared" si="73"/>
        <v>[0:00]</v>
      </c>
      <c r="L325" s="27" t="str">
        <f t="shared" si="74"/>
        <v>0:00]</v>
      </c>
      <c r="M325" s="27" t="str">
        <f t="shared" si="75"/>
        <v>0:00</v>
      </c>
      <c r="N325" s="27" t="str" cm="1">
        <f t="array" ref="N325">_xlfn.TEXTSPLIT($M325,"-")</f>
        <v>0:00</v>
      </c>
      <c r="O325" s="27"/>
      <c r="P325" s="27" cm="1">
        <f t="array" ref="P325:Q325">VALUE(_xlfn.TEXTSPLIT($N325,":"))</f>
        <v>0</v>
      </c>
      <c r="Q325" s="27">
        <v>0</v>
      </c>
      <c r="R325" s="27" t="str" cm="1">
        <f t="array" ref="R325">IF($O325="","",VALUE(_xlfn.TEXTSPLIT($O325,":")))</f>
        <v/>
      </c>
      <c r="S325" s="27"/>
      <c r="T325" s="34">
        <f t="shared" si="76"/>
        <v>0</v>
      </c>
      <c r="U325" s="34" t="str">
        <f t="shared" si="77"/>
        <v/>
      </c>
      <c r="V325" s="34" t="str">
        <f t="shared" si="78"/>
        <v/>
      </c>
      <c r="W325" s="35">
        <f t="shared" si="79"/>
        <v>0</v>
      </c>
      <c r="X325" s="27" t="str">
        <f t="shared" si="80"/>
        <v>RGNO1466112</v>
      </c>
      <c r="Y325" s="43">
        <f t="shared" si="81"/>
        <v>45636</v>
      </c>
      <c r="Z325" s="27" t="str">
        <f t="shared" si="82"/>
        <v>706097500</v>
      </c>
      <c r="AA325" s="27" t="str">
        <f t="shared" si="83"/>
        <v>Absent</v>
      </c>
    </row>
    <row r="326" spans="1:27">
      <c r="A326" s="32" t="s">
        <v>374</v>
      </c>
      <c r="B326" s="27" t="str" cm="1">
        <f t="array" ref="B326:D326">_xlfn.TEXTSPLIT($A326,",")</f>
        <v>RGNO1466113</v>
      </c>
      <c r="C326" s="27" t="str">
        <v>Date-13/12/2024</v>
      </c>
      <c r="D326" s="27" t="str">
        <v>Mob:706187504[15:52-16:02]</v>
      </c>
      <c r="E326" s="36" t="str">
        <f t="shared" si="70"/>
        <v>13/12/2024</v>
      </c>
      <c r="F326" s="27" t="str">
        <f t="shared" si="71"/>
        <v>706187504</v>
      </c>
      <c r="G326" s="27" t="str" cm="1">
        <f t="array" ref="G326:I326">_xlfn.TEXTSPLIT($E326,"/")</f>
        <v>13</v>
      </c>
      <c r="H326" s="27" t="str">
        <v>12</v>
      </c>
      <c r="I326" s="27" t="str">
        <v>2024</v>
      </c>
      <c r="J326" s="28">
        <f t="shared" si="72"/>
        <v>45639</v>
      </c>
      <c r="K326" s="27" t="str">
        <f t="shared" si="73"/>
        <v>[15:52-16:02]</v>
      </c>
      <c r="L326" s="27" t="str">
        <f t="shared" si="74"/>
        <v>15:52-16:02]</v>
      </c>
      <c r="M326" s="27" t="str">
        <f t="shared" si="75"/>
        <v>15:52-16:02</v>
      </c>
      <c r="N326" s="27" t="str" cm="1">
        <f t="array" ref="N326:O326">_xlfn.TEXTSPLIT($M326,"-")</f>
        <v>15:52</v>
      </c>
      <c r="O326" s="27" t="str">
        <v>16:02</v>
      </c>
      <c r="P326" s="27" cm="1">
        <f t="array" ref="P326:Q326">VALUE(_xlfn.TEXTSPLIT($N326,":"))</f>
        <v>15</v>
      </c>
      <c r="Q326" s="27">
        <v>52</v>
      </c>
      <c r="R326" s="27" cm="1">
        <f t="array" ref="R326:S326">IF($O326="","",VALUE(_xlfn.TEXTSPLIT($O326,":")))</f>
        <v>16</v>
      </c>
      <c r="S326" s="27">
        <v>2</v>
      </c>
      <c r="T326" s="34">
        <f t="shared" si="76"/>
        <v>0.66111111111111109</v>
      </c>
      <c r="U326" s="34">
        <f t="shared" si="77"/>
        <v>0.66805555555555551</v>
      </c>
      <c r="V326" s="34">
        <f t="shared" si="78"/>
        <v>6.9444444444444198E-3</v>
      </c>
      <c r="W326" s="35">
        <f t="shared" si="79"/>
        <v>10</v>
      </c>
      <c r="X326" s="27" t="str">
        <f t="shared" si="80"/>
        <v>RGNO1466113</v>
      </c>
      <c r="Y326" s="43">
        <f t="shared" si="81"/>
        <v>45639</v>
      </c>
      <c r="Z326" s="27" t="str">
        <f t="shared" si="82"/>
        <v>706187504</v>
      </c>
      <c r="AA326" s="27" t="str">
        <f t="shared" si="83"/>
        <v>Present</v>
      </c>
    </row>
    <row r="327" spans="1:27">
      <c r="A327" s="32" t="s">
        <v>375</v>
      </c>
      <c r="B327" s="27" t="str" cm="1">
        <f t="array" ref="B327:D327">_xlfn.TEXTSPLIT($A327,",")</f>
        <v>RGNO1466114</v>
      </c>
      <c r="C327" s="27" t="str">
        <v>Date-19/12/2024</v>
      </c>
      <c r="D327" s="27" t="str">
        <v>Mob:606367511[0:00]</v>
      </c>
      <c r="E327" s="36" t="str">
        <f t="shared" si="70"/>
        <v>19/12/2024</v>
      </c>
      <c r="F327" s="27" t="str">
        <f t="shared" si="71"/>
        <v>606367511</v>
      </c>
      <c r="G327" s="27" t="str" cm="1">
        <f t="array" ref="G327:I327">_xlfn.TEXTSPLIT($E327,"/")</f>
        <v>19</v>
      </c>
      <c r="H327" s="27" t="str">
        <v>12</v>
      </c>
      <c r="I327" s="27" t="str">
        <v>2024</v>
      </c>
      <c r="J327" s="28">
        <f t="shared" si="72"/>
        <v>45645</v>
      </c>
      <c r="K327" s="27" t="str">
        <f t="shared" si="73"/>
        <v>[0:00]</v>
      </c>
      <c r="L327" s="27" t="str">
        <f t="shared" si="74"/>
        <v>0:00]</v>
      </c>
      <c r="M327" s="27" t="str">
        <f t="shared" si="75"/>
        <v>0:00</v>
      </c>
      <c r="N327" s="27" t="str" cm="1">
        <f t="array" ref="N327">_xlfn.TEXTSPLIT($M327,"-")</f>
        <v>0:00</v>
      </c>
      <c r="O327" s="27"/>
      <c r="P327" s="27" cm="1">
        <f t="array" ref="P327:Q327">VALUE(_xlfn.TEXTSPLIT($N327,":"))</f>
        <v>0</v>
      </c>
      <c r="Q327" s="27">
        <v>0</v>
      </c>
      <c r="R327" s="27" t="str" cm="1">
        <f t="array" ref="R327">IF($O327="","",VALUE(_xlfn.TEXTSPLIT($O327,":")))</f>
        <v/>
      </c>
      <c r="S327" s="27"/>
      <c r="T327" s="34">
        <f t="shared" si="76"/>
        <v>0</v>
      </c>
      <c r="U327" s="34" t="str">
        <f t="shared" si="77"/>
        <v/>
      </c>
      <c r="V327" s="34" t="str">
        <f t="shared" si="78"/>
        <v/>
      </c>
      <c r="W327" s="35">
        <f t="shared" si="79"/>
        <v>0</v>
      </c>
      <c r="X327" s="27" t="str">
        <f t="shared" si="80"/>
        <v>RGNO1466114</v>
      </c>
      <c r="Y327" s="43">
        <f t="shared" si="81"/>
        <v>45645</v>
      </c>
      <c r="Z327" s="27" t="str">
        <f t="shared" si="82"/>
        <v>606367511</v>
      </c>
      <c r="AA327" s="27" t="str">
        <f t="shared" si="83"/>
        <v>Absent</v>
      </c>
    </row>
    <row r="328" spans="1:27">
      <c r="A328" s="32" t="s">
        <v>376</v>
      </c>
      <c r="B328" s="27" t="str" cm="1">
        <f t="array" ref="B328:D328">_xlfn.TEXTSPLIT($A328,",")</f>
        <v>RGNO1466115</v>
      </c>
      <c r="C328" s="27" t="str">
        <v>Date-13/12/2024</v>
      </c>
      <c r="D328" s="27" t="str">
        <v>Mob:606457515[17:02-17:14]</v>
      </c>
      <c r="E328" s="36" t="str">
        <f t="shared" si="70"/>
        <v>13/12/2024</v>
      </c>
      <c r="F328" s="27" t="str">
        <f t="shared" si="71"/>
        <v>606457515</v>
      </c>
      <c r="G328" s="27" t="str" cm="1">
        <f t="array" ref="G328:I328">_xlfn.TEXTSPLIT($E328,"/")</f>
        <v>13</v>
      </c>
      <c r="H328" s="27" t="str">
        <v>12</v>
      </c>
      <c r="I328" s="27" t="str">
        <v>2024</v>
      </c>
      <c r="J328" s="28">
        <f t="shared" si="72"/>
        <v>45639</v>
      </c>
      <c r="K328" s="27" t="str">
        <f t="shared" si="73"/>
        <v>[17:02-17:14]</v>
      </c>
      <c r="L328" s="27" t="str">
        <f t="shared" si="74"/>
        <v>17:02-17:14]</v>
      </c>
      <c r="M328" s="27" t="str">
        <f t="shared" si="75"/>
        <v>17:02-17:14</v>
      </c>
      <c r="N328" s="27" t="str" cm="1">
        <f t="array" ref="N328:O328">_xlfn.TEXTSPLIT($M328,"-")</f>
        <v>17:02</v>
      </c>
      <c r="O328" s="27" t="str">
        <v>17:14</v>
      </c>
      <c r="P328" s="27" cm="1">
        <f t="array" ref="P328:Q328">VALUE(_xlfn.TEXTSPLIT($N328,":"))</f>
        <v>17</v>
      </c>
      <c r="Q328" s="27">
        <v>2</v>
      </c>
      <c r="R328" s="27" cm="1">
        <f t="array" ref="R328:S328">IF($O328="","",VALUE(_xlfn.TEXTSPLIT($O328,":")))</f>
        <v>17</v>
      </c>
      <c r="S328" s="27">
        <v>14</v>
      </c>
      <c r="T328" s="34">
        <f t="shared" si="76"/>
        <v>0.70972222222222225</v>
      </c>
      <c r="U328" s="34">
        <f t="shared" si="77"/>
        <v>0.71805555555555556</v>
      </c>
      <c r="V328" s="34">
        <f t="shared" si="78"/>
        <v>8.3333333333333037E-3</v>
      </c>
      <c r="W328" s="35">
        <f t="shared" si="79"/>
        <v>12</v>
      </c>
      <c r="X328" s="27" t="str">
        <f t="shared" si="80"/>
        <v>RGNO1466115</v>
      </c>
      <c r="Y328" s="43">
        <f t="shared" si="81"/>
        <v>45639</v>
      </c>
      <c r="Z328" s="27" t="str">
        <f t="shared" si="82"/>
        <v>606457515</v>
      </c>
      <c r="AA328" s="27" t="str">
        <f t="shared" si="83"/>
        <v>Present</v>
      </c>
    </row>
    <row r="329" spans="1:27">
      <c r="A329" s="32" t="s">
        <v>377</v>
      </c>
      <c r="B329" s="27" t="str" cm="1">
        <f t="array" ref="B329:D329">_xlfn.TEXTSPLIT($A329,",")</f>
        <v>RGNO1466116</v>
      </c>
      <c r="C329" s="27" t="str">
        <v>Date-7/12/2024</v>
      </c>
      <c r="D329" s="27" t="str">
        <v>Mob:707087541[18:58-19:31]</v>
      </c>
      <c r="E329" s="36" t="str">
        <f t="shared" si="70"/>
        <v>7/12/2024</v>
      </c>
      <c r="F329" s="27" t="str">
        <f t="shared" si="71"/>
        <v>707087541</v>
      </c>
      <c r="G329" s="27" t="str" cm="1">
        <f t="array" ref="G329:I329">_xlfn.TEXTSPLIT($E329,"/")</f>
        <v>7</v>
      </c>
      <c r="H329" s="27" t="str">
        <v>12</v>
      </c>
      <c r="I329" s="27" t="str">
        <v>2024</v>
      </c>
      <c r="J329" s="28">
        <f t="shared" si="72"/>
        <v>45633</v>
      </c>
      <c r="K329" s="27" t="str">
        <f t="shared" si="73"/>
        <v>[18:58-19:31]</v>
      </c>
      <c r="L329" s="27" t="str">
        <f t="shared" si="74"/>
        <v>18:58-19:31]</v>
      </c>
      <c r="M329" s="27" t="str">
        <f t="shared" si="75"/>
        <v>18:58-19:31</v>
      </c>
      <c r="N329" s="27" t="str" cm="1">
        <f t="array" ref="N329:O329">_xlfn.TEXTSPLIT($M329,"-")</f>
        <v>18:58</v>
      </c>
      <c r="O329" s="27" t="str">
        <v>19:31</v>
      </c>
      <c r="P329" s="27" cm="1">
        <f t="array" ref="P329:Q329">VALUE(_xlfn.TEXTSPLIT($N329,":"))</f>
        <v>18</v>
      </c>
      <c r="Q329" s="27">
        <v>58</v>
      </c>
      <c r="R329" s="27" cm="1">
        <f t="array" ref="R329:S329">IF($O329="","",VALUE(_xlfn.TEXTSPLIT($O329,":")))</f>
        <v>19</v>
      </c>
      <c r="S329" s="27">
        <v>31</v>
      </c>
      <c r="T329" s="34">
        <f t="shared" si="76"/>
        <v>0.79027777777777775</v>
      </c>
      <c r="U329" s="34">
        <f t="shared" si="77"/>
        <v>0.81319444444444444</v>
      </c>
      <c r="V329" s="34">
        <f t="shared" si="78"/>
        <v>2.2916666666666696E-2</v>
      </c>
      <c r="W329" s="35">
        <f t="shared" si="79"/>
        <v>33</v>
      </c>
      <c r="X329" s="27" t="str">
        <f t="shared" si="80"/>
        <v>RGNO1466116</v>
      </c>
      <c r="Y329" s="43">
        <f t="shared" si="81"/>
        <v>45633</v>
      </c>
      <c r="Z329" s="27" t="str">
        <f t="shared" si="82"/>
        <v>707087541</v>
      </c>
      <c r="AA329" s="27" t="str">
        <f t="shared" si="83"/>
        <v>Present</v>
      </c>
    </row>
    <row r="330" spans="1:27">
      <c r="A330" s="32" t="s">
        <v>378</v>
      </c>
      <c r="B330" s="27" t="str" cm="1">
        <f t="array" ref="B330:D330">_xlfn.TEXTSPLIT($A330,",")</f>
        <v>RGNO1466117</v>
      </c>
      <c r="C330" s="27" t="str">
        <v>Date-11/12/2024</v>
      </c>
      <c r="D330" s="27" t="str">
        <v>Mob:707537560[09:19-10:03]</v>
      </c>
      <c r="E330" s="36" t="str">
        <f t="shared" si="70"/>
        <v>11/12/2024</v>
      </c>
      <c r="F330" s="27" t="str">
        <f t="shared" si="71"/>
        <v>707537560</v>
      </c>
      <c r="G330" s="27" t="str" cm="1">
        <f t="array" ref="G330:I330">_xlfn.TEXTSPLIT($E330,"/")</f>
        <v>11</v>
      </c>
      <c r="H330" s="27" t="str">
        <v>12</v>
      </c>
      <c r="I330" s="27" t="str">
        <v>2024</v>
      </c>
      <c r="J330" s="28">
        <f t="shared" si="72"/>
        <v>45637</v>
      </c>
      <c r="K330" s="27" t="str">
        <f t="shared" si="73"/>
        <v>[09:19-10:03]</v>
      </c>
      <c r="L330" s="27" t="str">
        <f t="shared" si="74"/>
        <v>09:19-10:03]</v>
      </c>
      <c r="M330" s="27" t="str">
        <f t="shared" si="75"/>
        <v>09:19-10:03</v>
      </c>
      <c r="N330" s="27" t="str" cm="1">
        <f t="array" ref="N330:O330">_xlfn.TEXTSPLIT($M330,"-")</f>
        <v>09:19</v>
      </c>
      <c r="O330" s="27" t="str">
        <v>10:03</v>
      </c>
      <c r="P330" s="27" cm="1">
        <f t="array" ref="P330:Q330">VALUE(_xlfn.TEXTSPLIT($N330,":"))</f>
        <v>9</v>
      </c>
      <c r="Q330" s="27">
        <v>19</v>
      </c>
      <c r="R330" s="27" cm="1">
        <f t="array" ref="R330:S330">IF($O330="","",VALUE(_xlfn.TEXTSPLIT($O330,":")))</f>
        <v>10</v>
      </c>
      <c r="S330" s="27">
        <v>3</v>
      </c>
      <c r="T330" s="34">
        <f t="shared" si="76"/>
        <v>0.38819444444444445</v>
      </c>
      <c r="U330" s="34">
        <f t="shared" si="77"/>
        <v>0.41875000000000001</v>
      </c>
      <c r="V330" s="34">
        <f t="shared" si="78"/>
        <v>3.0555555555555558E-2</v>
      </c>
      <c r="W330" s="35">
        <f t="shared" si="79"/>
        <v>44</v>
      </c>
      <c r="X330" s="27" t="str">
        <f t="shared" si="80"/>
        <v>RGNO1466117</v>
      </c>
      <c r="Y330" s="43">
        <f t="shared" si="81"/>
        <v>45637</v>
      </c>
      <c r="Z330" s="27" t="str">
        <f t="shared" si="82"/>
        <v>707537560</v>
      </c>
      <c r="AA330" s="27" t="str">
        <f t="shared" si="83"/>
        <v>Present</v>
      </c>
    </row>
    <row r="331" spans="1:27">
      <c r="A331" s="32" t="s">
        <v>379</v>
      </c>
      <c r="B331" s="27" t="str" cm="1">
        <f t="array" ref="B331:D331">_xlfn.TEXTSPLIT($A331,",")</f>
        <v>RGNO1466118</v>
      </c>
      <c r="C331" s="27" t="str">
        <v>Date-9/12/2024</v>
      </c>
      <c r="D331" s="27" t="str">
        <v>Mob:707717568[09:44-9:48]</v>
      </c>
      <c r="E331" s="36" t="str">
        <f t="shared" si="70"/>
        <v>9/12/2024</v>
      </c>
      <c r="F331" s="27" t="str">
        <f t="shared" si="71"/>
        <v>707717568</v>
      </c>
      <c r="G331" s="27" t="str" cm="1">
        <f t="array" ref="G331:I331">_xlfn.TEXTSPLIT($E331,"/")</f>
        <v>9</v>
      </c>
      <c r="H331" s="27" t="str">
        <v>12</v>
      </c>
      <c r="I331" s="27" t="str">
        <v>2024</v>
      </c>
      <c r="J331" s="28">
        <f t="shared" si="72"/>
        <v>45635</v>
      </c>
      <c r="K331" s="27" t="str">
        <f t="shared" si="73"/>
        <v>[09:44-9:48]</v>
      </c>
      <c r="L331" s="27" t="str">
        <f t="shared" si="74"/>
        <v>09:44-9:48]</v>
      </c>
      <c r="M331" s="27" t="str">
        <f t="shared" si="75"/>
        <v>09:44-9:48</v>
      </c>
      <c r="N331" s="27" t="str" cm="1">
        <f t="array" ref="N331:O331">_xlfn.TEXTSPLIT($M331,"-")</f>
        <v>09:44</v>
      </c>
      <c r="O331" s="27" t="str">
        <v>9:48</v>
      </c>
      <c r="P331" s="27" cm="1">
        <f t="array" ref="P331:Q331">VALUE(_xlfn.TEXTSPLIT($N331,":"))</f>
        <v>9</v>
      </c>
      <c r="Q331" s="27">
        <v>44</v>
      </c>
      <c r="R331" s="27" cm="1">
        <f t="array" ref="R331:S331">IF($O331="","",VALUE(_xlfn.TEXTSPLIT($O331,":")))</f>
        <v>9</v>
      </c>
      <c r="S331" s="27">
        <v>48</v>
      </c>
      <c r="T331" s="34">
        <f t="shared" si="76"/>
        <v>0.40555555555555556</v>
      </c>
      <c r="U331" s="34">
        <f t="shared" si="77"/>
        <v>0.40833333333333333</v>
      </c>
      <c r="V331" s="34">
        <f t="shared" si="78"/>
        <v>2.7777777777777679E-3</v>
      </c>
      <c r="W331" s="35">
        <f t="shared" si="79"/>
        <v>4</v>
      </c>
      <c r="X331" s="27" t="str">
        <f t="shared" si="80"/>
        <v>RGNO1466118</v>
      </c>
      <c r="Y331" s="43">
        <f t="shared" si="81"/>
        <v>45635</v>
      </c>
      <c r="Z331" s="27" t="str">
        <f t="shared" si="82"/>
        <v>707717568</v>
      </c>
      <c r="AA331" s="27" t="str">
        <f t="shared" si="83"/>
        <v>Present</v>
      </c>
    </row>
    <row r="332" spans="1:27">
      <c r="A332" s="32" t="s">
        <v>380</v>
      </c>
      <c r="B332" s="27" t="str" cm="1">
        <f t="array" ref="B332:D332">_xlfn.TEXTSPLIT($A332,",")</f>
        <v>RGNO1466119</v>
      </c>
      <c r="C332" s="27" t="str">
        <v>Date-16/12/2024</v>
      </c>
      <c r="D332" s="27" t="str">
        <v>Mob:607987579[0:00]</v>
      </c>
      <c r="E332" s="36" t="str">
        <f t="shared" si="70"/>
        <v>16/12/2024</v>
      </c>
      <c r="F332" s="27" t="str">
        <f t="shared" si="71"/>
        <v>607987579</v>
      </c>
      <c r="G332" s="27" t="str" cm="1">
        <f t="array" ref="G332:I332">_xlfn.TEXTSPLIT($E332,"/")</f>
        <v>16</v>
      </c>
      <c r="H332" s="27" t="str">
        <v>12</v>
      </c>
      <c r="I332" s="27" t="str">
        <v>2024</v>
      </c>
      <c r="J332" s="28">
        <f t="shared" si="72"/>
        <v>45642</v>
      </c>
      <c r="K332" s="27" t="str">
        <f t="shared" si="73"/>
        <v>[0:00]</v>
      </c>
      <c r="L332" s="27" t="str">
        <f t="shared" si="74"/>
        <v>0:00]</v>
      </c>
      <c r="M332" s="27" t="str">
        <f t="shared" si="75"/>
        <v>0:00</v>
      </c>
      <c r="N332" s="27" t="str" cm="1">
        <f t="array" ref="N332">_xlfn.TEXTSPLIT($M332,"-")</f>
        <v>0:00</v>
      </c>
      <c r="O332" s="27"/>
      <c r="P332" s="27" cm="1">
        <f t="array" ref="P332:Q332">VALUE(_xlfn.TEXTSPLIT($N332,":"))</f>
        <v>0</v>
      </c>
      <c r="Q332" s="27">
        <v>0</v>
      </c>
      <c r="R332" s="27" t="str" cm="1">
        <f t="array" ref="R332">IF($O332="","",VALUE(_xlfn.TEXTSPLIT($O332,":")))</f>
        <v/>
      </c>
      <c r="S332" s="27"/>
      <c r="T332" s="34">
        <f t="shared" si="76"/>
        <v>0</v>
      </c>
      <c r="U332" s="34" t="str">
        <f t="shared" si="77"/>
        <v/>
      </c>
      <c r="V332" s="34" t="str">
        <f t="shared" si="78"/>
        <v/>
      </c>
      <c r="W332" s="35">
        <f t="shared" si="79"/>
        <v>0</v>
      </c>
      <c r="X332" s="27" t="str">
        <f t="shared" si="80"/>
        <v>RGNO1466119</v>
      </c>
      <c r="Y332" s="43">
        <f t="shared" si="81"/>
        <v>45642</v>
      </c>
      <c r="Z332" s="27" t="str">
        <f t="shared" si="82"/>
        <v>607987579</v>
      </c>
      <c r="AA332" s="27" t="str">
        <f t="shared" si="83"/>
        <v>Absent</v>
      </c>
    </row>
    <row r="333" spans="1:27">
      <c r="A333" s="32" t="s">
        <v>381</v>
      </c>
      <c r="B333" s="27" t="str" cm="1">
        <f t="array" ref="B333:D333">_xlfn.TEXTSPLIT($A333,",")</f>
        <v>RGNO1466120</v>
      </c>
      <c r="C333" s="27" t="str">
        <v>Date-17/12/2024</v>
      </c>
      <c r="D333" s="27" t="str">
        <v>Mob:708077583[14:20-14:33]</v>
      </c>
      <c r="E333" s="36" t="str">
        <f t="shared" si="70"/>
        <v>17/12/2024</v>
      </c>
      <c r="F333" s="27" t="str">
        <f t="shared" si="71"/>
        <v>708077583</v>
      </c>
      <c r="G333" s="27" t="str" cm="1">
        <f t="array" ref="G333:I333">_xlfn.TEXTSPLIT($E333,"/")</f>
        <v>17</v>
      </c>
      <c r="H333" s="27" t="str">
        <v>12</v>
      </c>
      <c r="I333" s="27" t="str">
        <v>2024</v>
      </c>
      <c r="J333" s="28">
        <f t="shared" si="72"/>
        <v>45643</v>
      </c>
      <c r="K333" s="27" t="str">
        <f t="shared" si="73"/>
        <v>[14:20-14:33]</v>
      </c>
      <c r="L333" s="27" t="str">
        <f t="shared" si="74"/>
        <v>14:20-14:33]</v>
      </c>
      <c r="M333" s="27" t="str">
        <f t="shared" si="75"/>
        <v>14:20-14:33</v>
      </c>
      <c r="N333" s="27" t="str" cm="1">
        <f t="array" ref="N333:O333">_xlfn.TEXTSPLIT($M333,"-")</f>
        <v>14:20</v>
      </c>
      <c r="O333" s="27" t="str">
        <v>14:33</v>
      </c>
      <c r="P333" s="27" cm="1">
        <f t="array" ref="P333:Q333">VALUE(_xlfn.TEXTSPLIT($N333,":"))</f>
        <v>14</v>
      </c>
      <c r="Q333" s="27">
        <v>20</v>
      </c>
      <c r="R333" s="27" cm="1">
        <f t="array" ref="R333:S333">IF($O333="","",VALUE(_xlfn.TEXTSPLIT($O333,":")))</f>
        <v>14</v>
      </c>
      <c r="S333" s="27">
        <v>33</v>
      </c>
      <c r="T333" s="34">
        <f t="shared" si="76"/>
        <v>0.59722222222222221</v>
      </c>
      <c r="U333" s="34">
        <f t="shared" si="77"/>
        <v>0.60624999999999996</v>
      </c>
      <c r="V333" s="34">
        <f t="shared" si="78"/>
        <v>9.0277777777777457E-3</v>
      </c>
      <c r="W333" s="35">
        <f t="shared" si="79"/>
        <v>13</v>
      </c>
      <c r="X333" s="27" t="str">
        <f t="shared" si="80"/>
        <v>RGNO1466120</v>
      </c>
      <c r="Y333" s="43">
        <f t="shared" si="81"/>
        <v>45643</v>
      </c>
      <c r="Z333" s="27" t="str">
        <f t="shared" si="82"/>
        <v>708077583</v>
      </c>
      <c r="AA333" s="27" t="str">
        <f t="shared" si="83"/>
        <v>Present</v>
      </c>
    </row>
    <row r="334" spans="1:27">
      <c r="A334" s="32" t="s">
        <v>382</v>
      </c>
      <c r="B334" s="27" t="str" cm="1">
        <f t="array" ref="B334:D334">_xlfn.TEXTSPLIT($A334,",")</f>
        <v>RGNO1466121</v>
      </c>
      <c r="C334" s="27" t="str">
        <v>Date-11/12/2024</v>
      </c>
      <c r="D334" s="27" t="str">
        <v>Mob:708257591[19:03-19:48]</v>
      </c>
      <c r="E334" s="36" t="str">
        <f t="shared" si="70"/>
        <v>11/12/2024</v>
      </c>
      <c r="F334" s="27" t="str">
        <f t="shared" si="71"/>
        <v>708257591</v>
      </c>
      <c r="G334" s="27" t="str" cm="1">
        <f t="array" ref="G334:I334">_xlfn.TEXTSPLIT($E334,"/")</f>
        <v>11</v>
      </c>
      <c r="H334" s="27" t="str">
        <v>12</v>
      </c>
      <c r="I334" s="27" t="str">
        <v>2024</v>
      </c>
      <c r="J334" s="28">
        <f t="shared" si="72"/>
        <v>45637</v>
      </c>
      <c r="K334" s="27" t="str">
        <f t="shared" si="73"/>
        <v>[19:03-19:48]</v>
      </c>
      <c r="L334" s="27" t="str">
        <f t="shared" si="74"/>
        <v>19:03-19:48]</v>
      </c>
      <c r="M334" s="27" t="str">
        <f t="shared" si="75"/>
        <v>19:03-19:48</v>
      </c>
      <c r="N334" s="27" t="str" cm="1">
        <f t="array" ref="N334:O334">_xlfn.TEXTSPLIT($M334,"-")</f>
        <v>19:03</v>
      </c>
      <c r="O334" s="27" t="str">
        <v>19:48</v>
      </c>
      <c r="P334" s="27" cm="1">
        <f t="array" ref="P334:Q334">VALUE(_xlfn.TEXTSPLIT($N334,":"))</f>
        <v>19</v>
      </c>
      <c r="Q334" s="27">
        <v>3</v>
      </c>
      <c r="R334" s="27" cm="1">
        <f t="array" ref="R334:S334">IF($O334="","",VALUE(_xlfn.TEXTSPLIT($O334,":")))</f>
        <v>19</v>
      </c>
      <c r="S334" s="27">
        <v>48</v>
      </c>
      <c r="T334" s="34">
        <f t="shared" si="76"/>
        <v>0.79374999999999996</v>
      </c>
      <c r="U334" s="34">
        <f t="shared" si="77"/>
        <v>0.82499999999999996</v>
      </c>
      <c r="V334" s="34">
        <f t="shared" si="78"/>
        <v>3.125E-2</v>
      </c>
      <c r="W334" s="35">
        <f t="shared" si="79"/>
        <v>45</v>
      </c>
      <c r="X334" s="27" t="str">
        <f t="shared" si="80"/>
        <v>RGNO1466121</v>
      </c>
      <c r="Y334" s="43">
        <f t="shared" si="81"/>
        <v>45637</v>
      </c>
      <c r="Z334" s="27" t="str">
        <f t="shared" si="82"/>
        <v>708257591</v>
      </c>
      <c r="AA334" s="27" t="str">
        <f t="shared" si="83"/>
        <v>Present</v>
      </c>
    </row>
    <row r="335" spans="1:27">
      <c r="A335" s="32" t="s">
        <v>383</v>
      </c>
      <c r="B335" s="27" t="str" cm="1">
        <f t="array" ref="B335:D335">_xlfn.TEXTSPLIT($A335,",")</f>
        <v>RGNO1466122</v>
      </c>
      <c r="C335" s="27" t="str">
        <v>Date-5/12/2024</v>
      </c>
      <c r="D335" s="27" t="str">
        <v>Mob:708347594[14:07-14:41]</v>
      </c>
      <c r="E335" s="36" t="str">
        <f t="shared" si="70"/>
        <v>5/12/2024</v>
      </c>
      <c r="F335" s="27" t="str">
        <f t="shared" si="71"/>
        <v>708347594</v>
      </c>
      <c r="G335" s="27" t="str" cm="1">
        <f t="array" ref="G335:I335">_xlfn.TEXTSPLIT($E335,"/")</f>
        <v>5</v>
      </c>
      <c r="H335" s="27" t="str">
        <v>12</v>
      </c>
      <c r="I335" s="27" t="str">
        <v>2024</v>
      </c>
      <c r="J335" s="28">
        <f t="shared" si="72"/>
        <v>45631</v>
      </c>
      <c r="K335" s="27" t="str">
        <f t="shared" si="73"/>
        <v>[14:07-14:41]</v>
      </c>
      <c r="L335" s="27" t="str">
        <f t="shared" si="74"/>
        <v>14:07-14:41]</v>
      </c>
      <c r="M335" s="27" t="str">
        <f t="shared" si="75"/>
        <v>14:07-14:41</v>
      </c>
      <c r="N335" s="27" t="str" cm="1">
        <f t="array" ref="N335:O335">_xlfn.TEXTSPLIT($M335,"-")</f>
        <v>14:07</v>
      </c>
      <c r="O335" s="27" t="str">
        <v>14:41</v>
      </c>
      <c r="P335" s="27" cm="1">
        <f t="array" ref="P335:Q335">VALUE(_xlfn.TEXTSPLIT($N335,":"))</f>
        <v>14</v>
      </c>
      <c r="Q335" s="27">
        <v>7</v>
      </c>
      <c r="R335" s="27" cm="1">
        <f t="array" ref="R335:S335">IF($O335="","",VALUE(_xlfn.TEXTSPLIT($O335,":")))</f>
        <v>14</v>
      </c>
      <c r="S335" s="27">
        <v>41</v>
      </c>
      <c r="T335" s="34">
        <f t="shared" si="76"/>
        <v>0.58819444444444446</v>
      </c>
      <c r="U335" s="34">
        <f t="shared" si="77"/>
        <v>0.6118055555555556</v>
      </c>
      <c r="V335" s="34">
        <f t="shared" si="78"/>
        <v>2.3611111111111138E-2</v>
      </c>
      <c r="W335" s="35">
        <f t="shared" si="79"/>
        <v>34</v>
      </c>
      <c r="X335" s="27" t="str">
        <f t="shared" si="80"/>
        <v>RGNO1466122</v>
      </c>
      <c r="Y335" s="43">
        <f t="shared" si="81"/>
        <v>45631</v>
      </c>
      <c r="Z335" s="27" t="str">
        <f t="shared" si="82"/>
        <v>708347594</v>
      </c>
      <c r="AA335" s="27" t="str">
        <f t="shared" si="83"/>
        <v>Present</v>
      </c>
    </row>
    <row r="336" spans="1:27">
      <c r="A336" s="32" t="s">
        <v>384</v>
      </c>
      <c r="B336" s="27" t="str" cm="1">
        <f t="array" ref="B336:D336">_xlfn.TEXTSPLIT($A336,",")</f>
        <v>RGNO1466123</v>
      </c>
      <c r="C336" s="27" t="str">
        <v>Date-16/12/2024</v>
      </c>
      <c r="D336" s="27" t="str">
        <v>Mob:708437598[08:23-9:06]</v>
      </c>
      <c r="E336" s="36" t="str">
        <f t="shared" si="70"/>
        <v>16/12/2024</v>
      </c>
      <c r="F336" s="27" t="str">
        <f t="shared" si="71"/>
        <v>708437598</v>
      </c>
      <c r="G336" s="27" t="str" cm="1">
        <f t="array" ref="G336:I336">_xlfn.TEXTSPLIT($E336,"/")</f>
        <v>16</v>
      </c>
      <c r="H336" s="27" t="str">
        <v>12</v>
      </c>
      <c r="I336" s="27" t="str">
        <v>2024</v>
      </c>
      <c r="J336" s="28">
        <f t="shared" si="72"/>
        <v>45642</v>
      </c>
      <c r="K336" s="27" t="str">
        <f t="shared" si="73"/>
        <v>[08:23-9:06]</v>
      </c>
      <c r="L336" s="27" t="str">
        <f t="shared" si="74"/>
        <v>08:23-9:06]</v>
      </c>
      <c r="M336" s="27" t="str">
        <f t="shared" si="75"/>
        <v>08:23-9:06</v>
      </c>
      <c r="N336" s="27" t="str" cm="1">
        <f t="array" ref="N336:O336">_xlfn.TEXTSPLIT($M336,"-")</f>
        <v>08:23</v>
      </c>
      <c r="O336" s="27" t="str">
        <v>9:06</v>
      </c>
      <c r="P336" s="27" cm="1">
        <f t="array" ref="P336:Q336">VALUE(_xlfn.TEXTSPLIT($N336,":"))</f>
        <v>8</v>
      </c>
      <c r="Q336" s="27">
        <v>23</v>
      </c>
      <c r="R336" s="27" cm="1">
        <f t="array" ref="R336:S336">IF($O336="","",VALUE(_xlfn.TEXTSPLIT($O336,":")))</f>
        <v>9</v>
      </c>
      <c r="S336" s="27">
        <v>6</v>
      </c>
      <c r="T336" s="34">
        <f t="shared" si="76"/>
        <v>0.34930555555555554</v>
      </c>
      <c r="U336" s="34">
        <f t="shared" si="77"/>
        <v>0.37916666666666665</v>
      </c>
      <c r="V336" s="34">
        <f t="shared" si="78"/>
        <v>2.9861111111111116E-2</v>
      </c>
      <c r="W336" s="35">
        <f t="shared" si="79"/>
        <v>43</v>
      </c>
      <c r="X336" s="27" t="str">
        <f t="shared" si="80"/>
        <v>RGNO1466123</v>
      </c>
      <c r="Y336" s="43">
        <f t="shared" si="81"/>
        <v>45642</v>
      </c>
      <c r="Z336" s="27" t="str">
        <f t="shared" si="82"/>
        <v>708437598</v>
      </c>
      <c r="AA336" s="27" t="str">
        <f t="shared" si="83"/>
        <v>Present</v>
      </c>
    </row>
    <row r="337" spans="1:27">
      <c r="A337" s="32" t="s">
        <v>385</v>
      </c>
      <c r="B337" s="27" t="str" cm="1">
        <f t="array" ref="B337:D337">_xlfn.TEXTSPLIT($A337,",")</f>
        <v>RGNO1466124</v>
      </c>
      <c r="C337" s="27" t="str">
        <v>Date-13/12/2024</v>
      </c>
      <c r="D337" s="27" t="str">
        <v>Mob:608887617[16:25-16:27]</v>
      </c>
      <c r="E337" s="36" t="str">
        <f t="shared" si="70"/>
        <v>13/12/2024</v>
      </c>
      <c r="F337" s="27" t="str">
        <f t="shared" si="71"/>
        <v>608887617</v>
      </c>
      <c r="G337" s="27" t="str" cm="1">
        <f t="array" ref="G337:I337">_xlfn.TEXTSPLIT($E337,"/")</f>
        <v>13</v>
      </c>
      <c r="H337" s="27" t="str">
        <v>12</v>
      </c>
      <c r="I337" s="27" t="str">
        <v>2024</v>
      </c>
      <c r="J337" s="28">
        <f t="shared" si="72"/>
        <v>45639</v>
      </c>
      <c r="K337" s="27" t="str">
        <f t="shared" si="73"/>
        <v>[16:25-16:27]</v>
      </c>
      <c r="L337" s="27" t="str">
        <f t="shared" si="74"/>
        <v>16:25-16:27]</v>
      </c>
      <c r="M337" s="27" t="str">
        <f t="shared" si="75"/>
        <v>16:25-16:27</v>
      </c>
      <c r="N337" s="27" t="str" cm="1">
        <f t="array" ref="N337:O337">_xlfn.TEXTSPLIT($M337,"-")</f>
        <v>16:25</v>
      </c>
      <c r="O337" s="27" t="str">
        <v>16:27</v>
      </c>
      <c r="P337" s="27" cm="1">
        <f t="array" ref="P337:Q337">VALUE(_xlfn.TEXTSPLIT($N337,":"))</f>
        <v>16</v>
      </c>
      <c r="Q337" s="27">
        <v>25</v>
      </c>
      <c r="R337" s="27" cm="1">
        <f t="array" ref="R337:S337">IF($O337="","",VALUE(_xlfn.TEXTSPLIT($O337,":")))</f>
        <v>16</v>
      </c>
      <c r="S337" s="27">
        <v>27</v>
      </c>
      <c r="T337" s="34">
        <f t="shared" si="76"/>
        <v>0.68402777777777779</v>
      </c>
      <c r="U337" s="34">
        <f t="shared" si="77"/>
        <v>0.68541666666666667</v>
      </c>
      <c r="V337" s="34">
        <f t="shared" si="78"/>
        <v>1.388888888888884E-3</v>
      </c>
      <c r="W337" s="35">
        <f t="shared" si="79"/>
        <v>2</v>
      </c>
      <c r="X337" s="27" t="str">
        <f t="shared" si="80"/>
        <v>RGNO1466124</v>
      </c>
      <c r="Y337" s="43">
        <f t="shared" si="81"/>
        <v>45639</v>
      </c>
      <c r="Z337" s="27" t="str">
        <f t="shared" si="82"/>
        <v>608887617</v>
      </c>
      <c r="AA337" s="27" t="str">
        <f t="shared" si="83"/>
        <v>Present</v>
      </c>
    </row>
    <row r="338" spans="1:27">
      <c r="A338" s="32" t="s">
        <v>386</v>
      </c>
      <c r="B338" s="27" t="str" cm="1">
        <f t="array" ref="B338:D338">_xlfn.TEXTSPLIT($A338,",")</f>
        <v>RGNO1466125</v>
      </c>
      <c r="C338" s="27" t="str">
        <v>Date-11/12/2024</v>
      </c>
      <c r="D338" s="27" t="str">
        <v>Mob:708977621[08:51-9:25]</v>
      </c>
      <c r="E338" s="36" t="str">
        <f t="shared" si="70"/>
        <v>11/12/2024</v>
      </c>
      <c r="F338" s="27" t="str">
        <f t="shared" si="71"/>
        <v>708977621</v>
      </c>
      <c r="G338" s="27" t="str" cm="1">
        <f t="array" ref="G338:I338">_xlfn.TEXTSPLIT($E338,"/")</f>
        <v>11</v>
      </c>
      <c r="H338" s="27" t="str">
        <v>12</v>
      </c>
      <c r="I338" s="27" t="str">
        <v>2024</v>
      </c>
      <c r="J338" s="28">
        <f t="shared" si="72"/>
        <v>45637</v>
      </c>
      <c r="K338" s="27" t="str">
        <f t="shared" si="73"/>
        <v>[08:51-9:25]</v>
      </c>
      <c r="L338" s="27" t="str">
        <f t="shared" si="74"/>
        <v>08:51-9:25]</v>
      </c>
      <c r="M338" s="27" t="str">
        <f t="shared" si="75"/>
        <v>08:51-9:25</v>
      </c>
      <c r="N338" s="27" t="str" cm="1">
        <f t="array" ref="N338:O338">_xlfn.TEXTSPLIT($M338,"-")</f>
        <v>08:51</v>
      </c>
      <c r="O338" s="27" t="str">
        <v>9:25</v>
      </c>
      <c r="P338" s="27" cm="1">
        <f t="array" ref="P338:Q338">VALUE(_xlfn.TEXTSPLIT($N338,":"))</f>
        <v>8</v>
      </c>
      <c r="Q338" s="27">
        <v>51</v>
      </c>
      <c r="R338" s="27" cm="1">
        <f t="array" ref="R338:S338">IF($O338="","",VALUE(_xlfn.TEXTSPLIT($O338,":")))</f>
        <v>9</v>
      </c>
      <c r="S338" s="27">
        <v>25</v>
      </c>
      <c r="T338" s="34">
        <f t="shared" si="76"/>
        <v>0.36875000000000002</v>
      </c>
      <c r="U338" s="34">
        <f t="shared" si="77"/>
        <v>0.3923611111111111</v>
      </c>
      <c r="V338" s="34">
        <f t="shared" si="78"/>
        <v>2.3611111111111083E-2</v>
      </c>
      <c r="W338" s="35">
        <f t="shared" si="79"/>
        <v>34</v>
      </c>
      <c r="X338" s="27" t="str">
        <f t="shared" si="80"/>
        <v>RGNO1466125</v>
      </c>
      <c r="Y338" s="43">
        <f t="shared" si="81"/>
        <v>45637</v>
      </c>
      <c r="Z338" s="27" t="str">
        <f t="shared" si="82"/>
        <v>708977621</v>
      </c>
      <c r="AA338" s="27" t="str">
        <f t="shared" si="83"/>
        <v>Present</v>
      </c>
    </row>
    <row r="339" spans="1:27">
      <c r="A339" s="32" t="s">
        <v>387</v>
      </c>
      <c r="B339" s="27" t="str" cm="1">
        <f t="array" ref="B339:D339">_xlfn.TEXTSPLIT($A339,",")</f>
        <v>RGNO1466126</v>
      </c>
      <c r="C339" s="27" t="str">
        <v>Date-8/12/2024</v>
      </c>
      <c r="D339" s="27" t="str">
        <v>Mob:609427640[15:01-15:46]</v>
      </c>
      <c r="E339" s="36" t="str">
        <f t="shared" si="70"/>
        <v>8/12/2024</v>
      </c>
      <c r="F339" s="27" t="str">
        <f t="shared" si="71"/>
        <v>609427640</v>
      </c>
      <c r="G339" s="27" t="str" cm="1">
        <f t="array" ref="G339:I339">_xlfn.TEXTSPLIT($E339,"/")</f>
        <v>8</v>
      </c>
      <c r="H339" s="27" t="str">
        <v>12</v>
      </c>
      <c r="I339" s="27" t="str">
        <v>2024</v>
      </c>
      <c r="J339" s="28">
        <f t="shared" si="72"/>
        <v>45634</v>
      </c>
      <c r="K339" s="27" t="str">
        <f t="shared" si="73"/>
        <v>[15:01-15:46]</v>
      </c>
      <c r="L339" s="27" t="str">
        <f t="shared" si="74"/>
        <v>15:01-15:46]</v>
      </c>
      <c r="M339" s="27" t="str">
        <f t="shared" si="75"/>
        <v>15:01-15:46</v>
      </c>
      <c r="N339" s="27" t="str" cm="1">
        <f t="array" ref="N339:O339">_xlfn.TEXTSPLIT($M339,"-")</f>
        <v>15:01</v>
      </c>
      <c r="O339" s="27" t="str">
        <v>15:46</v>
      </c>
      <c r="P339" s="27" cm="1">
        <f t="array" ref="P339:Q339">VALUE(_xlfn.TEXTSPLIT($N339,":"))</f>
        <v>15</v>
      </c>
      <c r="Q339" s="27">
        <v>1</v>
      </c>
      <c r="R339" s="27" cm="1">
        <f t="array" ref="R339:S339">IF($O339="","",VALUE(_xlfn.TEXTSPLIT($O339,":")))</f>
        <v>15</v>
      </c>
      <c r="S339" s="27">
        <v>46</v>
      </c>
      <c r="T339" s="34">
        <f t="shared" si="76"/>
        <v>0.62569444444444444</v>
      </c>
      <c r="U339" s="34">
        <f t="shared" si="77"/>
        <v>0.65694444444444444</v>
      </c>
      <c r="V339" s="34">
        <f t="shared" si="78"/>
        <v>3.125E-2</v>
      </c>
      <c r="W339" s="35">
        <f t="shared" si="79"/>
        <v>45</v>
      </c>
      <c r="X339" s="27" t="str">
        <f t="shared" si="80"/>
        <v>RGNO1466126</v>
      </c>
      <c r="Y339" s="43">
        <f t="shared" si="81"/>
        <v>45634</v>
      </c>
      <c r="Z339" s="27" t="str">
        <f t="shared" si="82"/>
        <v>609427640</v>
      </c>
      <c r="AA339" s="27" t="str">
        <f t="shared" si="83"/>
        <v>Present</v>
      </c>
    </row>
    <row r="340" spans="1:27">
      <c r="A340" s="32" t="s">
        <v>388</v>
      </c>
      <c r="B340" s="27" t="str" cm="1">
        <f t="array" ref="B340:D340">_xlfn.TEXTSPLIT($A340,",")</f>
        <v>RGNO1466127</v>
      </c>
      <c r="C340" s="27" t="str">
        <v>Date-7/12/2024</v>
      </c>
      <c r="D340" s="27" t="str">
        <v>Mob:609517643[12:03-12:16]</v>
      </c>
      <c r="E340" s="36" t="str">
        <f t="shared" si="70"/>
        <v>7/12/2024</v>
      </c>
      <c r="F340" s="27" t="str">
        <f t="shared" si="71"/>
        <v>609517643</v>
      </c>
      <c r="G340" s="27" t="str" cm="1">
        <f t="array" ref="G340:I340">_xlfn.TEXTSPLIT($E340,"/")</f>
        <v>7</v>
      </c>
      <c r="H340" s="27" t="str">
        <v>12</v>
      </c>
      <c r="I340" s="27" t="str">
        <v>2024</v>
      </c>
      <c r="J340" s="28">
        <f t="shared" si="72"/>
        <v>45633</v>
      </c>
      <c r="K340" s="27" t="str">
        <f t="shared" si="73"/>
        <v>[12:03-12:16]</v>
      </c>
      <c r="L340" s="27" t="str">
        <f t="shared" si="74"/>
        <v>12:03-12:16]</v>
      </c>
      <c r="M340" s="27" t="str">
        <f t="shared" si="75"/>
        <v>12:03-12:16</v>
      </c>
      <c r="N340" s="27" t="str" cm="1">
        <f t="array" ref="N340:O340">_xlfn.TEXTSPLIT($M340,"-")</f>
        <v>12:03</v>
      </c>
      <c r="O340" s="27" t="str">
        <v>12:16</v>
      </c>
      <c r="P340" s="27" cm="1">
        <f t="array" ref="P340:Q340">VALUE(_xlfn.TEXTSPLIT($N340,":"))</f>
        <v>12</v>
      </c>
      <c r="Q340" s="27">
        <v>3</v>
      </c>
      <c r="R340" s="27" cm="1">
        <f t="array" ref="R340:S340">IF($O340="","",VALUE(_xlfn.TEXTSPLIT($O340,":")))</f>
        <v>12</v>
      </c>
      <c r="S340" s="27">
        <v>16</v>
      </c>
      <c r="T340" s="34">
        <f t="shared" si="76"/>
        <v>0.50208333333333333</v>
      </c>
      <c r="U340" s="34">
        <f t="shared" si="77"/>
        <v>0.51111111111111107</v>
      </c>
      <c r="V340" s="34">
        <f t="shared" si="78"/>
        <v>9.0277777777777457E-3</v>
      </c>
      <c r="W340" s="35">
        <f t="shared" si="79"/>
        <v>13</v>
      </c>
      <c r="X340" s="27" t="str">
        <f t="shared" si="80"/>
        <v>RGNO1466127</v>
      </c>
      <c r="Y340" s="43">
        <f t="shared" si="81"/>
        <v>45633</v>
      </c>
      <c r="Z340" s="27" t="str">
        <f t="shared" si="82"/>
        <v>609517643</v>
      </c>
      <c r="AA340" s="27" t="str">
        <f t="shared" si="83"/>
        <v>Present</v>
      </c>
    </row>
    <row r="341" spans="1:27">
      <c r="A341" s="32" t="s">
        <v>389</v>
      </c>
      <c r="B341" s="27" t="str" cm="1">
        <f t="array" ref="B341:D341">_xlfn.TEXTSPLIT($A341,",")</f>
        <v>RGNO1466128</v>
      </c>
      <c r="C341" s="27" t="str">
        <v>Date-12/12/2024</v>
      </c>
      <c r="D341" s="27" t="str">
        <v>Mob:709607647[0:00]</v>
      </c>
      <c r="E341" s="36" t="str">
        <f t="shared" si="70"/>
        <v>12/12/2024</v>
      </c>
      <c r="F341" s="27" t="str">
        <f t="shared" si="71"/>
        <v>709607647</v>
      </c>
      <c r="G341" s="27" t="str" cm="1">
        <f t="array" ref="G341:I341">_xlfn.TEXTSPLIT($E341,"/")</f>
        <v>12</v>
      </c>
      <c r="H341" s="27" t="str">
        <v>12</v>
      </c>
      <c r="I341" s="27" t="str">
        <v>2024</v>
      </c>
      <c r="J341" s="28">
        <f t="shared" si="72"/>
        <v>45638</v>
      </c>
      <c r="K341" s="27" t="str">
        <f t="shared" si="73"/>
        <v>[0:00]</v>
      </c>
      <c r="L341" s="27" t="str">
        <f t="shared" si="74"/>
        <v>0:00]</v>
      </c>
      <c r="M341" s="27" t="str">
        <f t="shared" si="75"/>
        <v>0:00</v>
      </c>
      <c r="N341" s="27" t="str" cm="1">
        <f t="array" ref="N341">_xlfn.TEXTSPLIT($M341,"-")</f>
        <v>0:00</v>
      </c>
      <c r="O341" s="27"/>
      <c r="P341" s="27" cm="1">
        <f t="array" ref="P341:Q341">VALUE(_xlfn.TEXTSPLIT($N341,":"))</f>
        <v>0</v>
      </c>
      <c r="Q341" s="27">
        <v>0</v>
      </c>
      <c r="R341" s="27" t="str" cm="1">
        <f t="array" ref="R341">IF($O341="","",VALUE(_xlfn.TEXTSPLIT($O341,":")))</f>
        <v/>
      </c>
      <c r="S341" s="27"/>
      <c r="T341" s="34">
        <f t="shared" si="76"/>
        <v>0</v>
      </c>
      <c r="U341" s="34" t="str">
        <f t="shared" si="77"/>
        <v/>
      </c>
      <c r="V341" s="34" t="str">
        <f t="shared" si="78"/>
        <v/>
      </c>
      <c r="W341" s="35">
        <f t="shared" si="79"/>
        <v>0</v>
      </c>
      <c r="X341" s="27" t="str">
        <f t="shared" si="80"/>
        <v>RGNO1466128</v>
      </c>
      <c r="Y341" s="43">
        <f t="shared" si="81"/>
        <v>45638</v>
      </c>
      <c r="Z341" s="27" t="str">
        <f t="shared" si="82"/>
        <v>709607647</v>
      </c>
      <c r="AA341" s="27" t="str">
        <f t="shared" si="83"/>
        <v>Absent</v>
      </c>
    </row>
    <row r="342" spans="1:27">
      <c r="A342" s="32" t="s">
        <v>390</v>
      </c>
      <c r="B342" s="27" t="str" cm="1">
        <f t="array" ref="B342:D342">_xlfn.TEXTSPLIT($A342,",")</f>
        <v>RGNO1466129</v>
      </c>
      <c r="C342" s="27" t="str">
        <v>Date-7/12/2024</v>
      </c>
      <c r="D342" s="27" t="str">
        <v>Mob:709697651[0:00]</v>
      </c>
      <c r="E342" s="36" t="str">
        <f t="shared" si="70"/>
        <v>7/12/2024</v>
      </c>
      <c r="F342" s="27" t="str">
        <f t="shared" si="71"/>
        <v>709697651</v>
      </c>
      <c r="G342" s="27" t="str" cm="1">
        <f t="array" ref="G342:I342">_xlfn.TEXTSPLIT($E342,"/")</f>
        <v>7</v>
      </c>
      <c r="H342" s="27" t="str">
        <v>12</v>
      </c>
      <c r="I342" s="27" t="str">
        <v>2024</v>
      </c>
      <c r="J342" s="28">
        <f t="shared" si="72"/>
        <v>45633</v>
      </c>
      <c r="K342" s="27" t="str">
        <f t="shared" si="73"/>
        <v>[0:00]</v>
      </c>
      <c r="L342" s="27" t="str">
        <f t="shared" si="74"/>
        <v>0:00]</v>
      </c>
      <c r="M342" s="27" t="str">
        <f t="shared" si="75"/>
        <v>0:00</v>
      </c>
      <c r="N342" s="27" t="str" cm="1">
        <f t="array" ref="N342">_xlfn.TEXTSPLIT($M342,"-")</f>
        <v>0:00</v>
      </c>
      <c r="O342" s="27"/>
      <c r="P342" s="27" cm="1">
        <f t="array" ref="P342:Q342">VALUE(_xlfn.TEXTSPLIT($N342,":"))</f>
        <v>0</v>
      </c>
      <c r="Q342" s="27">
        <v>0</v>
      </c>
      <c r="R342" s="27" t="str" cm="1">
        <f t="array" ref="R342">IF($O342="","",VALUE(_xlfn.TEXTSPLIT($O342,":")))</f>
        <v/>
      </c>
      <c r="S342" s="27"/>
      <c r="T342" s="34">
        <f t="shared" si="76"/>
        <v>0</v>
      </c>
      <c r="U342" s="34" t="str">
        <f t="shared" si="77"/>
        <v/>
      </c>
      <c r="V342" s="34" t="str">
        <f t="shared" si="78"/>
        <v/>
      </c>
      <c r="W342" s="35">
        <f t="shared" si="79"/>
        <v>0</v>
      </c>
      <c r="X342" s="27" t="str">
        <f t="shared" si="80"/>
        <v>RGNO1466129</v>
      </c>
      <c r="Y342" s="43">
        <f t="shared" si="81"/>
        <v>45633</v>
      </c>
      <c r="Z342" s="27" t="str">
        <f t="shared" si="82"/>
        <v>709697651</v>
      </c>
      <c r="AA342" s="27" t="str">
        <f t="shared" si="83"/>
        <v>Absent</v>
      </c>
    </row>
    <row r="343" spans="1:27">
      <c r="A343" s="32" t="s">
        <v>391</v>
      </c>
      <c r="B343" s="27" t="str" cm="1">
        <f t="array" ref="B343:D343">_xlfn.TEXTSPLIT($A343,",")</f>
        <v>RGNO1466130</v>
      </c>
      <c r="C343" s="27" t="str">
        <v>Date-14/12/2024</v>
      </c>
      <c r="D343" s="27" t="str">
        <v>Mob:609787655[10:31-10:39]</v>
      </c>
      <c r="E343" s="36" t="str">
        <f t="shared" si="70"/>
        <v>14/12/2024</v>
      </c>
      <c r="F343" s="27" t="str">
        <f t="shared" si="71"/>
        <v>609787655</v>
      </c>
      <c r="G343" s="27" t="str" cm="1">
        <f t="array" ref="G343:I343">_xlfn.TEXTSPLIT($E343,"/")</f>
        <v>14</v>
      </c>
      <c r="H343" s="27" t="str">
        <v>12</v>
      </c>
      <c r="I343" s="27" t="str">
        <v>2024</v>
      </c>
      <c r="J343" s="28">
        <f t="shared" si="72"/>
        <v>45640</v>
      </c>
      <c r="K343" s="27" t="str">
        <f t="shared" si="73"/>
        <v>[10:31-10:39]</v>
      </c>
      <c r="L343" s="27" t="str">
        <f t="shared" si="74"/>
        <v>10:31-10:39]</v>
      </c>
      <c r="M343" s="27" t="str">
        <f t="shared" si="75"/>
        <v>10:31-10:39</v>
      </c>
      <c r="N343" s="27" t="str" cm="1">
        <f t="array" ref="N343:O343">_xlfn.TEXTSPLIT($M343,"-")</f>
        <v>10:31</v>
      </c>
      <c r="O343" s="27" t="str">
        <v>10:39</v>
      </c>
      <c r="P343" s="27" cm="1">
        <f t="array" ref="P343:Q343">VALUE(_xlfn.TEXTSPLIT($N343,":"))</f>
        <v>10</v>
      </c>
      <c r="Q343" s="27">
        <v>31</v>
      </c>
      <c r="R343" s="27" cm="1">
        <f t="array" ref="R343:S343">IF($O343="","",VALUE(_xlfn.TEXTSPLIT($O343,":")))</f>
        <v>10</v>
      </c>
      <c r="S343" s="27">
        <v>39</v>
      </c>
      <c r="T343" s="34">
        <f t="shared" si="76"/>
        <v>0.43819444444444444</v>
      </c>
      <c r="U343" s="34">
        <f t="shared" si="77"/>
        <v>0.44374999999999998</v>
      </c>
      <c r="V343" s="34">
        <f t="shared" si="78"/>
        <v>5.5555555555555358E-3</v>
      </c>
      <c r="W343" s="35">
        <f t="shared" si="79"/>
        <v>8</v>
      </c>
      <c r="X343" s="27" t="str">
        <f t="shared" si="80"/>
        <v>RGNO1466130</v>
      </c>
      <c r="Y343" s="43">
        <f t="shared" si="81"/>
        <v>45640</v>
      </c>
      <c r="Z343" s="27" t="str">
        <f t="shared" si="82"/>
        <v>609787655</v>
      </c>
      <c r="AA343" s="27" t="str">
        <f t="shared" si="83"/>
        <v>Present</v>
      </c>
    </row>
    <row r="344" spans="1:27">
      <c r="A344" s="32" t="s">
        <v>392</v>
      </c>
      <c r="B344" s="27" t="str" cm="1">
        <f t="array" ref="B344:D344">_xlfn.TEXTSPLIT($A344,",")</f>
        <v>RGNO1466131</v>
      </c>
      <c r="C344" s="27" t="str">
        <v>Date-5/12/2024</v>
      </c>
      <c r="D344" s="27" t="str">
        <v>Mob:609877659[16:46-17:24]</v>
      </c>
      <c r="E344" s="36" t="str">
        <f t="shared" si="70"/>
        <v>5/12/2024</v>
      </c>
      <c r="F344" s="27" t="str">
        <f t="shared" si="71"/>
        <v>609877659</v>
      </c>
      <c r="G344" s="27" t="str" cm="1">
        <f t="array" ref="G344:I344">_xlfn.TEXTSPLIT($E344,"/")</f>
        <v>5</v>
      </c>
      <c r="H344" s="27" t="str">
        <v>12</v>
      </c>
      <c r="I344" s="27" t="str">
        <v>2024</v>
      </c>
      <c r="J344" s="28">
        <f t="shared" si="72"/>
        <v>45631</v>
      </c>
      <c r="K344" s="27" t="str">
        <f t="shared" si="73"/>
        <v>[16:46-17:24]</v>
      </c>
      <c r="L344" s="27" t="str">
        <f t="shared" si="74"/>
        <v>16:46-17:24]</v>
      </c>
      <c r="M344" s="27" t="str">
        <f t="shared" si="75"/>
        <v>16:46-17:24</v>
      </c>
      <c r="N344" s="27" t="str" cm="1">
        <f t="array" ref="N344:O344">_xlfn.TEXTSPLIT($M344,"-")</f>
        <v>16:46</v>
      </c>
      <c r="O344" s="27" t="str">
        <v>17:24</v>
      </c>
      <c r="P344" s="27" cm="1">
        <f t="array" ref="P344:Q344">VALUE(_xlfn.TEXTSPLIT($N344,":"))</f>
        <v>16</v>
      </c>
      <c r="Q344" s="27">
        <v>46</v>
      </c>
      <c r="R344" s="27" cm="1">
        <f t="array" ref="R344:S344">IF($O344="","",VALUE(_xlfn.TEXTSPLIT($O344,":")))</f>
        <v>17</v>
      </c>
      <c r="S344" s="27">
        <v>24</v>
      </c>
      <c r="T344" s="34">
        <f t="shared" si="76"/>
        <v>0.69861111111111107</v>
      </c>
      <c r="U344" s="34">
        <f t="shared" si="77"/>
        <v>0.72499999999999998</v>
      </c>
      <c r="V344" s="34">
        <f t="shared" si="78"/>
        <v>2.6388888888888906E-2</v>
      </c>
      <c r="W344" s="35">
        <f t="shared" si="79"/>
        <v>38</v>
      </c>
      <c r="X344" s="27" t="str">
        <f t="shared" si="80"/>
        <v>RGNO1466131</v>
      </c>
      <c r="Y344" s="43">
        <f t="shared" si="81"/>
        <v>45631</v>
      </c>
      <c r="Z344" s="27" t="str">
        <f t="shared" si="82"/>
        <v>609877659</v>
      </c>
      <c r="AA344" s="27" t="str">
        <f t="shared" si="83"/>
        <v>Present</v>
      </c>
    </row>
    <row r="345" spans="1:27">
      <c r="A345" s="32" t="s">
        <v>393</v>
      </c>
      <c r="B345" s="27" t="str" cm="1">
        <f t="array" ref="B345:D345">_xlfn.TEXTSPLIT($A345,",")</f>
        <v>RGNO1466132</v>
      </c>
      <c r="C345" s="27" t="str">
        <v>Date-4/12/2024</v>
      </c>
      <c r="D345" s="27" t="str">
        <v>Mob:700147670[16:41-17:00]</v>
      </c>
      <c r="E345" s="36" t="str">
        <f t="shared" si="70"/>
        <v>4/12/2024</v>
      </c>
      <c r="F345" s="27" t="str">
        <f t="shared" si="71"/>
        <v>700147670</v>
      </c>
      <c r="G345" s="27" t="str" cm="1">
        <f t="array" ref="G345:I345">_xlfn.TEXTSPLIT($E345,"/")</f>
        <v>4</v>
      </c>
      <c r="H345" s="27" t="str">
        <v>12</v>
      </c>
      <c r="I345" s="27" t="str">
        <v>2024</v>
      </c>
      <c r="J345" s="28">
        <f t="shared" si="72"/>
        <v>45630</v>
      </c>
      <c r="K345" s="27" t="str">
        <f t="shared" si="73"/>
        <v>[16:41-17:00]</v>
      </c>
      <c r="L345" s="27" t="str">
        <f t="shared" si="74"/>
        <v>16:41-17:00]</v>
      </c>
      <c r="M345" s="27" t="str">
        <f t="shared" si="75"/>
        <v>16:41-17:00</v>
      </c>
      <c r="N345" s="27" t="str" cm="1">
        <f t="array" ref="N345:O345">_xlfn.TEXTSPLIT($M345,"-")</f>
        <v>16:41</v>
      </c>
      <c r="O345" s="27" t="str">
        <v>17:00</v>
      </c>
      <c r="P345" s="27" cm="1">
        <f t="array" ref="P345:Q345">VALUE(_xlfn.TEXTSPLIT($N345,":"))</f>
        <v>16</v>
      </c>
      <c r="Q345" s="27">
        <v>41</v>
      </c>
      <c r="R345" s="27" cm="1">
        <f t="array" ref="R345:S345">IF($O345="","",VALUE(_xlfn.TEXTSPLIT($O345,":")))</f>
        <v>17</v>
      </c>
      <c r="S345" s="27">
        <v>0</v>
      </c>
      <c r="T345" s="34">
        <f t="shared" si="76"/>
        <v>0.69513888888888886</v>
      </c>
      <c r="U345" s="34">
        <f t="shared" si="77"/>
        <v>0.70833333333333337</v>
      </c>
      <c r="V345" s="34">
        <f t="shared" si="78"/>
        <v>1.3194444444444509E-2</v>
      </c>
      <c r="W345" s="35">
        <f t="shared" si="79"/>
        <v>19</v>
      </c>
      <c r="X345" s="27" t="str">
        <f t="shared" si="80"/>
        <v>RGNO1466132</v>
      </c>
      <c r="Y345" s="43">
        <f t="shared" si="81"/>
        <v>45630</v>
      </c>
      <c r="Z345" s="27" t="str">
        <f t="shared" si="82"/>
        <v>700147670</v>
      </c>
      <c r="AA345" s="27" t="str">
        <f t="shared" si="83"/>
        <v>Present</v>
      </c>
    </row>
    <row r="346" spans="1:27">
      <c r="A346" s="32" t="s">
        <v>394</v>
      </c>
      <c r="B346" s="27" t="str" cm="1">
        <f t="array" ref="B346:D346">_xlfn.TEXTSPLIT($A346,",")</f>
        <v>RGNO1466133</v>
      </c>
      <c r="C346" s="27" t="str">
        <v>Date-9/12/2024</v>
      </c>
      <c r="D346" s="27" t="str">
        <v>Mob:600327677[0:00]</v>
      </c>
      <c r="E346" s="36" t="str">
        <f t="shared" si="70"/>
        <v>9/12/2024</v>
      </c>
      <c r="F346" s="27" t="str">
        <f t="shared" si="71"/>
        <v>600327677</v>
      </c>
      <c r="G346" s="27" t="str" cm="1">
        <f t="array" ref="G346:I346">_xlfn.TEXTSPLIT($E346,"/")</f>
        <v>9</v>
      </c>
      <c r="H346" s="27" t="str">
        <v>12</v>
      </c>
      <c r="I346" s="27" t="str">
        <v>2024</v>
      </c>
      <c r="J346" s="28">
        <f t="shared" si="72"/>
        <v>45635</v>
      </c>
      <c r="K346" s="27" t="str">
        <f t="shared" si="73"/>
        <v>[0:00]</v>
      </c>
      <c r="L346" s="27" t="str">
        <f t="shared" si="74"/>
        <v>0:00]</v>
      </c>
      <c r="M346" s="27" t="str">
        <f t="shared" si="75"/>
        <v>0:00</v>
      </c>
      <c r="N346" s="27" t="str" cm="1">
        <f t="array" ref="N346">_xlfn.TEXTSPLIT($M346,"-")</f>
        <v>0:00</v>
      </c>
      <c r="O346" s="27"/>
      <c r="P346" s="27" cm="1">
        <f t="array" ref="P346:Q346">VALUE(_xlfn.TEXTSPLIT($N346,":"))</f>
        <v>0</v>
      </c>
      <c r="Q346" s="27">
        <v>0</v>
      </c>
      <c r="R346" s="27" t="str" cm="1">
        <f t="array" ref="R346">IF($O346="","",VALUE(_xlfn.TEXTSPLIT($O346,":")))</f>
        <v/>
      </c>
      <c r="S346" s="27"/>
      <c r="T346" s="34">
        <f t="shared" si="76"/>
        <v>0</v>
      </c>
      <c r="U346" s="34" t="str">
        <f t="shared" si="77"/>
        <v/>
      </c>
      <c r="V346" s="34" t="str">
        <f t="shared" si="78"/>
        <v/>
      </c>
      <c r="W346" s="35">
        <f t="shared" si="79"/>
        <v>0</v>
      </c>
      <c r="X346" s="27" t="str">
        <f t="shared" si="80"/>
        <v>RGNO1466133</v>
      </c>
      <c r="Y346" s="43">
        <f t="shared" si="81"/>
        <v>45635</v>
      </c>
      <c r="Z346" s="27" t="str">
        <f t="shared" si="82"/>
        <v>600327677</v>
      </c>
      <c r="AA346" s="27" t="str">
        <f t="shared" si="83"/>
        <v>Absent</v>
      </c>
    </row>
    <row r="347" spans="1:27">
      <c r="A347" s="32" t="s">
        <v>395</v>
      </c>
      <c r="B347" s="27" t="str" cm="1">
        <f t="array" ref="B347:D347">_xlfn.TEXTSPLIT($A347,",")</f>
        <v>RGNO1466134</v>
      </c>
      <c r="C347" s="27" t="str">
        <v>Date-17/12/2024</v>
      </c>
      <c r="D347" s="27" t="str">
        <v>Mob:700417681[16:59-17:40]</v>
      </c>
      <c r="E347" s="36" t="str">
        <f t="shared" si="70"/>
        <v>17/12/2024</v>
      </c>
      <c r="F347" s="27" t="str">
        <f t="shared" si="71"/>
        <v>700417681</v>
      </c>
      <c r="G347" s="27" t="str" cm="1">
        <f t="array" ref="G347:I347">_xlfn.TEXTSPLIT($E347,"/")</f>
        <v>17</v>
      </c>
      <c r="H347" s="27" t="str">
        <v>12</v>
      </c>
      <c r="I347" s="27" t="str">
        <v>2024</v>
      </c>
      <c r="J347" s="28">
        <f t="shared" si="72"/>
        <v>45643</v>
      </c>
      <c r="K347" s="27" t="str">
        <f t="shared" si="73"/>
        <v>[16:59-17:40]</v>
      </c>
      <c r="L347" s="27" t="str">
        <f t="shared" si="74"/>
        <v>16:59-17:40]</v>
      </c>
      <c r="M347" s="27" t="str">
        <f t="shared" si="75"/>
        <v>16:59-17:40</v>
      </c>
      <c r="N347" s="27" t="str" cm="1">
        <f t="array" ref="N347:O347">_xlfn.TEXTSPLIT($M347,"-")</f>
        <v>16:59</v>
      </c>
      <c r="O347" s="27" t="str">
        <v>17:40</v>
      </c>
      <c r="P347" s="27" cm="1">
        <f t="array" ref="P347:Q347">VALUE(_xlfn.TEXTSPLIT($N347,":"))</f>
        <v>16</v>
      </c>
      <c r="Q347" s="27">
        <v>59</v>
      </c>
      <c r="R347" s="27" cm="1">
        <f t="array" ref="R347:S347">IF($O347="","",VALUE(_xlfn.TEXTSPLIT($O347,":")))</f>
        <v>17</v>
      </c>
      <c r="S347" s="27">
        <v>40</v>
      </c>
      <c r="T347" s="34">
        <f t="shared" si="76"/>
        <v>0.70763888888888893</v>
      </c>
      <c r="U347" s="34">
        <f t="shared" si="77"/>
        <v>0.73611111111111116</v>
      </c>
      <c r="V347" s="34">
        <f t="shared" si="78"/>
        <v>2.8472222222222232E-2</v>
      </c>
      <c r="W347" s="35">
        <f t="shared" si="79"/>
        <v>41</v>
      </c>
      <c r="X347" s="27" t="str">
        <f t="shared" si="80"/>
        <v>RGNO1466134</v>
      </c>
      <c r="Y347" s="43">
        <f t="shared" si="81"/>
        <v>45643</v>
      </c>
      <c r="Z347" s="27" t="str">
        <f t="shared" si="82"/>
        <v>700417681</v>
      </c>
      <c r="AA347" s="27" t="str">
        <f t="shared" si="83"/>
        <v>Present</v>
      </c>
    </row>
    <row r="348" spans="1:27">
      <c r="A348" s="32" t="s">
        <v>396</v>
      </c>
      <c r="B348" s="27" t="str" cm="1">
        <f t="array" ref="B348:D348">_xlfn.TEXTSPLIT($A348,",")</f>
        <v>RGNO1466135</v>
      </c>
      <c r="C348" s="27" t="str">
        <v>Date-15/12/2024</v>
      </c>
      <c r="D348" s="27" t="str">
        <v>Mob:600687693[11:57-12:08]</v>
      </c>
      <c r="E348" s="36" t="str">
        <f t="shared" si="70"/>
        <v>15/12/2024</v>
      </c>
      <c r="F348" s="27" t="str">
        <f t="shared" si="71"/>
        <v>600687693</v>
      </c>
      <c r="G348" s="27" t="str" cm="1">
        <f t="array" ref="G348:I348">_xlfn.TEXTSPLIT($E348,"/")</f>
        <v>15</v>
      </c>
      <c r="H348" s="27" t="str">
        <v>12</v>
      </c>
      <c r="I348" s="27" t="str">
        <v>2024</v>
      </c>
      <c r="J348" s="28">
        <f t="shared" si="72"/>
        <v>45641</v>
      </c>
      <c r="K348" s="27" t="str">
        <f t="shared" si="73"/>
        <v>[11:57-12:08]</v>
      </c>
      <c r="L348" s="27" t="str">
        <f t="shared" si="74"/>
        <v>11:57-12:08]</v>
      </c>
      <c r="M348" s="27" t="str">
        <f t="shared" si="75"/>
        <v>11:57-12:08</v>
      </c>
      <c r="N348" s="27" t="str" cm="1">
        <f t="array" ref="N348:O348">_xlfn.TEXTSPLIT($M348,"-")</f>
        <v>11:57</v>
      </c>
      <c r="O348" s="27" t="str">
        <v>12:08</v>
      </c>
      <c r="P348" s="27" cm="1">
        <f t="array" ref="P348:Q348">VALUE(_xlfn.TEXTSPLIT($N348,":"))</f>
        <v>11</v>
      </c>
      <c r="Q348" s="27">
        <v>57</v>
      </c>
      <c r="R348" s="27" cm="1">
        <f t="array" ref="R348:S348">IF($O348="","",VALUE(_xlfn.TEXTSPLIT($O348,":")))</f>
        <v>12</v>
      </c>
      <c r="S348" s="27">
        <v>8</v>
      </c>
      <c r="T348" s="34">
        <f t="shared" si="76"/>
        <v>0.49791666666666667</v>
      </c>
      <c r="U348" s="34">
        <f t="shared" si="77"/>
        <v>0.50555555555555554</v>
      </c>
      <c r="V348" s="34">
        <f t="shared" si="78"/>
        <v>7.6388888888888618E-3</v>
      </c>
      <c r="W348" s="35">
        <f t="shared" si="79"/>
        <v>11</v>
      </c>
      <c r="X348" s="27" t="str">
        <f t="shared" si="80"/>
        <v>RGNO1466135</v>
      </c>
      <c r="Y348" s="43">
        <f t="shared" si="81"/>
        <v>45641</v>
      </c>
      <c r="Z348" s="27" t="str">
        <f t="shared" si="82"/>
        <v>600687693</v>
      </c>
      <c r="AA348" s="27" t="str">
        <f t="shared" si="83"/>
        <v>Present</v>
      </c>
    </row>
    <row r="349" spans="1:27">
      <c r="A349" s="32" t="s">
        <v>397</v>
      </c>
      <c r="B349" s="27" t="str" cm="1">
        <f t="array" ref="B349:D349">_xlfn.TEXTSPLIT($A349,",")</f>
        <v>RGNO1466136</v>
      </c>
      <c r="C349" s="27" t="str">
        <v>Date-8/12/2024</v>
      </c>
      <c r="D349" s="27" t="str">
        <v>Mob:701047708[0:00]</v>
      </c>
      <c r="E349" s="36" t="str">
        <f t="shared" si="70"/>
        <v>8/12/2024</v>
      </c>
      <c r="F349" s="27" t="str">
        <f t="shared" si="71"/>
        <v>701047708</v>
      </c>
      <c r="G349" s="27" t="str" cm="1">
        <f t="array" ref="G349:I349">_xlfn.TEXTSPLIT($E349,"/")</f>
        <v>8</v>
      </c>
      <c r="H349" s="27" t="str">
        <v>12</v>
      </c>
      <c r="I349" s="27" t="str">
        <v>2024</v>
      </c>
      <c r="J349" s="28">
        <f t="shared" si="72"/>
        <v>45634</v>
      </c>
      <c r="K349" s="27" t="str">
        <f t="shared" si="73"/>
        <v>[0:00]</v>
      </c>
      <c r="L349" s="27" t="str">
        <f t="shared" si="74"/>
        <v>0:00]</v>
      </c>
      <c r="M349" s="27" t="str">
        <f t="shared" si="75"/>
        <v>0:00</v>
      </c>
      <c r="N349" s="27" t="str" cm="1">
        <f t="array" ref="N349">_xlfn.TEXTSPLIT($M349,"-")</f>
        <v>0:00</v>
      </c>
      <c r="O349" s="27"/>
      <c r="P349" s="27" cm="1">
        <f t="array" ref="P349:Q349">VALUE(_xlfn.TEXTSPLIT($N349,":"))</f>
        <v>0</v>
      </c>
      <c r="Q349" s="27">
        <v>0</v>
      </c>
      <c r="R349" s="27" t="str" cm="1">
        <f t="array" ref="R349">IF($O349="","",VALUE(_xlfn.TEXTSPLIT($O349,":")))</f>
        <v/>
      </c>
      <c r="S349" s="27"/>
      <c r="T349" s="34">
        <f t="shared" si="76"/>
        <v>0</v>
      </c>
      <c r="U349" s="34" t="str">
        <f t="shared" si="77"/>
        <v/>
      </c>
      <c r="V349" s="34" t="str">
        <f t="shared" si="78"/>
        <v/>
      </c>
      <c r="W349" s="35">
        <f t="shared" si="79"/>
        <v>0</v>
      </c>
      <c r="X349" s="27" t="str">
        <f t="shared" si="80"/>
        <v>RGNO1466136</v>
      </c>
      <c r="Y349" s="43">
        <f t="shared" si="81"/>
        <v>45634</v>
      </c>
      <c r="Z349" s="27" t="str">
        <f t="shared" si="82"/>
        <v>701047708</v>
      </c>
      <c r="AA349" s="27" t="str">
        <f t="shared" si="83"/>
        <v>Absent</v>
      </c>
    </row>
    <row r="350" spans="1:27">
      <c r="A350" s="32" t="s">
        <v>398</v>
      </c>
      <c r="B350" s="27" t="str" cm="1">
        <f t="array" ref="B350:D350">_xlfn.TEXTSPLIT($A350,",")</f>
        <v>RGNO1466137</v>
      </c>
      <c r="C350" s="27" t="str">
        <v>Date-18/12/2024</v>
      </c>
      <c r="D350" s="27" t="str">
        <v>Mob:601137711[0:00]</v>
      </c>
      <c r="E350" s="36" t="str">
        <f t="shared" si="70"/>
        <v>18/12/2024</v>
      </c>
      <c r="F350" s="27" t="str">
        <f t="shared" si="71"/>
        <v>601137711</v>
      </c>
      <c r="G350" s="27" t="str" cm="1">
        <f t="array" ref="G350:I350">_xlfn.TEXTSPLIT($E350,"/")</f>
        <v>18</v>
      </c>
      <c r="H350" s="27" t="str">
        <v>12</v>
      </c>
      <c r="I350" s="27" t="str">
        <v>2024</v>
      </c>
      <c r="J350" s="28">
        <f t="shared" si="72"/>
        <v>45644</v>
      </c>
      <c r="K350" s="27" t="str">
        <f t="shared" si="73"/>
        <v>[0:00]</v>
      </c>
      <c r="L350" s="27" t="str">
        <f t="shared" si="74"/>
        <v>0:00]</v>
      </c>
      <c r="M350" s="27" t="str">
        <f t="shared" si="75"/>
        <v>0:00</v>
      </c>
      <c r="N350" s="27" t="str" cm="1">
        <f t="array" ref="N350">_xlfn.TEXTSPLIT($M350,"-")</f>
        <v>0:00</v>
      </c>
      <c r="O350" s="27"/>
      <c r="P350" s="27" cm="1">
        <f t="array" ref="P350:Q350">VALUE(_xlfn.TEXTSPLIT($N350,":"))</f>
        <v>0</v>
      </c>
      <c r="Q350" s="27">
        <v>0</v>
      </c>
      <c r="R350" s="27" t="str" cm="1">
        <f t="array" ref="R350">IF($O350="","",VALUE(_xlfn.TEXTSPLIT($O350,":")))</f>
        <v/>
      </c>
      <c r="S350" s="27"/>
      <c r="T350" s="34">
        <f t="shared" si="76"/>
        <v>0</v>
      </c>
      <c r="U350" s="34" t="str">
        <f t="shared" si="77"/>
        <v/>
      </c>
      <c r="V350" s="34" t="str">
        <f t="shared" si="78"/>
        <v/>
      </c>
      <c r="W350" s="35">
        <f t="shared" si="79"/>
        <v>0</v>
      </c>
      <c r="X350" s="27" t="str">
        <f t="shared" si="80"/>
        <v>RGNO1466137</v>
      </c>
      <c r="Y350" s="43">
        <f t="shared" si="81"/>
        <v>45644</v>
      </c>
      <c r="Z350" s="27" t="str">
        <f t="shared" si="82"/>
        <v>601137711</v>
      </c>
      <c r="AA350" s="27" t="str">
        <f t="shared" si="83"/>
        <v>Absent</v>
      </c>
    </row>
    <row r="351" spans="1:27">
      <c r="A351" s="32" t="s">
        <v>399</v>
      </c>
      <c r="B351" s="27" t="str" cm="1">
        <f t="array" ref="B351:D351">_xlfn.TEXTSPLIT($A351,",")</f>
        <v>RGNO1466138</v>
      </c>
      <c r="C351" s="27" t="str">
        <v>Date-6/12/2024</v>
      </c>
      <c r="D351" s="27" t="str">
        <v>Mob:601227715[09:11-9:26]</v>
      </c>
      <c r="E351" s="36" t="str">
        <f t="shared" si="70"/>
        <v>6/12/2024</v>
      </c>
      <c r="F351" s="27" t="str">
        <f t="shared" si="71"/>
        <v>601227715</v>
      </c>
      <c r="G351" s="27" t="str" cm="1">
        <f t="array" ref="G351:I351">_xlfn.TEXTSPLIT($E351,"/")</f>
        <v>6</v>
      </c>
      <c r="H351" s="27" t="str">
        <v>12</v>
      </c>
      <c r="I351" s="27" t="str">
        <v>2024</v>
      </c>
      <c r="J351" s="28">
        <f t="shared" si="72"/>
        <v>45632</v>
      </c>
      <c r="K351" s="27" t="str">
        <f t="shared" si="73"/>
        <v>[09:11-9:26]</v>
      </c>
      <c r="L351" s="27" t="str">
        <f t="shared" si="74"/>
        <v>09:11-9:26]</v>
      </c>
      <c r="M351" s="27" t="str">
        <f t="shared" si="75"/>
        <v>09:11-9:26</v>
      </c>
      <c r="N351" s="27" t="str" cm="1">
        <f t="array" ref="N351:O351">_xlfn.TEXTSPLIT($M351,"-")</f>
        <v>09:11</v>
      </c>
      <c r="O351" s="27" t="str">
        <v>9:26</v>
      </c>
      <c r="P351" s="27" cm="1">
        <f t="array" ref="P351:Q351">VALUE(_xlfn.TEXTSPLIT($N351,":"))</f>
        <v>9</v>
      </c>
      <c r="Q351" s="27">
        <v>11</v>
      </c>
      <c r="R351" s="27" cm="1">
        <f t="array" ref="R351:S351">IF($O351="","",VALUE(_xlfn.TEXTSPLIT($O351,":")))</f>
        <v>9</v>
      </c>
      <c r="S351" s="27">
        <v>26</v>
      </c>
      <c r="T351" s="34">
        <f t="shared" si="76"/>
        <v>0.38263888888888886</v>
      </c>
      <c r="U351" s="34">
        <f t="shared" si="77"/>
        <v>0.39305555555555555</v>
      </c>
      <c r="V351" s="34">
        <f t="shared" si="78"/>
        <v>1.0416666666666685E-2</v>
      </c>
      <c r="W351" s="35">
        <f t="shared" si="79"/>
        <v>15</v>
      </c>
      <c r="X351" s="27" t="str">
        <f t="shared" si="80"/>
        <v>RGNO1466138</v>
      </c>
      <c r="Y351" s="43">
        <f t="shared" si="81"/>
        <v>45632</v>
      </c>
      <c r="Z351" s="27" t="str">
        <f t="shared" si="82"/>
        <v>601227715</v>
      </c>
      <c r="AA351" s="27" t="str">
        <f t="shared" si="83"/>
        <v>Present</v>
      </c>
    </row>
    <row r="352" spans="1:27">
      <c r="A352" s="32" t="s">
        <v>400</v>
      </c>
      <c r="B352" s="27" t="str" cm="1">
        <f t="array" ref="B352:D352">_xlfn.TEXTSPLIT($A352,",")</f>
        <v>RGNO1466139</v>
      </c>
      <c r="C352" s="27" t="str">
        <v>Date-15/12/2024</v>
      </c>
      <c r="D352" s="27" t="str">
        <v>Mob:701317719[0:00]</v>
      </c>
      <c r="E352" s="36" t="str">
        <f t="shared" si="70"/>
        <v>15/12/2024</v>
      </c>
      <c r="F352" s="27" t="str">
        <f t="shared" si="71"/>
        <v>701317719</v>
      </c>
      <c r="G352" s="27" t="str" cm="1">
        <f t="array" ref="G352:I352">_xlfn.TEXTSPLIT($E352,"/")</f>
        <v>15</v>
      </c>
      <c r="H352" s="27" t="str">
        <v>12</v>
      </c>
      <c r="I352" s="27" t="str">
        <v>2024</v>
      </c>
      <c r="J352" s="28">
        <f t="shared" si="72"/>
        <v>45641</v>
      </c>
      <c r="K352" s="27" t="str">
        <f t="shared" si="73"/>
        <v>[0:00]</v>
      </c>
      <c r="L352" s="27" t="str">
        <f t="shared" si="74"/>
        <v>0:00]</v>
      </c>
      <c r="M352" s="27" t="str">
        <f t="shared" si="75"/>
        <v>0:00</v>
      </c>
      <c r="N352" s="27" t="str" cm="1">
        <f t="array" ref="N352">_xlfn.TEXTSPLIT($M352,"-")</f>
        <v>0:00</v>
      </c>
      <c r="O352" s="27"/>
      <c r="P352" s="27" cm="1">
        <f t="array" ref="P352:Q352">VALUE(_xlfn.TEXTSPLIT($N352,":"))</f>
        <v>0</v>
      </c>
      <c r="Q352" s="27">
        <v>0</v>
      </c>
      <c r="R352" s="27" t="str" cm="1">
        <f t="array" ref="R352">IF($O352="","",VALUE(_xlfn.TEXTSPLIT($O352,":")))</f>
        <v/>
      </c>
      <c r="S352" s="27"/>
      <c r="T352" s="34">
        <f t="shared" si="76"/>
        <v>0</v>
      </c>
      <c r="U352" s="34" t="str">
        <f t="shared" si="77"/>
        <v/>
      </c>
      <c r="V352" s="34" t="str">
        <f t="shared" si="78"/>
        <v/>
      </c>
      <c r="W352" s="35">
        <f t="shared" si="79"/>
        <v>0</v>
      </c>
      <c r="X352" s="27" t="str">
        <f t="shared" si="80"/>
        <v>RGNO1466139</v>
      </c>
      <c r="Y352" s="43">
        <f t="shared" si="81"/>
        <v>45641</v>
      </c>
      <c r="Z352" s="27" t="str">
        <f t="shared" si="82"/>
        <v>701317719</v>
      </c>
      <c r="AA352" s="27" t="str">
        <f t="shared" si="83"/>
        <v>Absent</v>
      </c>
    </row>
    <row r="353" spans="1:27">
      <c r="A353" s="32" t="s">
        <v>401</v>
      </c>
      <c r="B353" s="27" t="str" cm="1">
        <f t="array" ref="B353:D353">_xlfn.TEXTSPLIT($A353,",")</f>
        <v>RGNO1466140</v>
      </c>
      <c r="C353" s="27" t="str">
        <v>Date-12/12/2024</v>
      </c>
      <c r="D353" s="27" t="str">
        <v>Mob:701407723[14:10-14:21]</v>
      </c>
      <c r="E353" s="36" t="str">
        <f t="shared" si="70"/>
        <v>12/12/2024</v>
      </c>
      <c r="F353" s="27" t="str">
        <f t="shared" si="71"/>
        <v>701407723</v>
      </c>
      <c r="G353" s="27" t="str" cm="1">
        <f t="array" ref="G353:I353">_xlfn.TEXTSPLIT($E353,"/")</f>
        <v>12</v>
      </c>
      <c r="H353" s="27" t="str">
        <v>12</v>
      </c>
      <c r="I353" s="27" t="str">
        <v>2024</v>
      </c>
      <c r="J353" s="28">
        <f t="shared" si="72"/>
        <v>45638</v>
      </c>
      <c r="K353" s="27" t="str">
        <f t="shared" si="73"/>
        <v>[14:10-14:21]</v>
      </c>
      <c r="L353" s="27" t="str">
        <f t="shared" si="74"/>
        <v>14:10-14:21]</v>
      </c>
      <c r="M353" s="27" t="str">
        <f t="shared" si="75"/>
        <v>14:10-14:21</v>
      </c>
      <c r="N353" s="27" t="str" cm="1">
        <f t="array" ref="N353:O353">_xlfn.TEXTSPLIT($M353,"-")</f>
        <v>14:10</v>
      </c>
      <c r="O353" s="27" t="str">
        <v>14:21</v>
      </c>
      <c r="P353" s="27" cm="1">
        <f t="array" ref="P353:Q353">VALUE(_xlfn.TEXTSPLIT($N353,":"))</f>
        <v>14</v>
      </c>
      <c r="Q353" s="27">
        <v>10</v>
      </c>
      <c r="R353" s="27" cm="1">
        <f t="array" ref="R353:S353">IF($O353="","",VALUE(_xlfn.TEXTSPLIT($O353,":")))</f>
        <v>14</v>
      </c>
      <c r="S353" s="27">
        <v>21</v>
      </c>
      <c r="T353" s="34">
        <f t="shared" si="76"/>
        <v>0.59027777777777779</v>
      </c>
      <c r="U353" s="34">
        <f t="shared" si="77"/>
        <v>0.59791666666666665</v>
      </c>
      <c r="V353" s="34">
        <f t="shared" si="78"/>
        <v>7.6388888888888618E-3</v>
      </c>
      <c r="W353" s="35">
        <f t="shared" si="79"/>
        <v>11</v>
      </c>
      <c r="X353" s="27" t="str">
        <f t="shared" si="80"/>
        <v>RGNO1466140</v>
      </c>
      <c r="Y353" s="43">
        <f t="shared" si="81"/>
        <v>45638</v>
      </c>
      <c r="Z353" s="27" t="str">
        <f t="shared" si="82"/>
        <v>701407723</v>
      </c>
      <c r="AA353" s="27" t="str">
        <f t="shared" si="83"/>
        <v>Present</v>
      </c>
    </row>
    <row r="354" spans="1:27">
      <c r="A354" s="32" t="s">
        <v>402</v>
      </c>
      <c r="B354" s="27" t="str" cm="1">
        <f t="array" ref="B354:D354">_xlfn.TEXTSPLIT($A354,",")</f>
        <v>RGNO1466141</v>
      </c>
      <c r="C354" s="27" t="str">
        <v>Date-13/12/2024</v>
      </c>
      <c r="D354" s="27" t="str">
        <v>Mob:701587730[16:24-16:34]</v>
      </c>
      <c r="E354" s="36" t="str">
        <f t="shared" si="70"/>
        <v>13/12/2024</v>
      </c>
      <c r="F354" s="27" t="str">
        <f t="shared" si="71"/>
        <v>701587730</v>
      </c>
      <c r="G354" s="27" t="str" cm="1">
        <f t="array" ref="G354:I354">_xlfn.TEXTSPLIT($E354,"/")</f>
        <v>13</v>
      </c>
      <c r="H354" s="27" t="str">
        <v>12</v>
      </c>
      <c r="I354" s="27" t="str">
        <v>2024</v>
      </c>
      <c r="J354" s="28">
        <f t="shared" si="72"/>
        <v>45639</v>
      </c>
      <c r="K354" s="27" t="str">
        <f t="shared" si="73"/>
        <v>[16:24-16:34]</v>
      </c>
      <c r="L354" s="27" t="str">
        <f t="shared" si="74"/>
        <v>16:24-16:34]</v>
      </c>
      <c r="M354" s="27" t="str">
        <f t="shared" si="75"/>
        <v>16:24-16:34</v>
      </c>
      <c r="N354" s="27" t="str" cm="1">
        <f t="array" ref="N354:O354">_xlfn.TEXTSPLIT($M354,"-")</f>
        <v>16:24</v>
      </c>
      <c r="O354" s="27" t="str">
        <v>16:34</v>
      </c>
      <c r="P354" s="27" cm="1">
        <f t="array" ref="P354:Q354">VALUE(_xlfn.TEXTSPLIT($N354,":"))</f>
        <v>16</v>
      </c>
      <c r="Q354" s="27">
        <v>24</v>
      </c>
      <c r="R354" s="27" cm="1">
        <f t="array" ref="R354:S354">IF($O354="","",VALUE(_xlfn.TEXTSPLIT($O354,":")))</f>
        <v>16</v>
      </c>
      <c r="S354" s="27">
        <v>34</v>
      </c>
      <c r="T354" s="34">
        <f t="shared" si="76"/>
        <v>0.68333333333333335</v>
      </c>
      <c r="U354" s="34">
        <f t="shared" si="77"/>
        <v>0.69027777777777777</v>
      </c>
      <c r="V354" s="34">
        <f t="shared" si="78"/>
        <v>6.9444444444444198E-3</v>
      </c>
      <c r="W354" s="35">
        <f t="shared" si="79"/>
        <v>10</v>
      </c>
      <c r="X354" s="27" t="str">
        <f t="shared" si="80"/>
        <v>RGNO1466141</v>
      </c>
      <c r="Y354" s="43">
        <f t="shared" si="81"/>
        <v>45639</v>
      </c>
      <c r="Z354" s="27" t="str">
        <f t="shared" si="82"/>
        <v>701587730</v>
      </c>
      <c r="AA354" s="27" t="str">
        <f t="shared" si="83"/>
        <v>Present</v>
      </c>
    </row>
    <row r="355" spans="1:27">
      <c r="A355" s="32" t="s">
        <v>403</v>
      </c>
      <c r="B355" s="27" t="str" cm="1">
        <f t="array" ref="B355:D355">_xlfn.TEXTSPLIT($A355,",")</f>
        <v>RGNO1466142</v>
      </c>
      <c r="C355" s="27" t="str">
        <v>Date-18/12/2024</v>
      </c>
      <c r="D355" s="27" t="str">
        <v>Mob:601857742[14:42-15:18]</v>
      </c>
      <c r="E355" s="36" t="str">
        <f t="shared" si="70"/>
        <v>18/12/2024</v>
      </c>
      <c r="F355" s="27" t="str">
        <f t="shared" si="71"/>
        <v>601857742</v>
      </c>
      <c r="G355" s="27" t="str" cm="1">
        <f t="array" ref="G355:I355">_xlfn.TEXTSPLIT($E355,"/")</f>
        <v>18</v>
      </c>
      <c r="H355" s="27" t="str">
        <v>12</v>
      </c>
      <c r="I355" s="27" t="str">
        <v>2024</v>
      </c>
      <c r="J355" s="28">
        <f t="shared" si="72"/>
        <v>45644</v>
      </c>
      <c r="K355" s="27" t="str">
        <f t="shared" si="73"/>
        <v>[14:42-15:18]</v>
      </c>
      <c r="L355" s="27" t="str">
        <f t="shared" si="74"/>
        <v>14:42-15:18]</v>
      </c>
      <c r="M355" s="27" t="str">
        <f t="shared" si="75"/>
        <v>14:42-15:18</v>
      </c>
      <c r="N355" s="27" t="str" cm="1">
        <f t="array" ref="N355:O355">_xlfn.TEXTSPLIT($M355,"-")</f>
        <v>14:42</v>
      </c>
      <c r="O355" s="27" t="str">
        <v>15:18</v>
      </c>
      <c r="P355" s="27" cm="1">
        <f t="array" ref="P355:Q355">VALUE(_xlfn.TEXTSPLIT($N355,":"))</f>
        <v>14</v>
      </c>
      <c r="Q355" s="27">
        <v>42</v>
      </c>
      <c r="R355" s="27" cm="1">
        <f t="array" ref="R355:S355">IF($O355="","",VALUE(_xlfn.TEXTSPLIT($O355,":")))</f>
        <v>15</v>
      </c>
      <c r="S355" s="27">
        <v>18</v>
      </c>
      <c r="T355" s="34">
        <f t="shared" si="76"/>
        <v>0.61250000000000004</v>
      </c>
      <c r="U355" s="34">
        <f t="shared" si="77"/>
        <v>0.63749999999999996</v>
      </c>
      <c r="V355" s="34">
        <f t="shared" si="78"/>
        <v>2.4999999999999911E-2</v>
      </c>
      <c r="W355" s="35">
        <f t="shared" si="79"/>
        <v>36</v>
      </c>
      <c r="X355" s="27" t="str">
        <f t="shared" si="80"/>
        <v>RGNO1466142</v>
      </c>
      <c r="Y355" s="43">
        <f t="shared" si="81"/>
        <v>45644</v>
      </c>
      <c r="Z355" s="27" t="str">
        <f t="shared" si="82"/>
        <v>601857742</v>
      </c>
      <c r="AA355" s="27" t="str">
        <f t="shared" si="83"/>
        <v>Present</v>
      </c>
    </row>
    <row r="356" spans="1:27">
      <c r="A356" s="32" t="s">
        <v>404</v>
      </c>
      <c r="B356" s="27" t="str" cm="1">
        <f t="array" ref="B356:D356">_xlfn.TEXTSPLIT($A356,",")</f>
        <v>RGNO1466143</v>
      </c>
      <c r="C356" s="27" t="str">
        <v>Date-11/12/2024</v>
      </c>
      <c r="D356" s="27" t="str">
        <v>Mob:602037749[15:05-15:08]</v>
      </c>
      <c r="E356" s="36" t="str">
        <f t="shared" si="70"/>
        <v>11/12/2024</v>
      </c>
      <c r="F356" s="27" t="str">
        <f t="shared" si="71"/>
        <v>602037749</v>
      </c>
      <c r="G356" s="27" t="str" cm="1">
        <f t="array" ref="G356:I356">_xlfn.TEXTSPLIT($E356,"/")</f>
        <v>11</v>
      </c>
      <c r="H356" s="27" t="str">
        <v>12</v>
      </c>
      <c r="I356" s="27" t="str">
        <v>2024</v>
      </c>
      <c r="J356" s="28">
        <f t="shared" si="72"/>
        <v>45637</v>
      </c>
      <c r="K356" s="27" t="str">
        <f t="shared" si="73"/>
        <v>[15:05-15:08]</v>
      </c>
      <c r="L356" s="27" t="str">
        <f t="shared" si="74"/>
        <v>15:05-15:08]</v>
      </c>
      <c r="M356" s="27" t="str">
        <f t="shared" si="75"/>
        <v>15:05-15:08</v>
      </c>
      <c r="N356" s="27" t="str" cm="1">
        <f t="array" ref="N356:O356">_xlfn.TEXTSPLIT($M356,"-")</f>
        <v>15:05</v>
      </c>
      <c r="O356" s="27" t="str">
        <v>15:08</v>
      </c>
      <c r="P356" s="27" cm="1">
        <f t="array" ref="P356:Q356">VALUE(_xlfn.TEXTSPLIT($N356,":"))</f>
        <v>15</v>
      </c>
      <c r="Q356" s="27">
        <v>5</v>
      </c>
      <c r="R356" s="27" cm="1">
        <f t="array" ref="R356:S356">IF($O356="","",VALUE(_xlfn.TEXTSPLIT($O356,":")))</f>
        <v>15</v>
      </c>
      <c r="S356" s="27">
        <v>8</v>
      </c>
      <c r="T356" s="34">
        <f t="shared" si="76"/>
        <v>0.62847222222222221</v>
      </c>
      <c r="U356" s="34">
        <f t="shared" si="77"/>
        <v>0.63055555555555554</v>
      </c>
      <c r="V356" s="34">
        <f t="shared" si="78"/>
        <v>2.0833333333333259E-3</v>
      </c>
      <c r="W356" s="35">
        <f t="shared" si="79"/>
        <v>3</v>
      </c>
      <c r="X356" s="27" t="str">
        <f t="shared" si="80"/>
        <v>RGNO1466143</v>
      </c>
      <c r="Y356" s="43">
        <f t="shared" si="81"/>
        <v>45637</v>
      </c>
      <c r="Z356" s="27" t="str">
        <f t="shared" si="82"/>
        <v>602037749</v>
      </c>
      <c r="AA356" s="27" t="str">
        <f t="shared" si="83"/>
        <v>Present</v>
      </c>
    </row>
    <row r="357" spans="1:27">
      <c r="A357" s="32" t="s">
        <v>405</v>
      </c>
      <c r="B357" s="27" t="str" cm="1">
        <f t="array" ref="B357:D357">_xlfn.TEXTSPLIT($A357,",")</f>
        <v>RGNO1466144</v>
      </c>
      <c r="C357" s="27" t="str">
        <v>Date-11/12/2024</v>
      </c>
      <c r="D357" s="27" t="str">
        <v>Mob:702127753[17:01-17:37]</v>
      </c>
      <c r="E357" s="36" t="str">
        <f t="shared" si="70"/>
        <v>11/12/2024</v>
      </c>
      <c r="F357" s="27" t="str">
        <f t="shared" si="71"/>
        <v>702127753</v>
      </c>
      <c r="G357" s="27" t="str" cm="1">
        <f t="array" ref="G357:I357">_xlfn.TEXTSPLIT($E357,"/")</f>
        <v>11</v>
      </c>
      <c r="H357" s="27" t="str">
        <v>12</v>
      </c>
      <c r="I357" s="27" t="str">
        <v>2024</v>
      </c>
      <c r="J357" s="28">
        <f t="shared" si="72"/>
        <v>45637</v>
      </c>
      <c r="K357" s="27" t="str">
        <f t="shared" si="73"/>
        <v>[17:01-17:37]</v>
      </c>
      <c r="L357" s="27" t="str">
        <f t="shared" si="74"/>
        <v>17:01-17:37]</v>
      </c>
      <c r="M357" s="27" t="str">
        <f t="shared" si="75"/>
        <v>17:01-17:37</v>
      </c>
      <c r="N357" s="27" t="str" cm="1">
        <f t="array" ref="N357:O357">_xlfn.TEXTSPLIT($M357,"-")</f>
        <v>17:01</v>
      </c>
      <c r="O357" s="27" t="str">
        <v>17:37</v>
      </c>
      <c r="P357" s="27" cm="1">
        <f t="array" ref="P357:Q357">VALUE(_xlfn.TEXTSPLIT($N357,":"))</f>
        <v>17</v>
      </c>
      <c r="Q357" s="27">
        <v>1</v>
      </c>
      <c r="R357" s="27" cm="1">
        <f t="array" ref="R357:S357">IF($O357="","",VALUE(_xlfn.TEXTSPLIT($O357,":")))</f>
        <v>17</v>
      </c>
      <c r="S357" s="27">
        <v>37</v>
      </c>
      <c r="T357" s="34">
        <f t="shared" si="76"/>
        <v>0.70902777777777781</v>
      </c>
      <c r="U357" s="34">
        <f t="shared" si="77"/>
        <v>0.73402777777777772</v>
      </c>
      <c r="V357" s="34">
        <f t="shared" si="78"/>
        <v>2.4999999999999911E-2</v>
      </c>
      <c r="W357" s="35">
        <f t="shared" si="79"/>
        <v>36</v>
      </c>
      <c r="X357" s="27" t="str">
        <f t="shared" si="80"/>
        <v>RGNO1466144</v>
      </c>
      <c r="Y357" s="43">
        <f t="shared" si="81"/>
        <v>45637</v>
      </c>
      <c r="Z357" s="27" t="str">
        <f t="shared" si="82"/>
        <v>702127753</v>
      </c>
      <c r="AA357" s="27" t="str">
        <f t="shared" si="83"/>
        <v>Present</v>
      </c>
    </row>
    <row r="358" spans="1:27">
      <c r="A358" s="32" t="s">
        <v>406</v>
      </c>
      <c r="B358" s="27" t="str" cm="1">
        <f t="array" ref="B358:D358">_xlfn.TEXTSPLIT($A358,",")</f>
        <v>RGNO1466145</v>
      </c>
      <c r="C358" s="27" t="str">
        <v>Date-6/12/2024</v>
      </c>
      <c r="D358" s="27" t="str">
        <v>Mob:602307761[15:36-16:12]</v>
      </c>
      <c r="E358" s="36" t="str">
        <f t="shared" si="70"/>
        <v>6/12/2024</v>
      </c>
      <c r="F358" s="27" t="str">
        <f t="shared" si="71"/>
        <v>602307761</v>
      </c>
      <c r="G358" s="27" t="str" cm="1">
        <f t="array" ref="G358:I358">_xlfn.TEXTSPLIT($E358,"/")</f>
        <v>6</v>
      </c>
      <c r="H358" s="27" t="str">
        <v>12</v>
      </c>
      <c r="I358" s="27" t="str">
        <v>2024</v>
      </c>
      <c r="J358" s="28">
        <f t="shared" si="72"/>
        <v>45632</v>
      </c>
      <c r="K358" s="27" t="str">
        <f t="shared" si="73"/>
        <v>[15:36-16:12]</v>
      </c>
      <c r="L358" s="27" t="str">
        <f t="shared" si="74"/>
        <v>15:36-16:12]</v>
      </c>
      <c r="M358" s="27" t="str">
        <f t="shared" si="75"/>
        <v>15:36-16:12</v>
      </c>
      <c r="N358" s="27" t="str" cm="1">
        <f t="array" ref="N358:O358">_xlfn.TEXTSPLIT($M358,"-")</f>
        <v>15:36</v>
      </c>
      <c r="O358" s="27" t="str">
        <v>16:12</v>
      </c>
      <c r="P358" s="27" cm="1">
        <f t="array" ref="P358:Q358">VALUE(_xlfn.TEXTSPLIT($N358,":"))</f>
        <v>15</v>
      </c>
      <c r="Q358" s="27">
        <v>36</v>
      </c>
      <c r="R358" s="27" cm="1">
        <f t="array" ref="R358:S358">IF($O358="","",VALUE(_xlfn.TEXTSPLIT($O358,":")))</f>
        <v>16</v>
      </c>
      <c r="S358" s="27">
        <v>12</v>
      </c>
      <c r="T358" s="34">
        <f t="shared" si="76"/>
        <v>0.65</v>
      </c>
      <c r="U358" s="34">
        <f t="shared" si="77"/>
        <v>0.67500000000000004</v>
      </c>
      <c r="V358" s="34">
        <f t="shared" si="78"/>
        <v>2.5000000000000022E-2</v>
      </c>
      <c r="W358" s="35">
        <f t="shared" si="79"/>
        <v>36</v>
      </c>
      <c r="X358" s="27" t="str">
        <f t="shared" si="80"/>
        <v>RGNO1466145</v>
      </c>
      <c r="Y358" s="43">
        <f t="shared" si="81"/>
        <v>45632</v>
      </c>
      <c r="Z358" s="27" t="str">
        <f t="shared" si="82"/>
        <v>602307761</v>
      </c>
      <c r="AA358" s="27" t="str">
        <f t="shared" si="83"/>
        <v>Present</v>
      </c>
    </row>
    <row r="359" spans="1:27">
      <c r="A359" s="32" t="s">
        <v>407</v>
      </c>
      <c r="B359" s="27" t="str" cm="1">
        <f t="array" ref="B359:D359">_xlfn.TEXTSPLIT($A359,",")</f>
        <v>RGNO1466146</v>
      </c>
      <c r="C359" s="27" t="str">
        <v>Date-14/12/2024</v>
      </c>
      <c r="D359" s="27" t="str">
        <v>Mob:702487768[13:05-13:50]</v>
      </c>
      <c r="E359" s="36" t="str">
        <f t="shared" si="70"/>
        <v>14/12/2024</v>
      </c>
      <c r="F359" s="27" t="str">
        <f t="shared" si="71"/>
        <v>702487768</v>
      </c>
      <c r="G359" s="27" t="str" cm="1">
        <f t="array" ref="G359:I359">_xlfn.TEXTSPLIT($E359,"/")</f>
        <v>14</v>
      </c>
      <c r="H359" s="27" t="str">
        <v>12</v>
      </c>
      <c r="I359" s="27" t="str">
        <v>2024</v>
      </c>
      <c r="J359" s="28">
        <f t="shared" si="72"/>
        <v>45640</v>
      </c>
      <c r="K359" s="27" t="str">
        <f t="shared" si="73"/>
        <v>[13:05-13:50]</v>
      </c>
      <c r="L359" s="27" t="str">
        <f t="shared" si="74"/>
        <v>13:05-13:50]</v>
      </c>
      <c r="M359" s="27" t="str">
        <f t="shared" si="75"/>
        <v>13:05-13:50</v>
      </c>
      <c r="N359" s="27" t="str" cm="1">
        <f t="array" ref="N359:O359">_xlfn.TEXTSPLIT($M359,"-")</f>
        <v>13:05</v>
      </c>
      <c r="O359" s="27" t="str">
        <v>13:50</v>
      </c>
      <c r="P359" s="27" cm="1">
        <f t="array" ref="P359:Q359">VALUE(_xlfn.TEXTSPLIT($N359,":"))</f>
        <v>13</v>
      </c>
      <c r="Q359" s="27">
        <v>5</v>
      </c>
      <c r="R359" s="27" cm="1">
        <f t="array" ref="R359:S359">IF($O359="","",VALUE(_xlfn.TEXTSPLIT($O359,":")))</f>
        <v>13</v>
      </c>
      <c r="S359" s="27">
        <v>50</v>
      </c>
      <c r="T359" s="34">
        <f t="shared" si="76"/>
        <v>0.54513888888888884</v>
      </c>
      <c r="U359" s="34">
        <f t="shared" si="77"/>
        <v>0.57638888888888884</v>
      </c>
      <c r="V359" s="34">
        <f t="shared" si="78"/>
        <v>3.125E-2</v>
      </c>
      <c r="W359" s="35">
        <f t="shared" si="79"/>
        <v>45</v>
      </c>
      <c r="X359" s="27" t="str">
        <f t="shared" si="80"/>
        <v>RGNO1466146</v>
      </c>
      <c r="Y359" s="43">
        <f t="shared" si="81"/>
        <v>45640</v>
      </c>
      <c r="Z359" s="27" t="str">
        <f t="shared" si="82"/>
        <v>702487768</v>
      </c>
      <c r="AA359" s="27" t="str">
        <f t="shared" si="83"/>
        <v>Present</v>
      </c>
    </row>
    <row r="360" spans="1:27">
      <c r="A360" s="32" t="s">
        <v>408</v>
      </c>
      <c r="B360" s="27" t="str" cm="1">
        <f t="array" ref="B360:D360">_xlfn.TEXTSPLIT($A360,",")</f>
        <v>RGNO1466147</v>
      </c>
      <c r="C360" s="27" t="str">
        <v>Date-12/12/2024</v>
      </c>
      <c r="D360" s="27" t="str">
        <v>Mob:702847783[11:38-12:32]</v>
      </c>
      <c r="E360" s="36" t="str">
        <f t="shared" si="70"/>
        <v>12/12/2024</v>
      </c>
      <c r="F360" s="27" t="str">
        <f t="shared" si="71"/>
        <v>702847783</v>
      </c>
      <c r="G360" s="27" t="str" cm="1">
        <f t="array" ref="G360:I360">_xlfn.TEXTSPLIT($E360,"/")</f>
        <v>12</v>
      </c>
      <c r="H360" s="27" t="str">
        <v>12</v>
      </c>
      <c r="I360" s="27" t="str">
        <v>2024</v>
      </c>
      <c r="J360" s="28">
        <f t="shared" si="72"/>
        <v>45638</v>
      </c>
      <c r="K360" s="27" t="str">
        <f t="shared" si="73"/>
        <v>[11:38-12:32]</v>
      </c>
      <c r="L360" s="27" t="str">
        <f t="shared" si="74"/>
        <v>11:38-12:32]</v>
      </c>
      <c r="M360" s="27" t="str">
        <f t="shared" si="75"/>
        <v>11:38-12:32</v>
      </c>
      <c r="N360" s="27" t="str" cm="1">
        <f t="array" ref="N360:O360">_xlfn.TEXTSPLIT($M360,"-")</f>
        <v>11:38</v>
      </c>
      <c r="O360" s="27" t="str">
        <v>12:32</v>
      </c>
      <c r="P360" s="27" cm="1">
        <f t="array" ref="P360:Q360">VALUE(_xlfn.TEXTSPLIT($N360,":"))</f>
        <v>11</v>
      </c>
      <c r="Q360" s="27">
        <v>38</v>
      </c>
      <c r="R360" s="27" cm="1">
        <f t="array" ref="R360:S360">IF($O360="","",VALUE(_xlfn.TEXTSPLIT($O360,":")))</f>
        <v>12</v>
      </c>
      <c r="S360" s="27">
        <v>32</v>
      </c>
      <c r="T360" s="34">
        <f t="shared" si="76"/>
        <v>0.48472222222222222</v>
      </c>
      <c r="U360" s="34">
        <f t="shared" si="77"/>
        <v>0.52222222222222225</v>
      </c>
      <c r="V360" s="34">
        <f t="shared" si="78"/>
        <v>3.7500000000000033E-2</v>
      </c>
      <c r="W360" s="35">
        <f t="shared" si="79"/>
        <v>54</v>
      </c>
      <c r="X360" s="27" t="str">
        <f t="shared" si="80"/>
        <v>RGNO1466147</v>
      </c>
      <c r="Y360" s="43">
        <f t="shared" si="81"/>
        <v>45638</v>
      </c>
      <c r="Z360" s="27" t="str">
        <f t="shared" si="82"/>
        <v>702847783</v>
      </c>
      <c r="AA360" s="27" t="str">
        <f t="shared" si="83"/>
        <v>Present</v>
      </c>
    </row>
    <row r="361" spans="1:27">
      <c r="A361" s="32" t="s">
        <v>409</v>
      </c>
      <c r="B361" s="27" t="str" cm="1">
        <f t="array" ref="B361:D361">_xlfn.TEXTSPLIT($A361,",")</f>
        <v>RGNO1466148</v>
      </c>
      <c r="C361" s="27" t="str">
        <v>Date-13/12/2024</v>
      </c>
      <c r="D361" s="27" t="str">
        <v>Mob:602937787[0:00]</v>
      </c>
      <c r="E361" s="36" t="str">
        <f t="shared" si="70"/>
        <v>13/12/2024</v>
      </c>
      <c r="F361" s="27" t="str">
        <f t="shared" si="71"/>
        <v>602937787</v>
      </c>
      <c r="G361" s="27" t="str" cm="1">
        <f t="array" ref="G361:I361">_xlfn.TEXTSPLIT($E361,"/")</f>
        <v>13</v>
      </c>
      <c r="H361" s="27" t="str">
        <v>12</v>
      </c>
      <c r="I361" s="27" t="str">
        <v>2024</v>
      </c>
      <c r="J361" s="28">
        <f t="shared" si="72"/>
        <v>45639</v>
      </c>
      <c r="K361" s="27" t="str">
        <f t="shared" si="73"/>
        <v>[0:00]</v>
      </c>
      <c r="L361" s="27" t="str">
        <f t="shared" si="74"/>
        <v>0:00]</v>
      </c>
      <c r="M361" s="27" t="str">
        <f t="shared" si="75"/>
        <v>0:00</v>
      </c>
      <c r="N361" s="27" t="str" cm="1">
        <f t="array" ref="N361">_xlfn.TEXTSPLIT($M361,"-")</f>
        <v>0:00</v>
      </c>
      <c r="O361" s="27"/>
      <c r="P361" s="27" cm="1">
        <f t="array" ref="P361:Q361">VALUE(_xlfn.TEXTSPLIT($N361,":"))</f>
        <v>0</v>
      </c>
      <c r="Q361" s="27">
        <v>0</v>
      </c>
      <c r="R361" s="27" t="str" cm="1">
        <f t="array" ref="R361">IF($O361="","",VALUE(_xlfn.TEXTSPLIT($O361,":")))</f>
        <v/>
      </c>
      <c r="S361" s="27"/>
      <c r="T361" s="34">
        <f t="shared" si="76"/>
        <v>0</v>
      </c>
      <c r="U361" s="34" t="str">
        <f t="shared" si="77"/>
        <v/>
      </c>
      <c r="V361" s="34" t="str">
        <f t="shared" si="78"/>
        <v/>
      </c>
      <c r="W361" s="35">
        <f t="shared" si="79"/>
        <v>0</v>
      </c>
      <c r="X361" s="27" t="str">
        <f t="shared" si="80"/>
        <v>RGNO1466148</v>
      </c>
      <c r="Y361" s="43">
        <f t="shared" si="81"/>
        <v>45639</v>
      </c>
      <c r="Z361" s="27" t="str">
        <f t="shared" si="82"/>
        <v>602937787</v>
      </c>
      <c r="AA361" s="27" t="str">
        <f t="shared" si="83"/>
        <v>Absent</v>
      </c>
    </row>
    <row r="362" spans="1:27">
      <c r="A362" s="32" t="s">
        <v>410</v>
      </c>
      <c r="B362" s="27" t="str" cm="1">
        <f t="array" ref="B362:D362">_xlfn.TEXTSPLIT($A362,",")</f>
        <v>RGNO1466149</v>
      </c>
      <c r="C362" s="27" t="str">
        <v>Date-17/12/2024</v>
      </c>
      <c r="D362" s="27" t="str">
        <v>Mob:603027791[0:00]</v>
      </c>
      <c r="E362" s="36" t="str">
        <f t="shared" si="70"/>
        <v>17/12/2024</v>
      </c>
      <c r="F362" s="27" t="str">
        <f t="shared" si="71"/>
        <v>603027791</v>
      </c>
      <c r="G362" s="27" t="str" cm="1">
        <f t="array" ref="G362:I362">_xlfn.TEXTSPLIT($E362,"/")</f>
        <v>17</v>
      </c>
      <c r="H362" s="27" t="str">
        <v>12</v>
      </c>
      <c r="I362" s="27" t="str">
        <v>2024</v>
      </c>
      <c r="J362" s="28">
        <f t="shared" si="72"/>
        <v>45643</v>
      </c>
      <c r="K362" s="27" t="str">
        <f t="shared" si="73"/>
        <v>[0:00]</v>
      </c>
      <c r="L362" s="27" t="str">
        <f t="shared" si="74"/>
        <v>0:00]</v>
      </c>
      <c r="M362" s="27" t="str">
        <f t="shared" si="75"/>
        <v>0:00</v>
      </c>
      <c r="N362" s="27" t="str" cm="1">
        <f t="array" ref="N362">_xlfn.TEXTSPLIT($M362,"-")</f>
        <v>0:00</v>
      </c>
      <c r="O362" s="27"/>
      <c r="P362" s="27" cm="1">
        <f t="array" ref="P362:Q362">VALUE(_xlfn.TEXTSPLIT($N362,":"))</f>
        <v>0</v>
      </c>
      <c r="Q362" s="27">
        <v>0</v>
      </c>
      <c r="R362" s="27" t="str" cm="1">
        <f t="array" ref="R362">IF($O362="","",VALUE(_xlfn.TEXTSPLIT($O362,":")))</f>
        <v/>
      </c>
      <c r="S362" s="27"/>
      <c r="T362" s="34">
        <f t="shared" si="76"/>
        <v>0</v>
      </c>
      <c r="U362" s="34" t="str">
        <f t="shared" si="77"/>
        <v/>
      </c>
      <c r="V362" s="34" t="str">
        <f t="shared" si="78"/>
        <v/>
      </c>
      <c r="W362" s="35">
        <f t="shared" si="79"/>
        <v>0</v>
      </c>
      <c r="X362" s="27" t="str">
        <f t="shared" si="80"/>
        <v>RGNO1466149</v>
      </c>
      <c r="Y362" s="43">
        <f t="shared" si="81"/>
        <v>45643</v>
      </c>
      <c r="Z362" s="27" t="str">
        <f t="shared" si="82"/>
        <v>603027791</v>
      </c>
      <c r="AA362" s="27" t="str">
        <f t="shared" si="83"/>
        <v>Absent</v>
      </c>
    </row>
    <row r="363" spans="1:27">
      <c r="A363" s="32" t="s">
        <v>411</v>
      </c>
      <c r="B363" s="27" t="str" cm="1">
        <f t="array" ref="B363:D363">_xlfn.TEXTSPLIT($A363,",")</f>
        <v>RGNO1466150</v>
      </c>
      <c r="C363" s="27" t="str">
        <v>Date-18/12/2024</v>
      </c>
      <c r="D363" s="27" t="str">
        <v>Mob:603117795[11:33-12:16]</v>
      </c>
      <c r="E363" s="36" t="str">
        <f t="shared" si="70"/>
        <v>18/12/2024</v>
      </c>
      <c r="F363" s="27" t="str">
        <f t="shared" si="71"/>
        <v>603117795</v>
      </c>
      <c r="G363" s="27" t="str" cm="1">
        <f t="array" ref="G363:I363">_xlfn.TEXTSPLIT($E363,"/")</f>
        <v>18</v>
      </c>
      <c r="H363" s="27" t="str">
        <v>12</v>
      </c>
      <c r="I363" s="27" t="str">
        <v>2024</v>
      </c>
      <c r="J363" s="28">
        <f t="shared" si="72"/>
        <v>45644</v>
      </c>
      <c r="K363" s="27" t="str">
        <f t="shared" si="73"/>
        <v>[11:33-12:16]</v>
      </c>
      <c r="L363" s="27" t="str">
        <f t="shared" si="74"/>
        <v>11:33-12:16]</v>
      </c>
      <c r="M363" s="27" t="str">
        <f t="shared" si="75"/>
        <v>11:33-12:16</v>
      </c>
      <c r="N363" s="27" t="str" cm="1">
        <f t="array" ref="N363:O363">_xlfn.TEXTSPLIT($M363,"-")</f>
        <v>11:33</v>
      </c>
      <c r="O363" s="27" t="str">
        <v>12:16</v>
      </c>
      <c r="P363" s="27" cm="1">
        <f t="array" ref="P363:Q363">VALUE(_xlfn.TEXTSPLIT($N363,":"))</f>
        <v>11</v>
      </c>
      <c r="Q363" s="27">
        <v>33</v>
      </c>
      <c r="R363" s="27" cm="1">
        <f t="array" ref="R363:S363">IF($O363="","",VALUE(_xlfn.TEXTSPLIT($O363,":")))</f>
        <v>12</v>
      </c>
      <c r="S363" s="27">
        <v>16</v>
      </c>
      <c r="T363" s="34">
        <f t="shared" si="76"/>
        <v>0.48125000000000001</v>
      </c>
      <c r="U363" s="34">
        <f t="shared" si="77"/>
        <v>0.51111111111111107</v>
      </c>
      <c r="V363" s="34">
        <f t="shared" si="78"/>
        <v>2.9861111111111061E-2</v>
      </c>
      <c r="W363" s="35">
        <f t="shared" si="79"/>
        <v>43</v>
      </c>
      <c r="X363" s="27" t="str">
        <f t="shared" si="80"/>
        <v>RGNO1466150</v>
      </c>
      <c r="Y363" s="43">
        <f t="shared" si="81"/>
        <v>45644</v>
      </c>
      <c r="Z363" s="27" t="str">
        <f t="shared" si="82"/>
        <v>603117795</v>
      </c>
      <c r="AA363" s="27" t="str">
        <f t="shared" si="83"/>
        <v>Present</v>
      </c>
    </row>
    <row r="364" spans="1:27">
      <c r="A364" s="32" t="s">
        <v>412</v>
      </c>
      <c r="B364" s="27" t="str" cm="1">
        <f t="array" ref="B364:D364">_xlfn.TEXTSPLIT($A364,",")</f>
        <v>RGNO1466151</v>
      </c>
      <c r="C364" s="27" t="str">
        <v>Date-5/12/2024</v>
      </c>
      <c r="D364" s="27" t="str">
        <v>Mob:603387806[09:54-10:33]</v>
      </c>
      <c r="E364" s="36" t="str">
        <f t="shared" si="70"/>
        <v>5/12/2024</v>
      </c>
      <c r="F364" s="27" t="str">
        <f t="shared" si="71"/>
        <v>603387806</v>
      </c>
      <c r="G364" s="27" t="str" cm="1">
        <f t="array" ref="G364:I364">_xlfn.TEXTSPLIT($E364,"/")</f>
        <v>5</v>
      </c>
      <c r="H364" s="27" t="str">
        <v>12</v>
      </c>
      <c r="I364" s="27" t="str">
        <v>2024</v>
      </c>
      <c r="J364" s="28">
        <f t="shared" si="72"/>
        <v>45631</v>
      </c>
      <c r="K364" s="27" t="str">
        <f t="shared" si="73"/>
        <v>[09:54-10:33]</v>
      </c>
      <c r="L364" s="27" t="str">
        <f t="shared" si="74"/>
        <v>09:54-10:33]</v>
      </c>
      <c r="M364" s="27" t="str">
        <f t="shared" si="75"/>
        <v>09:54-10:33</v>
      </c>
      <c r="N364" s="27" t="str" cm="1">
        <f t="array" ref="N364:O364">_xlfn.TEXTSPLIT($M364,"-")</f>
        <v>09:54</v>
      </c>
      <c r="O364" s="27" t="str">
        <v>10:33</v>
      </c>
      <c r="P364" s="27" cm="1">
        <f t="array" ref="P364:Q364">VALUE(_xlfn.TEXTSPLIT($N364,":"))</f>
        <v>9</v>
      </c>
      <c r="Q364" s="27">
        <v>54</v>
      </c>
      <c r="R364" s="27" cm="1">
        <f t="array" ref="R364:S364">IF($O364="","",VALUE(_xlfn.TEXTSPLIT($O364,":")))</f>
        <v>10</v>
      </c>
      <c r="S364" s="27">
        <v>33</v>
      </c>
      <c r="T364" s="34">
        <f t="shared" si="76"/>
        <v>0.41249999999999998</v>
      </c>
      <c r="U364" s="34">
        <f t="shared" si="77"/>
        <v>0.43958333333333333</v>
      </c>
      <c r="V364" s="34">
        <f t="shared" si="78"/>
        <v>2.7083333333333348E-2</v>
      </c>
      <c r="W364" s="35">
        <f t="shared" si="79"/>
        <v>39</v>
      </c>
      <c r="X364" s="27" t="str">
        <f t="shared" si="80"/>
        <v>RGNO1466151</v>
      </c>
      <c r="Y364" s="43">
        <f t="shared" si="81"/>
        <v>45631</v>
      </c>
      <c r="Z364" s="27" t="str">
        <f t="shared" si="82"/>
        <v>603387806</v>
      </c>
      <c r="AA364" s="27" t="str">
        <f t="shared" si="83"/>
        <v>Present</v>
      </c>
    </row>
    <row r="365" spans="1:27">
      <c r="A365" s="32" t="s">
        <v>413</v>
      </c>
      <c r="B365" s="27" t="str" cm="1">
        <f t="array" ref="B365:D365">_xlfn.TEXTSPLIT($A365,",")</f>
        <v>RGNO1466152</v>
      </c>
      <c r="C365" s="27" t="str">
        <v>Date-6/12/2024</v>
      </c>
      <c r="D365" s="27" t="str">
        <v>Mob:603657817[13:56-14:13]</v>
      </c>
      <c r="E365" s="36" t="str">
        <f t="shared" si="70"/>
        <v>6/12/2024</v>
      </c>
      <c r="F365" s="27" t="str">
        <f t="shared" si="71"/>
        <v>603657817</v>
      </c>
      <c r="G365" s="27" t="str" cm="1">
        <f t="array" ref="G365:I365">_xlfn.TEXTSPLIT($E365,"/")</f>
        <v>6</v>
      </c>
      <c r="H365" s="27" t="str">
        <v>12</v>
      </c>
      <c r="I365" s="27" t="str">
        <v>2024</v>
      </c>
      <c r="J365" s="28">
        <f t="shared" si="72"/>
        <v>45632</v>
      </c>
      <c r="K365" s="27" t="str">
        <f t="shared" si="73"/>
        <v>[13:56-14:13]</v>
      </c>
      <c r="L365" s="27" t="str">
        <f t="shared" si="74"/>
        <v>13:56-14:13]</v>
      </c>
      <c r="M365" s="27" t="str">
        <f t="shared" si="75"/>
        <v>13:56-14:13</v>
      </c>
      <c r="N365" s="27" t="str" cm="1">
        <f t="array" ref="N365:O365">_xlfn.TEXTSPLIT($M365,"-")</f>
        <v>13:56</v>
      </c>
      <c r="O365" s="27" t="str">
        <v>14:13</v>
      </c>
      <c r="P365" s="27" cm="1">
        <f t="array" ref="P365:Q365">VALUE(_xlfn.TEXTSPLIT($N365,":"))</f>
        <v>13</v>
      </c>
      <c r="Q365" s="27">
        <v>56</v>
      </c>
      <c r="R365" s="27" cm="1">
        <f t="array" ref="R365:S365">IF($O365="","",VALUE(_xlfn.TEXTSPLIT($O365,":")))</f>
        <v>14</v>
      </c>
      <c r="S365" s="27">
        <v>13</v>
      </c>
      <c r="T365" s="34">
        <f t="shared" si="76"/>
        <v>0.5805555555555556</v>
      </c>
      <c r="U365" s="34">
        <f t="shared" si="77"/>
        <v>0.59236111111111112</v>
      </c>
      <c r="V365" s="34">
        <f t="shared" si="78"/>
        <v>1.1805555555555514E-2</v>
      </c>
      <c r="W365" s="35">
        <f t="shared" si="79"/>
        <v>17</v>
      </c>
      <c r="X365" s="27" t="str">
        <f t="shared" si="80"/>
        <v>RGNO1466152</v>
      </c>
      <c r="Y365" s="43">
        <f t="shared" si="81"/>
        <v>45632</v>
      </c>
      <c r="Z365" s="27" t="str">
        <f t="shared" si="82"/>
        <v>603657817</v>
      </c>
      <c r="AA365" s="27" t="str">
        <f t="shared" si="83"/>
        <v>Present</v>
      </c>
    </row>
    <row r="366" spans="1:27">
      <c r="A366" s="32" t="s">
        <v>414</v>
      </c>
      <c r="B366" s="27" t="str" cm="1">
        <f t="array" ref="B366:D366">_xlfn.TEXTSPLIT($A366,",")</f>
        <v>RGNO1466153</v>
      </c>
      <c r="C366" s="27" t="str">
        <v>Date-7/12/2024</v>
      </c>
      <c r="D366" s="27" t="str">
        <v>Mob:703747821[16:09-17:00]</v>
      </c>
      <c r="E366" s="36" t="str">
        <f t="shared" si="70"/>
        <v>7/12/2024</v>
      </c>
      <c r="F366" s="27" t="str">
        <f t="shared" si="71"/>
        <v>703747821</v>
      </c>
      <c r="G366" s="27" t="str" cm="1">
        <f t="array" ref="G366:I366">_xlfn.TEXTSPLIT($E366,"/")</f>
        <v>7</v>
      </c>
      <c r="H366" s="27" t="str">
        <v>12</v>
      </c>
      <c r="I366" s="27" t="str">
        <v>2024</v>
      </c>
      <c r="J366" s="28">
        <f t="shared" si="72"/>
        <v>45633</v>
      </c>
      <c r="K366" s="27" t="str">
        <f t="shared" si="73"/>
        <v>[16:09-17:00]</v>
      </c>
      <c r="L366" s="27" t="str">
        <f t="shared" si="74"/>
        <v>16:09-17:00]</v>
      </c>
      <c r="M366" s="27" t="str">
        <f t="shared" si="75"/>
        <v>16:09-17:00</v>
      </c>
      <c r="N366" s="27" t="str" cm="1">
        <f t="array" ref="N366:O366">_xlfn.TEXTSPLIT($M366,"-")</f>
        <v>16:09</v>
      </c>
      <c r="O366" s="27" t="str">
        <v>17:00</v>
      </c>
      <c r="P366" s="27" cm="1">
        <f t="array" ref="P366:Q366">VALUE(_xlfn.TEXTSPLIT($N366,":"))</f>
        <v>16</v>
      </c>
      <c r="Q366" s="27">
        <v>9</v>
      </c>
      <c r="R366" s="27" cm="1">
        <f t="array" ref="R366:S366">IF($O366="","",VALUE(_xlfn.TEXTSPLIT($O366,":")))</f>
        <v>17</v>
      </c>
      <c r="S366" s="27">
        <v>0</v>
      </c>
      <c r="T366" s="34">
        <f t="shared" si="76"/>
        <v>0.67291666666666672</v>
      </c>
      <c r="U366" s="34">
        <f t="shared" si="77"/>
        <v>0.70833333333333337</v>
      </c>
      <c r="V366" s="34">
        <f t="shared" si="78"/>
        <v>3.5416666666666652E-2</v>
      </c>
      <c r="W366" s="35">
        <f t="shared" si="79"/>
        <v>51</v>
      </c>
      <c r="X366" s="27" t="str">
        <f t="shared" si="80"/>
        <v>RGNO1466153</v>
      </c>
      <c r="Y366" s="43">
        <f t="shared" si="81"/>
        <v>45633</v>
      </c>
      <c r="Z366" s="27" t="str">
        <f t="shared" si="82"/>
        <v>703747821</v>
      </c>
      <c r="AA366" s="27" t="str">
        <f t="shared" si="83"/>
        <v>Present</v>
      </c>
    </row>
    <row r="367" spans="1:27">
      <c r="A367" s="32" t="s">
        <v>415</v>
      </c>
      <c r="B367" s="27" t="str" cm="1">
        <f t="array" ref="B367:D367">_xlfn.TEXTSPLIT($A367,",")</f>
        <v>RGNO1466154</v>
      </c>
      <c r="C367" s="27" t="str">
        <v>Date-10/12/2024</v>
      </c>
      <c r="D367" s="27" t="str">
        <v>Mob:703927829[0:00]</v>
      </c>
      <c r="E367" s="36" t="str">
        <f t="shared" si="70"/>
        <v>10/12/2024</v>
      </c>
      <c r="F367" s="27" t="str">
        <f t="shared" si="71"/>
        <v>703927829</v>
      </c>
      <c r="G367" s="27" t="str" cm="1">
        <f t="array" ref="G367:I367">_xlfn.TEXTSPLIT($E367,"/")</f>
        <v>10</v>
      </c>
      <c r="H367" s="27" t="str">
        <v>12</v>
      </c>
      <c r="I367" s="27" t="str">
        <v>2024</v>
      </c>
      <c r="J367" s="28">
        <f t="shared" si="72"/>
        <v>45636</v>
      </c>
      <c r="K367" s="27" t="str">
        <f t="shared" si="73"/>
        <v>[0:00]</v>
      </c>
      <c r="L367" s="27" t="str">
        <f t="shared" si="74"/>
        <v>0:00]</v>
      </c>
      <c r="M367" s="27" t="str">
        <f t="shared" si="75"/>
        <v>0:00</v>
      </c>
      <c r="N367" s="27" t="str" cm="1">
        <f t="array" ref="N367">_xlfn.TEXTSPLIT($M367,"-")</f>
        <v>0:00</v>
      </c>
      <c r="O367" s="27"/>
      <c r="P367" s="27" cm="1">
        <f t="array" ref="P367:Q367">VALUE(_xlfn.TEXTSPLIT($N367,":"))</f>
        <v>0</v>
      </c>
      <c r="Q367" s="27">
        <v>0</v>
      </c>
      <c r="R367" s="27" t="str" cm="1">
        <f t="array" ref="R367">IF($O367="","",VALUE(_xlfn.TEXTSPLIT($O367,":")))</f>
        <v/>
      </c>
      <c r="S367" s="27"/>
      <c r="T367" s="34">
        <f t="shared" si="76"/>
        <v>0</v>
      </c>
      <c r="U367" s="34" t="str">
        <f t="shared" si="77"/>
        <v/>
      </c>
      <c r="V367" s="34" t="str">
        <f t="shared" si="78"/>
        <v/>
      </c>
      <c r="W367" s="35">
        <f t="shared" si="79"/>
        <v>0</v>
      </c>
      <c r="X367" s="27" t="str">
        <f t="shared" si="80"/>
        <v>RGNO1466154</v>
      </c>
      <c r="Y367" s="43">
        <f t="shared" si="81"/>
        <v>45636</v>
      </c>
      <c r="Z367" s="27" t="str">
        <f t="shared" si="82"/>
        <v>703927829</v>
      </c>
      <c r="AA367" s="27" t="str">
        <f t="shared" si="83"/>
        <v>Absent</v>
      </c>
    </row>
    <row r="368" spans="1:27">
      <c r="A368" s="32" t="s">
        <v>416</v>
      </c>
      <c r="B368" s="27" t="str" cm="1">
        <f t="array" ref="B368:D368">_xlfn.TEXTSPLIT($A368,",")</f>
        <v>RGNO1466155</v>
      </c>
      <c r="C368" s="27" t="str">
        <v>Date-12/12/2024</v>
      </c>
      <c r="D368" s="27" t="str">
        <v>Mob:604017832[16:39-17:13]</v>
      </c>
      <c r="E368" s="36" t="str">
        <f t="shared" si="70"/>
        <v>12/12/2024</v>
      </c>
      <c r="F368" s="27" t="str">
        <f t="shared" si="71"/>
        <v>604017832</v>
      </c>
      <c r="G368" s="27" t="str" cm="1">
        <f t="array" ref="G368:I368">_xlfn.TEXTSPLIT($E368,"/")</f>
        <v>12</v>
      </c>
      <c r="H368" s="27" t="str">
        <v>12</v>
      </c>
      <c r="I368" s="27" t="str">
        <v>2024</v>
      </c>
      <c r="J368" s="28">
        <f t="shared" si="72"/>
        <v>45638</v>
      </c>
      <c r="K368" s="27" t="str">
        <f t="shared" si="73"/>
        <v>[16:39-17:13]</v>
      </c>
      <c r="L368" s="27" t="str">
        <f t="shared" si="74"/>
        <v>16:39-17:13]</v>
      </c>
      <c r="M368" s="27" t="str">
        <f t="shared" si="75"/>
        <v>16:39-17:13</v>
      </c>
      <c r="N368" s="27" t="str" cm="1">
        <f t="array" ref="N368:O368">_xlfn.TEXTSPLIT($M368,"-")</f>
        <v>16:39</v>
      </c>
      <c r="O368" s="27" t="str">
        <v>17:13</v>
      </c>
      <c r="P368" s="27" cm="1">
        <f t="array" ref="P368:Q368">VALUE(_xlfn.TEXTSPLIT($N368,":"))</f>
        <v>16</v>
      </c>
      <c r="Q368" s="27">
        <v>39</v>
      </c>
      <c r="R368" s="27" cm="1">
        <f t="array" ref="R368:S368">IF($O368="","",VALUE(_xlfn.TEXTSPLIT($O368,":")))</f>
        <v>17</v>
      </c>
      <c r="S368" s="27">
        <v>13</v>
      </c>
      <c r="T368" s="34">
        <f t="shared" si="76"/>
        <v>0.69374999999999998</v>
      </c>
      <c r="U368" s="34">
        <f t="shared" si="77"/>
        <v>0.71736111111111112</v>
      </c>
      <c r="V368" s="34">
        <f t="shared" si="78"/>
        <v>2.3611111111111138E-2</v>
      </c>
      <c r="W368" s="35">
        <f t="shared" si="79"/>
        <v>34</v>
      </c>
      <c r="X368" s="27" t="str">
        <f t="shared" si="80"/>
        <v>RGNO1466155</v>
      </c>
      <c r="Y368" s="43">
        <f t="shared" si="81"/>
        <v>45638</v>
      </c>
      <c r="Z368" s="27" t="str">
        <f t="shared" si="82"/>
        <v>604017832</v>
      </c>
      <c r="AA368" s="27" t="str">
        <f t="shared" si="83"/>
        <v>Present</v>
      </c>
    </row>
    <row r="369" spans="1:27">
      <c r="A369" s="32" t="s">
        <v>417</v>
      </c>
      <c r="B369" s="27" t="str" cm="1">
        <f t="array" ref="B369:D369">_xlfn.TEXTSPLIT($A369,",")</f>
        <v>RGNO1466156</v>
      </c>
      <c r="C369" s="27" t="str">
        <v>Date-11/12/2024</v>
      </c>
      <c r="D369" s="27" t="str">
        <v>Mob:604197840[18:38-19:22]</v>
      </c>
      <c r="E369" s="36" t="str">
        <f t="shared" si="70"/>
        <v>11/12/2024</v>
      </c>
      <c r="F369" s="27" t="str">
        <f t="shared" si="71"/>
        <v>604197840</v>
      </c>
      <c r="G369" s="27" t="str" cm="1">
        <f t="array" ref="G369:I369">_xlfn.TEXTSPLIT($E369,"/")</f>
        <v>11</v>
      </c>
      <c r="H369" s="27" t="str">
        <v>12</v>
      </c>
      <c r="I369" s="27" t="str">
        <v>2024</v>
      </c>
      <c r="J369" s="28">
        <f t="shared" si="72"/>
        <v>45637</v>
      </c>
      <c r="K369" s="27" t="str">
        <f t="shared" si="73"/>
        <v>[18:38-19:22]</v>
      </c>
      <c r="L369" s="27" t="str">
        <f t="shared" si="74"/>
        <v>18:38-19:22]</v>
      </c>
      <c r="M369" s="27" t="str">
        <f t="shared" si="75"/>
        <v>18:38-19:22</v>
      </c>
      <c r="N369" s="27" t="str" cm="1">
        <f t="array" ref="N369:O369">_xlfn.TEXTSPLIT($M369,"-")</f>
        <v>18:38</v>
      </c>
      <c r="O369" s="27" t="str">
        <v>19:22</v>
      </c>
      <c r="P369" s="27" cm="1">
        <f t="array" ref="P369:Q369">VALUE(_xlfn.TEXTSPLIT($N369,":"))</f>
        <v>18</v>
      </c>
      <c r="Q369" s="27">
        <v>38</v>
      </c>
      <c r="R369" s="27" cm="1">
        <f t="array" ref="R369:S369">IF($O369="","",VALUE(_xlfn.TEXTSPLIT($O369,":")))</f>
        <v>19</v>
      </c>
      <c r="S369" s="27">
        <v>22</v>
      </c>
      <c r="T369" s="34">
        <f t="shared" si="76"/>
        <v>0.77638888888888891</v>
      </c>
      <c r="U369" s="34">
        <f t="shared" si="77"/>
        <v>0.80694444444444446</v>
      </c>
      <c r="V369" s="34">
        <f t="shared" si="78"/>
        <v>3.0555555555555558E-2</v>
      </c>
      <c r="W369" s="35">
        <f t="shared" si="79"/>
        <v>44</v>
      </c>
      <c r="X369" s="27" t="str">
        <f t="shared" si="80"/>
        <v>RGNO1466156</v>
      </c>
      <c r="Y369" s="43">
        <f t="shared" si="81"/>
        <v>45637</v>
      </c>
      <c r="Z369" s="27" t="str">
        <f t="shared" si="82"/>
        <v>604197840</v>
      </c>
      <c r="AA369" s="27" t="str">
        <f t="shared" si="83"/>
        <v>Present</v>
      </c>
    </row>
    <row r="370" spans="1:27">
      <c r="A370" s="32" t="s">
        <v>418</v>
      </c>
      <c r="B370" s="27" t="str" cm="1">
        <f t="array" ref="B370:D370">_xlfn.TEXTSPLIT($A370,",")</f>
        <v>RGNO1466157</v>
      </c>
      <c r="C370" s="27" t="str">
        <v>Date-10/12/2024</v>
      </c>
      <c r="D370" s="27" t="str">
        <v>Mob:704287844[0:00]</v>
      </c>
      <c r="E370" s="36" t="str">
        <f t="shared" si="70"/>
        <v>10/12/2024</v>
      </c>
      <c r="F370" s="27" t="str">
        <f t="shared" si="71"/>
        <v>704287844</v>
      </c>
      <c r="G370" s="27" t="str" cm="1">
        <f t="array" ref="G370:I370">_xlfn.TEXTSPLIT($E370,"/")</f>
        <v>10</v>
      </c>
      <c r="H370" s="27" t="str">
        <v>12</v>
      </c>
      <c r="I370" s="27" t="str">
        <v>2024</v>
      </c>
      <c r="J370" s="28">
        <f t="shared" si="72"/>
        <v>45636</v>
      </c>
      <c r="K370" s="27" t="str">
        <f t="shared" si="73"/>
        <v>[0:00]</v>
      </c>
      <c r="L370" s="27" t="str">
        <f t="shared" si="74"/>
        <v>0:00]</v>
      </c>
      <c r="M370" s="27" t="str">
        <f t="shared" si="75"/>
        <v>0:00</v>
      </c>
      <c r="N370" s="27" t="str" cm="1">
        <f t="array" ref="N370">_xlfn.TEXTSPLIT($M370,"-")</f>
        <v>0:00</v>
      </c>
      <c r="O370" s="27"/>
      <c r="P370" s="27" cm="1">
        <f t="array" ref="P370:Q370">VALUE(_xlfn.TEXTSPLIT($N370,":"))</f>
        <v>0</v>
      </c>
      <c r="Q370" s="27">
        <v>0</v>
      </c>
      <c r="R370" s="27" t="str" cm="1">
        <f t="array" ref="R370">IF($O370="","",VALUE(_xlfn.TEXTSPLIT($O370,":")))</f>
        <v/>
      </c>
      <c r="S370" s="27"/>
      <c r="T370" s="34">
        <f t="shared" si="76"/>
        <v>0</v>
      </c>
      <c r="U370" s="34" t="str">
        <f t="shared" si="77"/>
        <v/>
      </c>
      <c r="V370" s="34" t="str">
        <f t="shared" si="78"/>
        <v/>
      </c>
      <c r="W370" s="35">
        <f t="shared" si="79"/>
        <v>0</v>
      </c>
      <c r="X370" s="27" t="str">
        <f t="shared" si="80"/>
        <v>RGNO1466157</v>
      </c>
      <c r="Y370" s="43">
        <f t="shared" si="81"/>
        <v>45636</v>
      </c>
      <c r="Z370" s="27" t="str">
        <f t="shared" si="82"/>
        <v>704287844</v>
      </c>
      <c r="AA370" s="27" t="str">
        <f t="shared" si="83"/>
        <v>Absent</v>
      </c>
    </row>
    <row r="371" spans="1:27">
      <c r="A371" s="32" t="s">
        <v>419</v>
      </c>
      <c r="B371" s="27" t="str" cm="1">
        <f t="array" ref="B371:D371">_xlfn.TEXTSPLIT($A371,",")</f>
        <v>RGNO1466158</v>
      </c>
      <c r="C371" s="27" t="str">
        <v>Date-9/12/2024</v>
      </c>
      <c r="D371" s="27" t="str">
        <v>Mob:704557855[12:12-12:23]</v>
      </c>
      <c r="E371" s="36" t="str">
        <f t="shared" si="70"/>
        <v>9/12/2024</v>
      </c>
      <c r="F371" s="27" t="str">
        <f t="shared" si="71"/>
        <v>704557855</v>
      </c>
      <c r="G371" s="27" t="str" cm="1">
        <f t="array" ref="G371:I371">_xlfn.TEXTSPLIT($E371,"/")</f>
        <v>9</v>
      </c>
      <c r="H371" s="27" t="str">
        <v>12</v>
      </c>
      <c r="I371" s="27" t="str">
        <v>2024</v>
      </c>
      <c r="J371" s="28">
        <f t="shared" si="72"/>
        <v>45635</v>
      </c>
      <c r="K371" s="27" t="str">
        <f t="shared" si="73"/>
        <v>[12:12-12:23]</v>
      </c>
      <c r="L371" s="27" t="str">
        <f t="shared" si="74"/>
        <v>12:12-12:23]</v>
      </c>
      <c r="M371" s="27" t="str">
        <f t="shared" si="75"/>
        <v>12:12-12:23</v>
      </c>
      <c r="N371" s="27" t="str" cm="1">
        <f t="array" ref="N371:O371">_xlfn.TEXTSPLIT($M371,"-")</f>
        <v>12:12</v>
      </c>
      <c r="O371" s="27" t="str">
        <v>12:23</v>
      </c>
      <c r="P371" s="27" cm="1">
        <f t="array" ref="P371:Q371">VALUE(_xlfn.TEXTSPLIT($N371,":"))</f>
        <v>12</v>
      </c>
      <c r="Q371" s="27">
        <v>12</v>
      </c>
      <c r="R371" s="27" cm="1">
        <f t="array" ref="R371:S371">IF($O371="","",VALUE(_xlfn.TEXTSPLIT($O371,":")))</f>
        <v>12</v>
      </c>
      <c r="S371" s="27">
        <v>23</v>
      </c>
      <c r="T371" s="34">
        <f t="shared" si="76"/>
        <v>0.5083333333333333</v>
      </c>
      <c r="U371" s="34">
        <f t="shared" si="77"/>
        <v>0.51597222222222228</v>
      </c>
      <c r="V371" s="34">
        <f t="shared" si="78"/>
        <v>7.6388888888889728E-3</v>
      </c>
      <c r="W371" s="35">
        <f t="shared" si="79"/>
        <v>11</v>
      </c>
      <c r="X371" s="27" t="str">
        <f t="shared" si="80"/>
        <v>RGNO1466158</v>
      </c>
      <c r="Y371" s="43">
        <f t="shared" si="81"/>
        <v>45635</v>
      </c>
      <c r="Z371" s="27" t="str">
        <f t="shared" si="82"/>
        <v>704557855</v>
      </c>
      <c r="AA371" s="27" t="str">
        <f t="shared" si="83"/>
        <v>Present</v>
      </c>
    </row>
    <row r="372" spans="1:27">
      <c r="A372" s="32" t="s">
        <v>420</v>
      </c>
      <c r="B372" s="27" t="str" cm="1">
        <f t="array" ref="B372:D372">_xlfn.TEXTSPLIT($A372,",")</f>
        <v>RGNO1466159</v>
      </c>
      <c r="C372" s="27" t="str">
        <v>Date-11/12/2024</v>
      </c>
      <c r="D372" s="27" t="str">
        <v>Mob:604737863[10:23-11:01]</v>
      </c>
      <c r="E372" s="36" t="str">
        <f t="shared" si="70"/>
        <v>11/12/2024</v>
      </c>
      <c r="F372" s="27" t="str">
        <f t="shared" si="71"/>
        <v>604737863</v>
      </c>
      <c r="G372" s="27" t="str" cm="1">
        <f t="array" ref="G372:I372">_xlfn.TEXTSPLIT($E372,"/")</f>
        <v>11</v>
      </c>
      <c r="H372" s="27" t="str">
        <v>12</v>
      </c>
      <c r="I372" s="27" t="str">
        <v>2024</v>
      </c>
      <c r="J372" s="28">
        <f t="shared" si="72"/>
        <v>45637</v>
      </c>
      <c r="K372" s="27" t="str">
        <f t="shared" si="73"/>
        <v>[10:23-11:01]</v>
      </c>
      <c r="L372" s="27" t="str">
        <f t="shared" si="74"/>
        <v>10:23-11:01]</v>
      </c>
      <c r="M372" s="27" t="str">
        <f t="shared" si="75"/>
        <v>10:23-11:01</v>
      </c>
      <c r="N372" s="27" t="str" cm="1">
        <f t="array" ref="N372:O372">_xlfn.TEXTSPLIT($M372,"-")</f>
        <v>10:23</v>
      </c>
      <c r="O372" s="27" t="str">
        <v>11:01</v>
      </c>
      <c r="P372" s="27" cm="1">
        <f t="array" ref="P372:Q372">VALUE(_xlfn.TEXTSPLIT($N372,":"))</f>
        <v>10</v>
      </c>
      <c r="Q372" s="27">
        <v>23</v>
      </c>
      <c r="R372" s="27" cm="1">
        <f t="array" ref="R372:S372">IF($O372="","",VALUE(_xlfn.TEXTSPLIT($O372,":")))</f>
        <v>11</v>
      </c>
      <c r="S372" s="27">
        <v>1</v>
      </c>
      <c r="T372" s="34">
        <f t="shared" si="76"/>
        <v>0.43263888888888891</v>
      </c>
      <c r="U372" s="34">
        <f t="shared" si="77"/>
        <v>0.45902777777777776</v>
      </c>
      <c r="V372" s="34">
        <f t="shared" si="78"/>
        <v>2.6388888888888851E-2</v>
      </c>
      <c r="W372" s="35">
        <f t="shared" si="79"/>
        <v>38</v>
      </c>
      <c r="X372" s="27" t="str">
        <f t="shared" si="80"/>
        <v>RGNO1466159</v>
      </c>
      <c r="Y372" s="43">
        <f t="shared" si="81"/>
        <v>45637</v>
      </c>
      <c r="Z372" s="27" t="str">
        <f t="shared" si="82"/>
        <v>604737863</v>
      </c>
      <c r="AA372" s="27" t="str">
        <f t="shared" si="83"/>
        <v>Present</v>
      </c>
    </row>
    <row r="373" spans="1:27">
      <c r="A373" s="32" t="s">
        <v>421</v>
      </c>
      <c r="B373" s="27" t="str" cm="1">
        <f t="array" ref="B373:D373">_xlfn.TEXTSPLIT($A373,",")</f>
        <v>RGNO1466160</v>
      </c>
      <c r="C373" s="27" t="str">
        <v>Date-11/12/2024</v>
      </c>
      <c r="D373" s="27" t="str">
        <v>Mob:604827866[13:10-14:09]</v>
      </c>
      <c r="E373" s="36" t="str">
        <f t="shared" si="70"/>
        <v>11/12/2024</v>
      </c>
      <c r="F373" s="27" t="str">
        <f t="shared" si="71"/>
        <v>604827866</v>
      </c>
      <c r="G373" s="27" t="str" cm="1">
        <f t="array" ref="G373:I373">_xlfn.TEXTSPLIT($E373,"/")</f>
        <v>11</v>
      </c>
      <c r="H373" s="27" t="str">
        <v>12</v>
      </c>
      <c r="I373" s="27" t="str">
        <v>2024</v>
      </c>
      <c r="J373" s="28">
        <f t="shared" si="72"/>
        <v>45637</v>
      </c>
      <c r="K373" s="27" t="str">
        <f t="shared" si="73"/>
        <v>[13:10-14:09]</v>
      </c>
      <c r="L373" s="27" t="str">
        <f t="shared" si="74"/>
        <v>13:10-14:09]</v>
      </c>
      <c r="M373" s="27" t="str">
        <f t="shared" si="75"/>
        <v>13:10-14:09</v>
      </c>
      <c r="N373" s="27" t="str" cm="1">
        <f t="array" ref="N373:O373">_xlfn.TEXTSPLIT($M373,"-")</f>
        <v>13:10</v>
      </c>
      <c r="O373" s="27" t="str">
        <v>14:09</v>
      </c>
      <c r="P373" s="27" cm="1">
        <f t="array" ref="P373:Q373">VALUE(_xlfn.TEXTSPLIT($N373,":"))</f>
        <v>13</v>
      </c>
      <c r="Q373" s="27">
        <v>10</v>
      </c>
      <c r="R373" s="27" cm="1">
        <f t="array" ref="R373:S373">IF($O373="","",VALUE(_xlfn.TEXTSPLIT($O373,":")))</f>
        <v>14</v>
      </c>
      <c r="S373" s="27">
        <v>9</v>
      </c>
      <c r="T373" s="34">
        <f t="shared" si="76"/>
        <v>0.54861111111111116</v>
      </c>
      <c r="U373" s="34">
        <f t="shared" si="77"/>
        <v>0.58958333333333335</v>
      </c>
      <c r="V373" s="34">
        <f t="shared" si="78"/>
        <v>4.0972222222222188E-2</v>
      </c>
      <c r="W373" s="35">
        <f t="shared" si="79"/>
        <v>59</v>
      </c>
      <c r="X373" s="27" t="str">
        <f t="shared" si="80"/>
        <v>RGNO1466160</v>
      </c>
      <c r="Y373" s="43">
        <f t="shared" si="81"/>
        <v>45637</v>
      </c>
      <c r="Z373" s="27" t="str">
        <f t="shared" si="82"/>
        <v>604827866</v>
      </c>
      <c r="AA373" s="27" t="str">
        <f t="shared" si="83"/>
        <v>Present</v>
      </c>
    </row>
    <row r="374" spans="1:27">
      <c r="A374" s="32" t="s">
        <v>422</v>
      </c>
      <c r="B374" s="27" t="str" cm="1">
        <f t="array" ref="B374:D374">_xlfn.TEXTSPLIT($A374,",")</f>
        <v>RGNO1466161</v>
      </c>
      <c r="C374" s="27" t="str">
        <v>Date-7/12/2024</v>
      </c>
      <c r="D374" s="27" t="str">
        <v>Mob:604917870[0:00]</v>
      </c>
      <c r="E374" s="36" t="str">
        <f t="shared" si="70"/>
        <v>7/12/2024</v>
      </c>
      <c r="F374" s="27" t="str">
        <f t="shared" si="71"/>
        <v>604917870</v>
      </c>
      <c r="G374" s="27" t="str" cm="1">
        <f t="array" ref="G374:I374">_xlfn.TEXTSPLIT($E374,"/")</f>
        <v>7</v>
      </c>
      <c r="H374" s="27" t="str">
        <v>12</v>
      </c>
      <c r="I374" s="27" t="str">
        <v>2024</v>
      </c>
      <c r="J374" s="28">
        <f t="shared" si="72"/>
        <v>45633</v>
      </c>
      <c r="K374" s="27" t="str">
        <f t="shared" si="73"/>
        <v>[0:00]</v>
      </c>
      <c r="L374" s="27" t="str">
        <f t="shared" si="74"/>
        <v>0:00]</v>
      </c>
      <c r="M374" s="27" t="str">
        <f t="shared" si="75"/>
        <v>0:00</v>
      </c>
      <c r="N374" s="27" t="str" cm="1">
        <f t="array" ref="N374">_xlfn.TEXTSPLIT($M374,"-")</f>
        <v>0:00</v>
      </c>
      <c r="O374" s="27"/>
      <c r="P374" s="27" cm="1">
        <f t="array" ref="P374:Q374">VALUE(_xlfn.TEXTSPLIT($N374,":"))</f>
        <v>0</v>
      </c>
      <c r="Q374" s="27">
        <v>0</v>
      </c>
      <c r="R374" s="27" t="str" cm="1">
        <f t="array" ref="R374">IF($O374="","",VALUE(_xlfn.TEXTSPLIT($O374,":")))</f>
        <v/>
      </c>
      <c r="S374" s="27"/>
      <c r="T374" s="34">
        <f t="shared" si="76"/>
        <v>0</v>
      </c>
      <c r="U374" s="34" t="str">
        <f t="shared" si="77"/>
        <v/>
      </c>
      <c r="V374" s="34" t="str">
        <f t="shared" si="78"/>
        <v/>
      </c>
      <c r="W374" s="35">
        <f t="shared" si="79"/>
        <v>0</v>
      </c>
      <c r="X374" s="27" t="str">
        <f t="shared" si="80"/>
        <v>RGNO1466161</v>
      </c>
      <c r="Y374" s="43">
        <f t="shared" si="81"/>
        <v>45633</v>
      </c>
      <c r="Z374" s="27" t="str">
        <f t="shared" si="82"/>
        <v>604917870</v>
      </c>
      <c r="AA374" s="27" t="str">
        <f t="shared" si="83"/>
        <v>Absent</v>
      </c>
    </row>
    <row r="375" spans="1:27">
      <c r="A375" s="32" t="s">
        <v>423</v>
      </c>
      <c r="B375" s="27" t="str" cm="1">
        <f t="array" ref="B375:D375">_xlfn.TEXTSPLIT($A375,",")</f>
        <v>RGNO1466162</v>
      </c>
      <c r="C375" s="27" t="str">
        <v>Date-8/12/2024</v>
      </c>
      <c r="D375" s="27" t="str">
        <v>Mob:705097878[08:16-8:53]</v>
      </c>
      <c r="E375" s="36" t="str">
        <f t="shared" si="70"/>
        <v>8/12/2024</v>
      </c>
      <c r="F375" s="27" t="str">
        <f t="shared" si="71"/>
        <v>705097878</v>
      </c>
      <c r="G375" s="27" t="str" cm="1">
        <f t="array" ref="G375:I375">_xlfn.TEXTSPLIT($E375,"/")</f>
        <v>8</v>
      </c>
      <c r="H375" s="27" t="str">
        <v>12</v>
      </c>
      <c r="I375" s="27" t="str">
        <v>2024</v>
      </c>
      <c r="J375" s="28">
        <f t="shared" si="72"/>
        <v>45634</v>
      </c>
      <c r="K375" s="27" t="str">
        <f t="shared" si="73"/>
        <v>[08:16-8:53]</v>
      </c>
      <c r="L375" s="27" t="str">
        <f t="shared" si="74"/>
        <v>08:16-8:53]</v>
      </c>
      <c r="M375" s="27" t="str">
        <f t="shared" si="75"/>
        <v>08:16-8:53</v>
      </c>
      <c r="N375" s="27" t="str" cm="1">
        <f t="array" ref="N375:O375">_xlfn.TEXTSPLIT($M375,"-")</f>
        <v>08:16</v>
      </c>
      <c r="O375" s="27" t="str">
        <v>8:53</v>
      </c>
      <c r="P375" s="27" cm="1">
        <f t="array" ref="P375:Q375">VALUE(_xlfn.TEXTSPLIT($N375,":"))</f>
        <v>8</v>
      </c>
      <c r="Q375" s="27">
        <v>16</v>
      </c>
      <c r="R375" s="27" cm="1">
        <f t="array" ref="R375:S375">IF($O375="","",VALUE(_xlfn.TEXTSPLIT($O375,":")))</f>
        <v>8</v>
      </c>
      <c r="S375" s="27">
        <v>53</v>
      </c>
      <c r="T375" s="34">
        <f t="shared" si="76"/>
        <v>0.34444444444444444</v>
      </c>
      <c r="U375" s="34">
        <f t="shared" si="77"/>
        <v>0.37013888888888891</v>
      </c>
      <c r="V375" s="34">
        <f t="shared" si="78"/>
        <v>2.5694444444444464E-2</v>
      </c>
      <c r="W375" s="35">
        <f t="shared" si="79"/>
        <v>37</v>
      </c>
      <c r="X375" s="27" t="str">
        <f t="shared" si="80"/>
        <v>RGNO1466162</v>
      </c>
      <c r="Y375" s="43">
        <f t="shared" si="81"/>
        <v>45634</v>
      </c>
      <c r="Z375" s="27" t="str">
        <f t="shared" si="82"/>
        <v>705097878</v>
      </c>
      <c r="AA375" s="27" t="str">
        <f t="shared" si="83"/>
        <v>Present</v>
      </c>
    </row>
    <row r="376" spans="1:27">
      <c r="A376" s="32" t="s">
        <v>424</v>
      </c>
      <c r="B376" s="27" t="str" cm="1">
        <f t="array" ref="B376:D376">_xlfn.TEXTSPLIT($A376,",")</f>
        <v>RGNO1466163</v>
      </c>
      <c r="C376" s="27" t="str">
        <v>Date-12/12/2024</v>
      </c>
      <c r="D376" s="27" t="str">
        <v>Mob:605457893[10:44-10:54]</v>
      </c>
      <c r="E376" s="36" t="str">
        <f t="shared" si="70"/>
        <v>12/12/2024</v>
      </c>
      <c r="F376" s="27" t="str">
        <f t="shared" si="71"/>
        <v>605457893</v>
      </c>
      <c r="G376" s="27" t="str" cm="1">
        <f t="array" ref="G376:I376">_xlfn.TEXTSPLIT($E376,"/")</f>
        <v>12</v>
      </c>
      <c r="H376" s="27" t="str">
        <v>12</v>
      </c>
      <c r="I376" s="27" t="str">
        <v>2024</v>
      </c>
      <c r="J376" s="28">
        <f t="shared" si="72"/>
        <v>45638</v>
      </c>
      <c r="K376" s="27" t="str">
        <f t="shared" si="73"/>
        <v>[10:44-10:54]</v>
      </c>
      <c r="L376" s="27" t="str">
        <f t="shared" si="74"/>
        <v>10:44-10:54]</v>
      </c>
      <c r="M376" s="27" t="str">
        <f t="shared" si="75"/>
        <v>10:44-10:54</v>
      </c>
      <c r="N376" s="27" t="str" cm="1">
        <f t="array" ref="N376:O376">_xlfn.TEXTSPLIT($M376,"-")</f>
        <v>10:44</v>
      </c>
      <c r="O376" s="27" t="str">
        <v>10:54</v>
      </c>
      <c r="P376" s="27" cm="1">
        <f t="array" ref="P376:Q376">VALUE(_xlfn.TEXTSPLIT($N376,":"))</f>
        <v>10</v>
      </c>
      <c r="Q376" s="27">
        <v>44</v>
      </c>
      <c r="R376" s="27" cm="1">
        <f t="array" ref="R376:S376">IF($O376="","",VALUE(_xlfn.TEXTSPLIT($O376,":")))</f>
        <v>10</v>
      </c>
      <c r="S376" s="27">
        <v>54</v>
      </c>
      <c r="T376" s="34">
        <f t="shared" si="76"/>
        <v>0.44722222222222224</v>
      </c>
      <c r="U376" s="34">
        <f t="shared" si="77"/>
        <v>0.45416666666666666</v>
      </c>
      <c r="V376" s="34">
        <f t="shared" si="78"/>
        <v>6.9444444444444198E-3</v>
      </c>
      <c r="W376" s="35">
        <f t="shared" si="79"/>
        <v>10</v>
      </c>
      <c r="X376" s="27" t="str">
        <f t="shared" si="80"/>
        <v>RGNO1466163</v>
      </c>
      <c r="Y376" s="43">
        <f t="shared" si="81"/>
        <v>45638</v>
      </c>
      <c r="Z376" s="27" t="str">
        <f t="shared" si="82"/>
        <v>605457893</v>
      </c>
      <c r="AA376" s="27" t="str">
        <f t="shared" si="83"/>
        <v>Present</v>
      </c>
    </row>
    <row r="377" spans="1:27">
      <c r="A377" s="32" t="s">
        <v>425</v>
      </c>
      <c r="B377" s="27" t="str" cm="1">
        <f t="array" ref="B377:D377">_xlfn.TEXTSPLIT($A377,",")</f>
        <v>RGNO1466164</v>
      </c>
      <c r="C377" s="27" t="str">
        <v>Date-13/12/2024</v>
      </c>
      <c r="D377" s="27" t="str">
        <v>Mob:605547897[10:51-10:54]</v>
      </c>
      <c r="E377" s="36" t="str">
        <f t="shared" si="70"/>
        <v>13/12/2024</v>
      </c>
      <c r="F377" s="27" t="str">
        <f t="shared" si="71"/>
        <v>605547897</v>
      </c>
      <c r="G377" s="27" t="str" cm="1">
        <f t="array" ref="G377:I377">_xlfn.TEXTSPLIT($E377,"/")</f>
        <v>13</v>
      </c>
      <c r="H377" s="27" t="str">
        <v>12</v>
      </c>
      <c r="I377" s="27" t="str">
        <v>2024</v>
      </c>
      <c r="J377" s="28">
        <f t="shared" si="72"/>
        <v>45639</v>
      </c>
      <c r="K377" s="27" t="str">
        <f t="shared" si="73"/>
        <v>[10:51-10:54]</v>
      </c>
      <c r="L377" s="27" t="str">
        <f t="shared" si="74"/>
        <v>10:51-10:54]</v>
      </c>
      <c r="M377" s="27" t="str">
        <f t="shared" si="75"/>
        <v>10:51-10:54</v>
      </c>
      <c r="N377" s="27" t="str" cm="1">
        <f t="array" ref="N377:O377">_xlfn.TEXTSPLIT($M377,"-")</f>
        <v>10:51</v>
      </c>
      <c r="O377" s="27" t="str">
        <v>10:54</v>
      </c>
      <c r="P377" s="27" cm="1">
        <f t="array" ref="P377:Q377">VALUE(_xlfn.TEXTSPLIT($N377,":"))</f>
        <v>10</v>
      </c>
      <c r="Q377" s="27">
        <v>51</v>
      </c>
      <c r="R377" s="27" cm="1">
        <f t="array" ref="R377:S377">IF($O377="","",VALUE(_xlfn.TEXTSPLIT($O377,":")))</f>
        <v>10</v>
      </c>
      <c r="S377" s="27">
        <v>54</v>
      </c>
      <c r="T377" s="34">
        <f t="shared" si="76"/>
        <v>0.45208333333333334</v>
      </c>
      <c r="U377" s="34">
        <f t="shared" si="77"/>
        <v>0.45416666666666666</v>
      </c>
      <c r="V377" s="34">
        <f t="shared" si="78"/>
        <v>2.0833333333333259E-3</v>
      </c>
      <c r="W377" s="35">
        <f t="shared" si="79"/>
        <v>3</v>
      </c>
      <c r="X377" s="27" t="str">
        <f t="shared" si="80"/>
        <v>RGNO1466164</v>
      </c>
      <c r="Y377" s="43">
        <f t="shared" si="81"/>
        <v>45639</v>
      </c>
      <c r="Z377" s="27" t="str">
        <f t="shared" si="82"/>
        <v>605547897</v>
      </c>
      <c r="AA377" s="27" t="str">
        <f t="shared" si="83"/>
        <v>Present</v>
      </c>
    </row>
    <row r="378" spans="1:27">
      <c r="A378" s="32" t="s">
        <v>426</v>
      </c>
      <c r="B378" s="27" t="str" cm="1">
        <f t="array" ref="B378:D378">_xlfn.TEXTSPLIT($A378,",")</f>
        <v>RGNO1466165</v>
      </c>
      <c r="C378" s="27" t="str">
        <v>Date-17/12/2024</v>
      </c>
      <c r="D378" s="27" t="str">
        <v>Mob:605637900[0:00]</v>
      </c>
      <c r="E378" s="36" t="str">
        <f t="shared" si="70"/>
        <v>17/12/2024</v>
      </c>
      <c r="F378" s="27" t="str">
        <f t="shared" si="71"/>
        <v>605637900</v>
      </c>
      <c r="G378" s="27" t="str" cm="1">
        <f t="array" ref="G378:I378">_xlfn.TEXTSPLIT($E378,"/")</f>
        <v>17</v>
      </c>
      <c r="H378" s="27" t="str">
        <v>12</v>
      </c>
      <c r="I378" s="27" t="str">
        <v>2024</v>
      </c>
      <c r="J378" s="28">
        <f t="shared" si="72"/>
        <v>45643</v>
      </c>
      <c r="K378" s="27" t="str">
        <f t="shared" si="73"/>
        <v>[0:00]</v>
      </c>
      <c r="L378" s="27" t="str">
        <f t="shared" si="74"/>
        <v>0:00]</v>
      </c>
      <c r="M378" s="27" t="str">
        <f t="shared" si="75"/>
        <v>0:00</v>
      </c>
      <c r="N378" s="27" t="str" cm="1">
        <f t="array" ref="N378">_xlfn.TEXTSPLIT($M378,"-")</f>
        <v>0:00</v>
      </c>
      <c r="O378" s="27"/>
      <c r="P378" s="27" cm="1">
        <f t="array" ref="P378:Q378">VALUE(_xlfn.TEXTSPLIT($N378,":"))</f>
        <v>0</v>
      </c>
      <c r="Q378" s="27">
        <v>0</v>
      </c>
      <c r="R378" s="27" t="str" cm="1">
        <f t="array" ref="R378">IF($O378="","",VALUE(_xlfn.TEXTSPLIT($O378,":")))</f>
        <v/>
      </c>
      <c r="S378" s="27"/>
      <c r="T378" s="34">
        <f t="shared" si="76"/>
        <v>0</v>
      </c>
      <c r="U378" s="34" t="str">
        <f t="shared" si="77"/>
        <v/>
      </c>
      <c r="V378" s="34" t="str">
        <f t="shared" si="78"/>
        <v/>
      </c>
      <c r="W378" s="35">
        <f t="shared" si="79"/>
        <v>0</v>
      </c>
      <c r="X378" s="27" t="str">
        <f t="shared" si="80"/>
        <v>RGNO1466165</v>
      </c>
      <c r="Y378" s="43">
        <f t="shared" si="81"/>
        <v>45643</v>
      </c>
      <c r="Z378" s="27" t="str">
        <f t="shared" si="82"/>
        <v>605637900</v>
      </c>
      <c r="AA378" s="27" t="str">
        <f t="shared" si="83"/>
        <v>Absent</v>
      </c>
    </row>
    <row r="379" spans="1:27">
      <c r="A379" s="32" t="s">
        <v>427</v>
      </c>
      <c r="B379" s="27" t="str" cm="1">
        <f t="array" ref="B379:D379">_xlfn.TEXTSPLIT($A379,",")</f>
        <v>RGNO1466166</v>
      </c>
      <c r="C379" s="27" t="str">
        <v>Date-16/12/2024</v>
      </c>
      <c r="D379" s="27" t="str">
        <v>Mob:705727904[13:20-13:22]</v>
      </c>
      <c r="E379" s="36" t="str">
        <f t="shared" si="70"/>
        <v>16/12/2024</v>
      </c>
      <c r="F379" s="27" t="str">
        <f t="shared" si="71"/>
        <v>705727904</v>
      </c>
      <c r="G379" s="27" t="str" cm="1">
        <f t="array" ref="G379:I379">_xlfn.TEXTSPLIT($E379,"/")</f>
        <v>16</v>
      </c>
      <c r="H379" s="27" t="str">
        <v>12</v>
      </c>
      <c r="I379" s="27" t="str">
        <v>2024</v>
      </c>
      <c r="J379" s="28">
        <f t="shared" si="72"/>
        <v>45642</v>
      </c>
      <c r="K379" s="27" t="str">
        <f t="shared" si="73"/>
        <v>[13:20-13:22]</v>
      </c>
      <c r="L379" s="27" t="str">
        <f t="shared" si="74"/>
        <v>13:20-13:22]</v>
      </c>
      <c r="M379" s="27" t="str">
        <f t="shared" si="75"/>
        <v>13:20-13:22</v>
      </c>
      <c r="N379" s="27" t="str" cm="1">
        <f t="array" ref="N379:O379">_xlfn.TEXTSPLIT($M379,"-")</f>
        <v>13:20</v>
      </c>
      <c r="O379" s="27" t="str">
        <v>13:22</v>
      </c>
      <c r="P379" s="27" cm="1">
        <f t="array" ref="P379:Q379">VALUE(_xlfn.TEXTSPLIT($N379,":"))</f>
        <v>13</v>
      </c>
      <c r="Q379" s="27">
        <v>20</v>
      </c>
      <c r="R379" s="27" cm="1">
        <f t="array" ref="R379:S379">IF($O379="","",VALUE(_xlfn.TEXTSPLIT($O379,":")))</f>
        <v>13</v>
      </c>
      <c r="S379" s="27">
        <v>22</v>
      </c>
      <c r="T379" s="34">
        <f t="shared" si="76"/>
        <v>0.55555555555555558</v>
      </c>
      <c r="U379" s="34">
        <f t="shared" si="77"/>
        <v>0.55694444444444446</v>
      </c>
      <c r="V379" s="34">
        <f t="shared" si="78"/>
        <v>1.388888888888884E-3</v>
      </c>
      <c r="W379" s="35">
        <f t="shared" si="79"/>
        <v>2</v>
      </c>
      <c r="X379" s="27" t="str">
        <f t="shared" si="80"/>
        <v>RGNO1466166</v>
      </c>
      <c r="Y379" s="43">
        <f t="shared" si="81"/>
        <v>45642</v>
      </c>
      <c r="Z379" s="27" t="str">
        <f t="shared" si="82"/>
        <v>705727904</v>
      </c>
      <c r="AA379" s="27" t="str">
        <f t="shared" si="83"/>
        <v>Present</v>
      </c>
    </row>
    <row r="380" spans="1:27">
      <c r="A380" s="32" t="s">
        <v>428</v>
      </c>
      <c r="B380" s="27" t="str" cm="1">
        <f t="array" ref="B380:D380">_xlfn.TEXTSPLIT($A380,",")</f>
        <v>RGNO1466167</v>
      </c>
      <c r="C380" s="27" t="str">
        <v>Date-6/12/2024</v>
      </c>
      <c r="D380" s="27" t="str">
        <v>Mob:605907912[12:54-13:33]</v>
      </c>
      <c r="E380" s="36" t="str">
        <f t="shared" si="70"/>
        <v>6/12/2024</v>
      </c>
      <c r="F380" s="27" t="str">
        <f t="shared" si="71"/>
        <v>605907912</v>
      </c>
      <c r="G380" s="27" t="str" cm="1">
        <f t="array" ref="G380:I380">_xlfn.TEXTSPLIT($E380,"/")</f>
        <v>6</v>
      </c>
      <c r="H380" s="27" t="str">
        <v>12</v>
      </c>
      <c r="I380" s="27" t="str">
        <v>2024</v>
      </c>
      <c r="J380" s="28">
        <f t="shared" si="72"/>
        <v>45632</v>
      </c>
      <c r="K380" s="27" t="str">
        <f t="shared" si="73"/>
        <v>[12:54-13:33]</v>
      </c>
      <c r="L380" s="27" t="str">
        <f t="shared" si="74"/>
        <v>12:54-13:33]</v>
      </c>
      <c r="M380" s="27" t="str">
        <f t="shared" si="75"/>
        <v>12:54-13:33</v>
      </c>
      <c r="N380" s="27" t="str" cm="1">
        <f t="array" ref="N380:O380">_xlfn.TEXTSPLIT($M380,"-")</f>
        <v>12:54</v>
      </c>
      <c r="O380" s="27" t="str">
        <v>13:33</v>
      </c>
      <c r="P380" s="27" cm="1">
        <f t="array" ref="P380:Q380">VALUE(_xlfn.TEXTSPLIT($N380,":"))</f>
        <v>12</v>
      </c>
      <c r="Q380" s="27">
        <v>54</v>
      </c>
      <c r="R380" s="27" cm="1">
        <f t="array" ref="R380:S380">IF($O380="","",VALUE(_xlfn.TEXTSPLIT($O380,":")))</f>
        <v>13</v>
      </c>
      <c r="S380" s="27">
        <v>33</v>
      </c>
      <c r="T380" s="34">
        <f t="shared" si="76"/>
        <v>0.53749999999999998</v>
      </c>
      <c r="U380" s="34">
        <f t="shared" si="77"/>
        <v>0.56458333333333333</v>
      </c>
      <c r="V380" s="34">
        <f t="shared" si="78"/>
        <v>2.7083333333333348E-2</v>
      </c>
      <c r="W380" s="35">
        <f t="shared" si="79"/>
        <v>39</v>
      </c>
      <c r="X380" s="27" t="str">
        <f t="shared" si="80"/>
        <v>RGNO1466167</v>
      </c>
      <c r="Y380" s="43">
        <f t="shared" si="81"/>
        <v>45632</v>
      </c>
      <c r="Z380" s="27" t="str">
        <f t="shared" si="82"/>
        <v>605907912</v>
      </c>
      <c r="AA380" s="27" t="str">
        <f t="shared" si="83"/>
        <v>Present</v>
      </c>
    </row>
    <row r="381" spans="1:27">
      <c r="A381" s="32" t="s">
        <v>429</v>
      </c>
      <c r="B381" s="27" t="str" cm="1">
        <f t="array" ref="B381:D381">_xlfn.TEXTSPLIT($A381,",")</f>
        <v>RGNO1466168</v>
      </c>
      <c r="C381" s="27" t="str">
        <v>Date-16/12/2024</v>
      </c>
      <c r="D381" s="27" t="str">
        <v>Mob:606087919[08:56-9:30]</v>
      </c>
      <c r="E381" s="36" t="str">
        <f t="shared" si="70"/>
        <v>16/12/2024</v>
      </c>
      <c r="F381" s="27" t="str">
        <f t="shared" si="71"/>
        <v>606087919</v>
      </c>
      <c r="G381" s="27" t="str" cm="1">
        <f t="array" ref="G381:I381">_xlfn.TEXTSPLIT($E381,"/")</f>
        <v>16</v>
      </c>
      <c r="H381" s="27" t="str">
        <v>12</v>
      </c>
      <c r="I381" s="27" t="str">
        <v>2024</v>
      </c>
      <c r="J381" s="28">
        <f t="shared" si="72"/>
        <v>45642</v>
      </c>
      <c r="K381" s="27" t="str">
        <f t="shared" si="73"/>
        <v>[08:56-9:30]</v>
      </c>
      <c r="L381" s="27" t="str">
        <f t="shared" si="74"/>
        <v>08:56-9:30]</v>
      </c>
      <c r="M381" s="27" t="str">
        <f t="shared" si="75"/>
        <v>08:56-9:30</v>
      </c>
      <c r="N381" s="27" t="str" cm="1">
        <f t="array" ref="N381:O381">_xlfn.TEXTSPLIT($M381,"-")</f>
        <v>08:56</v>
      </c>
      <c r="O381" s="27" t="str">
        <v>9:30</v>
      </c>
      <c r="P381" s="27" cm="1">
        <f t="array" ref="P381:Q381">VALUE(_xlfn.TEXTSPLIT($N381,":"))</f>
        <v>8</v>
      </c>
      <c r="Q381" s="27">
        <v>56</v>
      </c>
      <c r="R381" s="27" cm="1">
        <f t="array" ref="R381:S381">IF($O381="","",VALUE(_xlfn.TEXTSPLIT($O381,":")))</f>
        <v>9</v>
      </c>
      <c r="S381" s="27">
        <v>30</v>
      </c>
      <c r="T381" s="34">
        <f t="shared" si="76"/>
        <v>0.37222222222222223</v>
      </c>
      <c r="U381" s="34">
        <f t="shared" si="77"/>
        <v>0.39583333333333331</v>
      </c>
      <c r="V381" s="34">
        <f t="shared" si="78"/>
        <v>2.3611111111111083E-2</v>
      </c>
      <c r="W381" s="35">
        <f t="shared" si="79"/>
        <v>34</v>
      </c>
      <c r="X381" s="27" t="str">
        <f t="shared" si="80"/>
        <v>RGNO1466168</v>
      </c>
      <c r="Y381" s="43">
        <f t="shared" si="81"/>
        <v>45642</v>
      </c>
      <c r="Z381" s="27" t="str">
        <f t="shared" si="82"/>
        <v>606087919</v>
      </c>
      <c r="AA381" s="27" t="str">
        <f t="shared" si="83"/>
        <v>Present</v>
      </c>
    </row>
    <row r="382" spans="1:27">
      <c r="A382" s="32" t="s">
        <v>430</v>
      </c>
      <c r="B382" s="27" t="str" cm="1">
        <f t="array" ref="B382:D382">_xlfn.TEXTSPLIT($A382,",")</f>
        <v>RGNO1466169</v>
      </c>
      <c r="C382" s="27" t="str">
        <v>Date-3/12/2024</v>
      </c>
      <c r="D382" s="27" t="str">
        <v>Mob:606177923[0:00]</v>
      </c>
      <c r="E382" s="36" t="str">
        <f t="shared" si="70"/>
        <v>3/12/2024</v>
      </c>
      <c r="F382" s="27" t="str">
        <f t="shared" si="71"/>
        <v>606177923</v>
      </c>
      <c r="G382" s="27" t="str" cm="1">
        <f t="array" ref="G382:I382">_xlfn.TEXTSPLIT($E382,"/")</f>
        <v>3</v>
      </c>
      <c r="H382" s="27" t="str">
        <v>12</v>
      </c>
      <c r="I382" s="27" t="str">
        <v>2024</v>
      </c>
      <c r="J382" s="28">
        <f t="shared" si="72"/>
        <v>45629</v>
      </c>
      <c r="K382" s="27" t="str">
        <f t="shared" si="73"/>
        <v>[0:00]</v>
      </c>
      <c r="L382" s="27" t="str">
        <f t="shared" si="74"/>
        <v>0:00]</v>
      </c>
      <c r="M382" s="27" t="str">
        <f t="shared" si="75"/>
        <v>0:00</v>
      </c>
      <c r="N382" s="27" t="str" cm="1">
        <f t="array" ref="N382">_xlfn.TEXTSPLIT($M382,"-")</f>
        <v>0:00</v>
      </c>
      <c r="O382" s="27"/>
      <c r="P382" s="27" cm="1">
        <f t="array" ref="P382:Q382">VALUE(_xlfn.TEXTSPLIT($N382,":"))</f>
        <v>0</v>
      </c>
      <c r="Q382" s="27">
        <v>0</v>
      </c>
      <c r="R382" s="27" t="str" cm="1">
        <f t="array" ref="R382">IF($O382="","",VALUE(_xlfn.TEXTSPLIT($O382,":")))</f>
        <v/>
      </c>
      <c r="S382" s="27"/>
      <c r="T382" s="34">
        <f t="shared" si="76"/>
        <v>0</v>
      </c>
      <c r="U382" s="34" t="str">
        <f t="shared" si="77"/>
        <v/>
      </c>
      <c r="V382" s="34" t="str">
        <f t="shared" si="78"/>
        <v/>
      </c>
      <c r="W382" s="35">
        <f t="shared" si="79"/>
        <v>0</v>
      </c>
      <c r="X382" s="27" t="str">
        <f t="shared" si="80"/>
        <v>RGNO1466169</v>
      </c>
      <c r="Y382" s="43">
        <f t="shared" si="81"/>
        <v>45629</v>
      </c>
      <c r="Z382" s="27" t="str">
        <f t="shared" si="82"/>
        <v>606177923</v>
      </c>
      <c r="AA382" s="27" t="str">
        <f t="shared" si="83"/>
        <v>Absent</v>
      </c>
    </row>
    <row r="383" spans="1:27">
      <c r="A383" s="32" t="s">
        <v>431</v>
      </c>
      <c r="B383" s="27" t="str" cm="1">
        <f t="array" ref="B383:D383">_xlfn.TEXTSPLIT($A383,",")</f>
        <v>RGNO1466170</v>
      </c>
      <c r="C383" s="27" t="str">
        <v>Date-10/12/2024</v>
      </c>
      <c r="D383" s="27" t="str">
        <v>Mob:606267927[09:17-9:36]</v>
      </c>
      <c r="E383" s="36" t="str">
        <f t="shared" si="70"/>
        <v>10/12/2024</v>
      </c>
      <c r="F383" s="27" t="str">
        <f t="shared" si="71"/>
        <v>606267927</v>
      </c>
      <c r="G383" s="27" t="str" cm="1">
        <f t="array" ref="G383:I383">_xlfn.TEXTSPLIT($E383,"/")</f>
        <v>10</v>
      </c>
      <c r="H383" s="27" t="str">
        <v>12</v>
      </c>
      <c r="I383" s="27" t="str">
        <v>2024</v>
      </c>
      <c r="J383" s="28">
        <f t="shared" si="72"/>
        <v>45636</v>
      </c>
      <c r="K383" s="27" t="str">
        <f t="shared" si="73"/>
        <v>[09:17-9:36]</v>
      </c>
      <c r="L383" s="27" t="str">
        <f t="shared" si="74"/>
        <v>09:17-9:36]</v>
      </c>
      <c r="M383" s="27" t="str">
        <f t="shared" si="75"/>
        <v>09:17-9:36</v>
      </c>
      <c r="N383" s="27" t="str" cm="1">
        <f t="array" ref="N383:O383">_xlfn.TEXTSPLIT($M383,"-")</f>
        <v>09:17</v>
      </c>
      <c r="O383" s="27" t="str">
        <v>9:36</v>
      </c>
      <c r="P383" s="27" cm="1">
        <f t="array" ref="P383:Q383">VALUE(_xlfn.TEXTSPLIT($N383,":"))</f>
        <v>9</v>
      </c>
      <c r="Q383" s="27">
        <v>17</v>
      </c>
      <c r="R383" s="27" cm="1">
        <f t="array" ref="R383:S383">IF($O383="","",VALUE(_xlfn.TEXTSPLIT($O383,":")))</f>
        <v>9</v>
      </c>
      <c r="S383" s="27">
        <v>36</v>
      </c>
      <c r="T383" s="34">
        <f t="shared" si="76"/>
        <v>0.38680555555555557</v>
      </c>
      <c r="U383" s="34">
        <f t="shared" si="77"/>
        <v>0.4</v>
      </c>
      <c r="V383" s="34">
        <f t="shared" si="78"/>
        <v>1.3194444444444453E-2</v>
      </c>
      <c r="W383" s="35">
        <f t="shared" si="79"/>
        <v>19</v>
      </c>
      <c r="X383" s="27" t="str">
        <f t="shared" si="80"/>
        <v>RGNO1466170</v>
      </c>
      <c r="Y383" s="43">
        <f t="shared" si="81"/>
        <v>45636</v>
      </c>
      <c r="Z383" s="27" t="str">
        <f t="shared" si="82"/>
        <v>606267927</v>
      </c>
      <c r="AA383" s="27" t="str">
        <f t="shared" si="83"/>
        <v>Present</v>
      </c>
    </row>
    <row r="384" spans="1:27">
      <c r="A384" s="32" t="s">
        <v>432</v>
      </c>
      <c r="B384" s="27" t="str" cm="1">
        <f t="array" ref="B384:D384">_xlfn.TEXTSPLIT($A384,",")</f>
        <v>RGNO1466171</v>
      </c>
      <c r="C384" s="27" t="str">
        <v>Date-11/12/2024</v>
      </c>
      <c r="D384" s="27" t="str">
        <v>Mob:606357931[0:00]</v>
      </c>
      <c r="E384" s="36" t="str">
        <f t="shared" si="70"/>
        <v>11/12/2024</v>
      </c>
      <c r="F384" s="27" t="str">
        <f t="shared" si="71"/>
        <v>606357931</v>
      </c>
      <c r="G384" s="27" t="str" cm="1">
        <f t="array" ref="G384:I384">_xlfn.TEXTSPLIT($E384,"/")</f>
        <v>11</v>
      </c>
      <c r="H384" s="27" t="str">
        <v>12</v>
      </c>
      <c r="I384" s="27" t="str">
        <v>2024</v>
      </c>
      <c r="J384" s="28">
        <f t="shared" si="72"/>
        <v>45637</v>
      </c>
      <c r="K384" s="27" t="str">
        <f t="shared" si="73"/>
        <v>[0:00]</v>
      </c>
      <c r="L384" s="27" t="str">
        <f t="shared" si="74"/>
        <v>0:00]</v>
      </c>
      <c r="M384" s="27" t="str">
        <f t="shared" si="75"/>
        <v>0:00</v>
      </c>
      <c r="N384" s="27" t="str" cm="1">
        <f t="array" ref="N384">_xlfn.TEXTSPLIT($M384,"-")</f>
        <v>0:00</v>
      </c>
      <c r="O384" s="27"/>
      <c r="P384" s="27" cm="1">
        <f t="array" ref="P384:Q384">VALUE(_xlfn.TEXTSPLIT($N384,":"))</f>
        <v>0</v>
      </c>
      <c r="Q384" s="27">
        <v>0</v>
      </c>
      <c r="R384" s="27" t="str" cm="1">
        <f t="array" ref="R384">IF($O384="","",VALUE(_xlfn.TEXTSPLIT($O384,":")))</f>
        <v/>
      </c>
      <c r="S384" s="27"/>
      <c r="T384" s="34">
        <f t="shared" si="76"/>
        <v>0</v>
      </c>
      <c r="U384" s="34" t="str">
        <f t="shared" si="77"/>
        <v/>
      </c>
      <c r="V384" s="34" t="str">
        <f t="shared" si="78"/>
        <v/>
      </c>
      <c r="W384" s="35">
        <f t="shared" si="79"/>
        <v>0</v>
      </c>
      <c r="X384" s="27" t="str">
        <f t="shared" si="80"/>
        <v>RGNO1466171</v>
      </c>
      <c r="Y384" s="43">
        <f t="shared" si="81"/>
        <v>45637</v>
      </c>
      <c r="Z384" s="27" t="str">
        <f t="shared" si="82"/>
        <v>606357931</v>
      </c>
      <c r="AA384" s="27" t="str">
        <f t="shared" si="83"/>
        <v>Absent</v>
      </c>
    </row>
    <row r="385" spans="1:27">
      <c r="A385" s="32" t="s">
        <v>433</v>
      </c>
      <c r="B385" s="27" t="str" cm="1">
        <f t="array" ref="B385:D385">_xlfn.TEXTSPLIT($A385,",")</f>
        <v>RGNO1466172</v>
      </c>
      <c r="C385" s="27" t="str">
        <v>Date-19/12/2024</v>
      </c>
      <c r="D385" s="27" t="str">
        <v>Mob:706717946[13:25-13:42]</v>
      </c>
      <c r="E385" s="36" t="str">
        <f t="shared" si="70"/>
        <v>19/12/2024</v>
      </c>
      <c r="F385" s="27" t="str">
        <f t="shared" si="71"/>
        <v>706717946</v>
      </c>
      <c r="G385" s="27" t="str" cm="1">
        <f t="array" ref="G385:I385">_xlfn.TEXTSPLIT($E385,"/")</f>
        <v>19</v>
      </c>
      <c r="H385" s="27" t="str">
        <v>12</v>
      </c>
      <c r="I385" s="27" t="str">
        <v>2024</v>
      </c>
      <c r="J385" s="28">
        <f t="shared" si="72"/>
        <v>45645</v>
      </c>
      <c r="K385" s="27" t="str">
        <f t="shared" si="73"/>
        <v>[13:25-13:42]</v>
      </c>
      <c r="L385" s="27" t="str">
        <f t="shared" si="74"/>
        <v>13:25-13:42]</v>
      </c>
      <c r="M385" s="27" t="str">
        <f t="shared" si="75"/>
        <v>13:25-13:42</v>
      </c>
      <c r="N385" s="27" t="str" cm="1">
        <f t="array" ref="N385:O385">_xlfn.TEXTSPLIT($M385,"-")</f>
        <v>13:25</v>
      </c>
      <c r="O385" s="27" t="str">
        <v>13:42</v>
      </c>
      <c r="P385" s="27" cm="1">
        <f t="array" ref="P385:Q385">VALUE(_xlfn.TEXTSPLIT($N385,":"))</f>
        <v>13</v>
      </c>
      <c r="Q385" s="27">
        <v>25</v>
      </c>
      <c r="R385" s="27" cm="1">
        <f t="array" ref="R385:S385">IF($O385="","",VALUE(_xlfn.TEXTSPLIT($O385,":")))</f>
        <v>13</v>
      </c>
      <c r="S385" s="27">
        <v>42</v>
      </c>
      <c r="T385" s="34">
        <f t="shared" si="76"/>
        <v>0.55902777777777779</v>
      </c>
      <c r="U385" s="34">
        <f t="shared" si="77"/>
        <v>0.5708333333333333</v>
      </c>
      <c r="V385" s="34">
        <f t="shared" si="78"/>
        <v>1.1805555555555514E-2</v>
      </c>
      <c r="W385" s="35">
        <f t="shared" si="79"/>
        <v>17</v>
      </c>
      <c r="X385" s="27" t="str">
        <f t="shared" si="80"/>
        <v>RGNO1466172</v>
      </c>
      <c r="Y385" s="43">
        <f t="shared" si="81"/>
        <v>45645</v>
      </c>
      <c r="Z385" s="27" t="str">
        <f t="shared" si="82"/>
        <v>706717946</v>
      </c>
      <c r="AA385" s="27" t="str">
        <f t="shared" si="83"/>
        <v>Present</v>
      </c>
    </row>
    <row r="386" spans="1:27">
      <c r="A386" s="32" t="s">
        <v>434</v>
      </c>
      <c r="B386" s="27" t="str" cm="1">
        <f t="array" ref="B386:D386">_xlfn.TEXTSPLIT($A386,",")</f>
        <v>RGNO1466173</v>
      </c>
      <c r="C386" s="27" t="str">
        <v>Date-7/12/2024</v>
      </c>
      <c r="D386" s="27" t="str">
        <v>Mob:706807949[0:00]</v>
      </c>
      <c r="E386" s="36" t="str">
        <f t="shared" si="70"/>
        <v>7/12/2024</v>
      </c>
      <c r="F386" s="27" t="str">
        <f t="shared" si="71"/>
        <v>706807949</v>
      </c>
      <c r="G386" s="27" t="str" cm="1">
        <f t="array" ref="G386:I386">_xlfn.TEXTSPLIT($E386,"/")</f>
        <v>7</v>
      </c>
      <c r="H386" s="27" t="str">
        <v>12</v>
      </c>
      <c r="I386" s="27" t="str">
        <v>2024</v>
      </c>
      <c r="J386" s="28">
        <f t="shared" si="72"/>
        <v>45633</v>
      </c>
      <c r="K386" s="27" t="str">
        <f t="shared" si="73"/>
        <v>[0:00]</v>
      </c>
      <c r="L386" s="27" t="str">
        <f t="shared" si="74"/>
        <v>0:00]</v>
      </c>
      <c r="M386" s="27" t="str">
        <f t="shared" si="75"/>
        <v>0:00</v>
      </c>
      <c r="N386" s="27" t="str" cm="1">
        <f t="array" ref="N386">_xlfn.TEXTSPLIT($M386,"-")</f>
        <v>0:00</v>
      </c>
      <c r="O386" s="27"/>
      <c r="P386" s="27" cm="1">
        <f t="array" ref="P386:Q386">VALUE(_xlfn.TEXTSPLIT($N386,":"))</f>
        <v>0</v>
      </c>
      <c r="Q386" s="27">
        <v>0</v>
      </c>
      <c r="R386" s="27" t="str" cm="1">
        <f t="array" ref="R386">IF($O386="","",VALUE(_xlfn.TEXTSPLIT($O386,":")))</f>
        <v/>
      </c>
      <c r="S386" s="27"/>
      <c r="T386" s="34">
        <f t="shared" si="76"/>
        <v>0</v>
      </c>
      <c r="U386" s="34" t="str">
        <f t="shared" si="77"/>
        <v/>
      </c>
      <c r="V386" s="34" t="str">
        <f t="shared" si="78"/>
        <v/>
      </c>
      <c r="W386" s="35">
        <f t="shared" si="79"/>
        <v>0</v>
      </c>
      <c r="X386" s="27" t="str">
        <f t="shared" si="80"/>
        <v>RGNO1466173</v>
      </c>
      <c r="Y386" s="43">
        <f t="shared" si="81"/>
        <v>45633</v>
      </c>
      <c r="Z386" s="27" t="str">
        <f t="shared" si="82"/>
        <v>706807949</v>
      </c>
      <c r="AA386" s="27" t="str">
        <f t="shared" si="83"/>
        <v>Absent</v>
      </c>
    </row>
    <row r="387" spans="1:27">
      <c r="A387" s="32" t="s">
        <v>435</v>
      </c>
      <c r="B387" s="27" t="str" cm="1">
        <f t="array" ref="B387:D387">_xlfn.TEXTSPLIT($A387,",")</f>
        <v>RGNO1466174</v>
      </c>
      <c r="C387" s="27" t="str">
        <v>Date-14/12/2024</v>
      </c>
      <c r="D387" s="27" t="str">
        <v>Mob:706897953[0:00]</v>
      </c>
      <c r="E387" s="36" t="str">
        <f t="shared" ref="E387:E450" si="84">SUBSTITUTE($C387,"Date-","")</f>
        <v>14/12/2024</v>
      </c>
      <c r="F387" s="27" t="str">
        <f t="shared" ref="F387:F450" si="85">MID($D387,5,9)</f>
        <v>706897953</v>
      </c>
      <c r="G387" s="27" t="str" cm="1">
        <f t="array" ref="G387:I387">_xlfn.TEXTSPLIT($E387,"/")</f>
        <v>14</v>
      </c>
      <c r="H387" s="27" t="str">
        <v>12</v>
      </c>
      <c r="I387" s="27" t="str">
        <v>2024</v>
      </c>
      <c r="J387" s="28">
        <f t="shared" ref="J387:J450" si="86">DATE($I387,$H387,$G387)</f>
        <v>45640</v>
      </c>
      <c r="K387" s="27" t="str">
        <f t="shared" ref="K387:K450" si="87">MID($D387,14,20)</f>
        <v>[0:00]</v>
      </c>
      <c r="L387" s="27" t="str">
        <f t="shared" ref="L387:L450" si="88">SUBSTITUTE($K387,"[","")</f>
        <v>0:00]</v>
      </c>
      <c r="M387" s="27" t="str">
        <f t="shared" ref="M387:M450" si="89">SUBSTITUTE($L387,"]","")</f>
        <v>0:00</v>
      </c>
      <c r="N387" s="27" t="str" cm="1">
        <f t="array" ref="N387">_xlfn.TEXTSPLIT($M387,"-")</f>
        <v>0:00</v>
      </c>
      <c r="O387" s="27"/>
      <c r="P387" s="27" cm="1">
        <f t="array" ref="P387:Q387">VALUE(_xlfn.TEXTSPLIT($N387,":"))</f>
        <v>0</v>
      </c>
      <c r="Q387" s="27">
        <v>0</v>
      </c>
      <c r="R387" s="27" t="str" cm="1">
        <f t="array" ref="R387">IF($O387="","",VALUE(_xlfn.TEXTSPLIT($O387,":")))</f>
        <v/>
      </c>
      <c r="S387" s="27"/>
      <c r="T387" s="34">
        <f t="shared" ref="T387:T450" si="90">TIME($P387,$Q387,0)</f>
        <v>0</v>
      </c>
      <c r="U387" s="34" t="str">
        <f t="shared" ref="U387:U450" si="91">IF($R387="","",TIME($R387,$S387,0))</f>
        <v/>
      </c>
      <c r="V387" s="34" t="str">
        <f t="shared" ref="V387:V450" si="92">IF($U387="","",U387-T387)</f>
        <v/>
      </c>
      <c r="W387" s="35">
        <f t="shared" ref="W387:W450" si="93">IF($V387="",0,HOUR($V387)+MINUTE($V387))</f>
        <v>0</v>
      </c>
      <c r="X387" s="27" t="str">
        <f t="shared" ref="X387:X450" si="94">TRIM(B387)</f>
        <v>RGNO1466174</v>
      </c>
      <c r="Y387" s="43">
        <f t="shared" ref="Y387:Y450" si="95">J387</f>
        <v>45640</v>
      </c>
      <c r="Z387" s="27" t="str">
        <f t="shared" ref="Z387:Z450" si="96">TRIM(F387)</f>
        <v>706897953</v>
      </c>
      <c r="AA387" s="27" t="str">
        <f t="shared" ref="AA387:AA450" si="97">IF($W387=0,"Absent","Present")</f>
        <v>Absent</v>
      </c>
    </row>
    <row r="388" spans="1:27">
      <c r="A388" s="32" t="s">
        <v>436</v>
      </c>
      <c r="B388" s="27" t="str" cm="1">
        <f t="array" ref="B388:D388">_xlfn.TEXTSPLIT($A388,",")</f>
        <v>RGNO1466175</v>
      </c>
      <c r="C388" s="27" t="str">
        <v>Date-8/12/2024</v>
      </c>
      <c r="D388" s="27" t="str">
        <v>Mob:706987957[09:57-10:31]</v>
      </c>
      <c r="E388" s="36" t="str">
        <f t="shared" si="84"/>
        <v>8/12/2024</v>
      </c>
      <c r="F388" s="27" t="str">
        <f t="shared" si="85"/>
        <v>706987957</v>
      </c>
      <c r="G388" s="27" t="str" cm="1">
        <f t="array" ref="G388:I388">_xlfn.TEXTSPLIT($E388,"/")</f>
        <v>8</v>
      </c>
      <c r="H388" s="27" t="str">
        <v>12</v>
      </c>
      <c r="I388" s="27" t="str">
        <v>2024</v>
      </c>
      <c r="J388" s="28">
        <f t="shared" si="86"/>
        <v>45634</v>
      </c>
      <c r="K388" s="27" t="str">
        <f t="shared" si="87"/>
        <v>[09:57-10:31]</v>
      </c>
      <c r="L388" s="27" t="str">
        <f t="shared" si="88"/>
        <v>09:57-10:31]</v>
      </c>
      <c r="M388" s="27" t="str">
        <f t="shared" si="89"/>
        <v>09:57-10:31</v>
      </c>
      <c r="N388" s="27" t="str" cm="1">
        <f t="array" ref="N388:O388">_xlfn.TEXTSPLIT($M388,"-")</f>
        <v>09:57</v>
      </c>
      <c r="O388" s="27" t="str">
        <v>10:31</v>
      </c>
      <c r="P388" s="27" cm="1">
        <f t="array" ref="P388:Q388">VALUE(_xlfn.TEXTSPLIT($N388,":"))</f>
        <v>9</v>
      </c>
      <c r="Q388" s="27">
        <v>57</v>
      </c>
      <c r="R388" s="27" cm="1">
        <f t="array" ref="R388:S388">IF($O388="","",VALUE(_xlfn.TEXTSPLIT($O388,":")))</f>
        <v>10</v>
      </c>
      <c r="S388" s="27">
        <v>31</v>
      </c>
      <c r="T388" s="34">
        <f t="shared" si="90"/>
        <v>0.41458333333333336</v>
      </c>
      <c r="U388" s="34">
        <f t="shared" si="91"/>
        <v>0.43819444444444444</v>
      </c>
      <c r="V388" s="34">
        <f t="shared" si="92"/>
        <v>2.3611111111111083E-2</v>
      </c>
      <c r="W388" s="35">
        <f t="shared" si="93"/>
        <v>34</v>
      </c>
      <c r="X388" s="27" t="str">
        <f t="shared" si="94"/>
        <v>RGNO1466175</v>
      </c>
      <c r="Y388" s="43">
        <f t="shared" si="95"/>
        <v>45634</v>
      </c>
      <c r="Z388" s="27" t="str">
        <f t="shared" si="96"/>
        <v>706987957</v>
      </c>
      <c r="AA388" s="27" t="str">
        <f t="shared" si="97"/>
        <v>Present</v>
      </c>
    </row>
    <row r="389" spans="1:27">
      <c r="A389" s="32" t="s">
        <v>437</v>
      </c>
      <c r="B389" s="27" t="str" cm="1">
        <f t="array" ref="B389:D389">_xlfn.TEXTSPLIT($A389,",")</f>
        <v>RGNO1466176</v>
      </c>
      <c r="C389" s="27" t="str">
        <v>Date-12/12/2024</v>
      </c>
      <c r="D389" s="27" t="str">
        <v>Mob:607167965[18:06-18:55]</v>
      </c>
      <c r="E389" s="36" t="str">
        <f t="shared" si="84"/>
        <v>12/12/2024</v>
      </c>
      <c r="F389" s="27" t="str">
        <f t="shared" si="85"/>
        <v>607167965</v>
      </c>
      <c r="G389" s="27" t="str" cm="1">
        <f t="array" ref="G389:I389">_xlfn.TEXTSPLIT($E389,"/")</f>
        <v>12</v>
      </c>
      <c r="H389" s="27" t="str">
        <v>12</v>
      </c>
      <c r="I389" s="27" t="str">
        <v>2024</v>
      </c>
      <c r="J389" s="28">
        <f t="shared" si="86"/>
        <v>45638</v>
      </c>
      <c r="K389" s="27" t="str">
        <f t="shared" si="87"/>
        <v>[18:06-18:55]</v>
      </c>
      <c r="L389" s="27" t="str">
        <f t="shared" si="88"/>
        <v>18:06-18:55]</v>
      </c>
      <c r="M389" s="27" t="str">
        <f t="shared" si="89"/>
        <v>18:06-18:55</v>
      </c>
      <c r="N389" s="27" t="str" cm="1">
        <f t="array" ref="N389:O389">_xlfn.TEXTSPLIT($M389,"-")</f>
        <v>18:06</v>
      </c>
      <c r="O389" s="27" t="str">
        <v>18:55</v>
      </c>
      <c r="P389" s="27" cm="1">
        <f t="array" ref="P389:Q389">VALUE(_xlfn.TEXTSPLIT($N389,":"))</f>
        <v>18</v>
      </c>
      <c r="Q389" s="27">
        <v>6</v>
      </c>
      <c r="R389" s="27" cm="1">
        <f t="array" ref="R389:S389">IF($O389="","",VALUE(_xlfn.TEXTSPLIT($O389,":")))</f>
        <v>18</v>
      </c>
      <c r="S389" s="27">
        <v>55</v>
      </c>
      <c r="T389" s="34">
        <f t="shared" si="90"/>
        <v>0.75416666666666665</v>
      </c>
      <c r="U389" s="34">
        <f t="shared" si="91"/>
        <v>0.78819444444444442</v>
      </c>
      <c r="V389" s="34">
        <f t="shared" si="92"/>
        <v>3.4027777777777768E-2</v>
      </c>
      <c r="W389" s="35">
        <f t="shared" si="93"/>
        <v>49</v>
      </c>
      <c r="X389" s="27" t="str">
        <f t="shared" si="94"/>
        <v>RGNO1466176</v>
      </c>
      <c r="Y389" s="43">
        <f t="shared" si="95"/>
        <v>45638</v>
      </c>
      <c r="Z389" s="27" t="str">
        <f t="shared" si="96"/>
        <v>607167965</v>
      </c>
      <c r="AA389" s="27" t="str">
        <f t="shared" si="97"/>
        <v>Present</v>
      </c>
    </row>
    <row r="390" spans="1:27">
      <c r="A390" s="32" t="s">
        <v>438</v>
      </c>
      <c r="B390" s="27" t="str" cm="1">
        <f t="array" ref="B390:D390">_xlfn.TEXTSPLIT($A390,",")</f>
        <v>RGNO1466177</v>
      </c>
      <c r="C390" s="27" t="str">
        <v>Date-10/12/2024</v>
      </c>
      <c r="D390" s="27" t="str">
        <v>Mob:607257968[18:16-18:50]</v>
      </c>
      <c r="E390" s="36" t="str">
        <f t="shared" si="84"/>
        <v>10/12/2024</v>
      </c>
      <c r="F390" s="27" t="str">
        <f t="shared" si="85"/>
        <v>607257968</v>
      </c>
      <c r="G390" s="27" t="str" cm="1">
        <f t="array" ref="G390:I390">_xlfn.TEXTSPLIT($E390,"/")</f>
        <v>10</v>
      </c>
      <c r="H390" s="27" t="str">
        <v>12</v>
      </c>
      <c r="I390" s="27" t="str">
        <v>2024</v>
      </c>
      <c r="J390" s="28">
        <f t="shared" si="86"/>
        <v>45636</v>
      </c>
      <c r="K390" s="27" t="str">
        <f t="shared" si="87"/>
        <v>[18:16-18:50]</v>
      </c>
      <c r="L390" s="27" t="str">
        <f t="shared" si="88"/>
        <v>18:16-18:50]</v>
      </c>
      <c r="M390" s="27" t="str">
        <f t="shared" si="89"/>
        <v>18:16-18:50</v>
      </c>
      <c r="N390" s="27" t="str" cm="1">
        <f t="array" ref="N390:O390">_xlfn.TEXTSPLIT($M390,"-")</f>
        <v>18:16</v>
      </c>
      <c r="O390" s="27" t="str">
        <v>18:50</v>
      </c>
      <c r="P390" s="27" cm="1">
        <f t="array" ref="P390:Q390">VALUE(_xlfn.TEXTSPLIT($N390,":"))</f>
        <v>18</v>
      </c>
      <c r="Q390" s="27">
        <v>16</v>
      </c>
      <c r="R390" s="27" cm="1">
        <f t="array" ref="R390:S390">IF($O390="","",VALUE(_xlfn.TEXTSPLIT($O390,":")))</f>
        <v>18</v>
      </c>
      <c r="S390" s="27">
        <v>50</v>
      </c>
      <c r="T390" s="34">
        <f t="shared" si="90"/>
        <v>0.76111111111111107</v>
      </c>
      <c r="U390" s="34">
        <f t="shared" si="91"/>
        <v>0.78472222222222221</v>
      </c>
      <c r="V390" s="34">
        <f t="shared" si="92"/>
        <v>2.3611111111111138E-2</v>
      </c>
      <c r="W390" s="35">
        <f t="shared" si="93"/>
        <v>34</v>
      </c>
      <c r="X390" s="27" t="str">
        <f t="shared" si="94"/>
        <v>RGNO1466177</v>
      </c>
      <c r="Y390" s="43">
        <f t="shared" si="95"/>
        <v>45636</v>
      </c>
      <c r="Z390" s="27" t="str">
        <f t="shared" si="96"/>
        <v>607257968</v>
      </c>
      <c r="AA390" s="27" t="str">
        <f t="shared" si="97"/>
        <v>Present</v>
      </c>
    </row>
    <row r="391" spans="1:27">
      <c r="A391" s="32" t="s">
        <v>439</v>
      </c>
      <c r="B391" s="27" t="str" cm="1">
        <f t="array" ref="B391:D391">_xlfn.TEXTSPLIT($A391,",")</f>
        <v>RGNO1466178</v>
      </c>
      <c r="C391" s="27" t="str">
        <v>Date-15/12/2024</v>
      </c>
      <c r="D391" s="27" t="str">
        <v>Mob:607527980[0:00]</v>
      </c>
      <c r="E391" s="36" t="str">
        <f t="shared" si="84"/>
        <v>15/12/2024</v>
      </c>
      <c r="F391" s="27" t="str">
        <f t="shared" si="85"/>
        <v>607527980</v>
      </c>
      <c r="G391" s="27" t="str" cm="1">
        <f t="array" ref="G391:I391">_xlfn.TEXTSPLIT($E391,"/")</f>
        <v>15</v>
      </c>
      <c r="H391" s="27" t="str">
        <v>12</v>
      </c>
      <c r="I391" s="27" t="str">
        <v>2024</v>
      </c>
      <c r="J391" s="28">
        <f t="shared" si="86"/>
        <v>45641</v>
      </c>
      <c r="K391" s="27" t="str">
        <f t="shared" si="87"/>
        <v>[0:00]</v>
      </c>
      <c r="L391" s="27" t="str">
        <f t="shared" si="88"/>
        <v>0:00]</v>
      </c>
      <c r="M391" s="27" t="str">
        <f t="shared" si="89"/>
        <v>0:00</v>
      </c>
      <c r="N391" s="27" t="str" cm="1">
        <f t="array" ref="N391">_xlfn.TEXTSPLIT($M391,"-")</f>
        <v>0:00</v>
      </c>
      <c r="O391" s="27"/>
      <c r="P391" s="27" cm="1">
        <f t="array" ref="P391:Q391">VALUE(_xlfn.TEXTSPLIT($N391,":"))</f>
        <v>0</v>
      </c>
      <c r="Q391" s="27">
        <v>0</v>
      </c>
      <c r="R391" s="27" t="str" cm="1">
        <f t="array" ref="R391">IF($O391="","",VALUE(_xlfn.TEXTSPLIT($O391,":")))</f>
        <v/>
      </c>
      <c r="S391" s="27"/>
      <c r="T391" s="34">
        <f t="shared" si="90"/>
        <v>0</v>
      </c>
      <c r="U391" s="34" t="str">
        <f t="shared" si="91"/>
        <v/>
      </c>
      <c r="V391" s="34" t="str">
        <f t="shared" si="92"/>
        <v/>
      </c>
      <c r="W391" s="35">
        <f t="shared" si="93"/>
        <v>0</v>
      </c>
      <c r="X391" s="27" t="str">
        <f t="shared" si="94"/>
        <v>RGNO1466178</v>
      </c>
      <c r="Y391" s="43">
        <f t="shared" si="95"/>
        <v>45641</v>
      </c>
      <c r="Z391" s="27" t="str">
        <f t="shared" si="96"/>
        <v>607527980</v>
      </c>
      <c r="AA391" s="27" t="str">
        <f t="shared" si="97"/>
        <v>Absent</v>
      </c>
    </row>
    <row r="392" spans="1:27">
      <c r="A392" s="32" t="s">
        <v>440</v>
      </c>
      <c r="B392" s="27" t="str" cm="1">
        <f t="array" ref="B392:D392">_xlfn.TEXTSPLIT($A392,",")</f>
        <v>RGNO1466179</v>
      </c>
      <c r="C392" s="27" t="str">
        <v>Date-4/12/2024</v>
      </c>
      <c r="D392" s="27" t="str">
        <v>Mob:607617983[0:00]</v>
      </c>
      <c r="E392" s="36" t="str">
        <f t="shared" si="84"/>
        <v>4/12/2024</v>
      </c>
      <c r="F392" s="27" t="str">
        <f t="shared" si="85"/>
        <v>607617983</v>
      </c>
      <c r="G392" s="27" t="str" cm="1">
        <f t="array" ref="G392:I392">_xlfn.TEXTSPLIT($E392,"/")</f>
        <v>4</v>
      </c>
      <c r="H392" s="27" t="str">
        <v>12</v>
      </c>
      <c r="I392" s="27" t="str">
        <v>2024</v>
      </c>
      <c r="J392" s="28">
        <f t="shared" si="86"/>
        <v>45630</v>
      </c>
      <c r="K392" s="27" t="str">
        <f t="shared" si="87"/>
        <v>[0:00]</v>
      </c>
      <c r="L392" s="27" t="str">
        <f t="shared" si="88"/>
        <v>0:00]</v>
      </c>
      <c r="M392" s="27" t="str">
        <f t="shared" si="89"/>
        <v>0:00</v>
      </c>
      <c r="N392" s="27" t="str" cm="1">
        <f t="array" ref="N392">_xlfn.TEXTSPLIT($M392,"-")</f>
        <v>0:00</v>
      </c>
      <c r="O392" s="27"/>
      <c r="P392" s="27" cm="1">
        <f t="array" ref="P392:Q392">VALUE(_xlfn.TEXTSPLIT($N392,":"))</f>
        <v>0</v>
      </c>
      <c r="Q392" s="27">
        <v>0</v>
      </c>
      <c r="R392" s="27" t="str" cm="1">
        <f t="array" ref="R392">IF($O392="","",VALUE(_xlfn.TEXTSPLIT($O392,":")))</f>
        <v/>
      </c>
      <c r="S392" s="27"/>
      <c r="T392" s="34">
        <f t="shared" si="90"/>
        <v>0</v>
      </c>
      <c r="U392" s="34" t="str">
        <f t="shared" si="91"/>
        <v/>
      </c>
      <c r="V392" s="34" t="str">
        <f t="shared" si="92"/>
        <v/>
      </c>
      <c r="W392" s="35">
        <f t="shared" si="93"/>
        <v>0</v>
      </c>
      <c r="X392" s="27" t="str">
        <f t="shared" si="94"/>
        <v>RGNO1466179</v>
      </c>
      <c r="Y392" s="43">
        <f t="shared" si="95"/>
        <v>45630</v>
      </c>
      <c r="Z392" s="27" t="str">
        <f t="shared" si="96"/>
        <v>607617983</v>
      </c>
      <c r="AA392" s="27" t="str">
        <f t="shared" si="97"/>
        <v>Absent</v>
      </c>
    </row>
    <row r="393" spans="1:27">
      <c r="A393" s="32" t="s">
        <v>441</v>
      </c>
      <c r="B393" s="27" t="str" cm="1">
        <f t="array" ref="B393:D393">_xlfn.TEXTSPLIT($A393,",")</f>
        <v>RGNO1466180</v>
      </c>
      <c r="C393" s="27" t="str">
        <v>Date-18/12/2024</v>
      </c>
      <c r="D393" s="27" t="str">
        <v>Mob:607707987[08:25-8:37]</v>
      </c>
      <c r="E393" s="36" t="str">
        <f t="shared" si="84"/>
        <v>18/12/2024</v>
      </c>
      <c r="F393" s="27" t="str">
        <f t="shared" si="85"/>
        <v>607707987</v>
      </c>
      <c r="G393" s="27" t="str" cm="1">
        <f t="array" ref="G393:I393">_xlfn.TEXTSPLIT($E393,"/")</f>
        <v>18</v>
      </c>
      <c r="H393" s="27" t="str">
        <v>12</v>
      </c>
      <c r="I393" s="27" t="str">
        <v>2024</v>
      </c>
      <c r="J393" s="28">
        <f t="shared" si="86"/>
        <v>45644</v>
      </c>
      <c r="K393" s="27" t="str">
        <f t="shared" si="87"/>
        <v>[08:25-8:37]</v>
      </c>
      <c r="L393" s="27" t="str">
        <f t="shared" si="88"/>
        <v>08:25-8:37]</v>
      </c>
      <c r="M393" s="27" t="str">
        <f t="shared" si="89"/>
        <v>08:25-8:37</v>
      </c>
      <c r="N393" s="27" t="str" cm="1">
        <f t="array" ref="N393:O393">_xlfn.TEXTSPLIT($M393,"-")</f>
        <v>08:25</v>
      </c>
      <c r="O393" s="27" t="str">
        <v>8:37</v>
      </c>
      <c r="P393" s="27" cm="1">
        <f t="array" ref="P393:Q393">VALUE(_xlfn.TEXTSPLIT($N393,":"))</f>
        <v>8</v>
      </c>
      <c r="Q393" s="27">
        <v>25</v>
      </c>
      <c r="R393" s="27" cm="1">
        <f t="array" ref="R393:S393">IF($O393="","",VALUE(_xlfn.TEXTSPLIT($O393,":")))</f>
        <v>8</v>
      </c>
      <c r="S393" s="27">
        <v>37</v>
      </c>
      <c r="T393" s="34">
        <f t="shared" si="90"/>
        <v>0.35069444444444442</v>
      </c>
      <c r="U393" s="34">
        <f t="shared" si="91"/>
        <v>0.35902777777777778</v>
      </c>
      <c r="V393" s="34">
        <f t="shared" si="92"/>
        <v>8.3333333333333592E-3</v>
      </c>
      <c r="W393" s="35">
        <f t="shared" si="93"/>
        <v>12</v>
      </c>
      <c r="X393" s="27" t="str">
        <f t="shared" si="94"/>
        <v>RGNO1466180</v>
      </c>
      <c r="Y393" s="43">
        <f t="shared" si="95"/>
        <v>45644</v>
      </c>
      <c r="Z393" s="27" t="str">
        <f t="shared" si="96"/>
        <v>607707987</v>
      </c>
      <c r="AA393" s="27" t="str">
        <f t="shared" si="97"/>
        <v>Present</v>
      </c>
    </row>
    <row r="394" spans="1:27">
      <c r="A394" s="32" t="s">
        <v>442</v>
      </c>
      <c r="B394" s="27" t="str" cm="1">
        <f t="array" ref="B394:D394">_xlfn.TEXTSPLIT($A394,",")</f>
        <v>RGNO1466181</v>
      </c>
      <c r="C394" s="27" t="str">
        <v>Date-2/12/2024</v>
      </c>
      <c r="D394" s="27" t="str">
        <v>Mob:607977999[15:34-15:50]</v>
      </c>
      <c r="E394" s="36" t="str">
        <f t="shared" si="84"/>
        <v>2/12/2024</v>
      </c>
      <c r="F394" s="27" t="str">
        <f t="shared" si="85"/>
        <v>607977999</v>
      </c>
      <c r="G394" s="27" t="str" cm="1">
        <f t="array" ref="G394:I394">_xlfn.TEXTSPLIT($E394,"/")</f>
        <v>2</v>
      </c>
      <c r="H394" s="27" t="str">
        <v>12</v>
      </c>
      <c r="I394" s="27" t="str">
        <v>2024</v>
      </c>
      <c r="J394" s="28">
        <f t="shared" si="86"/>
        <v>45628</v>
      </c>
      <c r="K394" s="27" t="str">
        <f t="shared" si="87"/>
        <v>[15:34-15:50]</v>
      </c>
      <c r="L394" s="27" t="str">
        <f t="shared" si="88"/>
        <v>15:34-15:50]</v>
      </c>
      <c r="M394" s="27" t="str">
        <f t="shared" si="89"/>
        <v>15:34-15:50</v>
      </c>
      <c r="N394" s="27" t="str" cm="1">
        <f t="array" ref="N394:O394">_xlfn.TEXTSPLIT($M394,"-")</f>
        <v>15:34</v>
      </c>
      <c r="O394" s="27" t="str">
        <v>15:50</v>
      </c>
      <c r="P394" s="27" cm="1">
        <f t="array" ref="P394:Q394">VALUE(_xlfn.TEXTSPLIT($N394,":"))</f>
        <v>15</v>
      </c>
      <c r="Q394" s="27">
        <v>34</v>
      </c>
      <c r="R394" s="27" cm="1">
        <f t="array" ref="R394:S394">IF($O394="","",VALUE(_xlfn.TEXTSPLIT($O394,":")))</f>
        <v>15</v>
      </c>
      <c r="S394" s="27">
        <v>50</v>
      </c>
      <c r="T394" s="34">
        <f t="shared" si="90"/>
        <v>0.64861111111111114</v>
      </c>
      <c r="U394" s="34">
        <f t="shared" si="91"/>
        <v>0.65972222222222221</v>
      </c>
      <c r="V394" s="34">
        <f t="shared" si="92"/>
        <v>1.1111111111111072E-2</v>
      </c>
      <c r="W394" s="35">
        <f t="shared" si="93"/>
        <v>16</v>
      </c>
      <c r="X394" s="27" t="str">
        <f t="shared" si="94"/>
        <v>RGNO1466181</v>
      </c>
      <c r="Y394" s="43">
        <f t="shared" si="95"/>
        <v>45628</v>
      </c>
      <c r="Z394" s="27" t="str">
        <f t="shared" si="96"/>
        <v>607977999</v>
      </c>
      <c r="AA394" s="27" t="str">
        <f t="shared" si="97"/>
        <v>Present</v>
      </c>
    </row>
    <row r="395" spans="1:27">
      <c r="A395" s="32" t="s">
        <v>443</v>
      </c>
      <c r="B395" s="27" t="str" cm="1">
        <f t="array" ref="B395:D395">_xlfn.TEXTSPLIT($A395,",")</f>
        <v>RGNO1466182</v>
      </c>
      <c r="C395" s="27" t="str">
        <v>Date-5/12/2024</v>
      </c>
      <c r="D395" s="27" t="str">
        <v>Mob:708068002[0:00]</v>
      </c>
      <c r="E395" s="36" t="str">
        <f t="shared" si="84"/>
        <v>5/12/2024</v>
      </c>
      <c r="F395" s="27" t="str">
        <f t="shared" si="85"/>
        <v>708068002</v>
      </c>
      <c r="G395" s="27" t="str" cm="1">
        <f t="array" ref="G395:I395">_xlfn.TEXTSPLIT($E395,"/")</f>
        <v>5</v>
      </c>
      <c r="H395" s="27" t="str">
        <v>12</v>
      </c>
      <c r="I395" s="27" t="str">
        <v>2024</v>
      </c>
      <c r="J395" s="28">
        <f t="shared" si="86"/>
        <v>45631</v>
      </c>
      <c r="K395" s="27" t="str">
        <f t="shared" si="87"/>
        <v>[0:00]</v>
      </c>
      <c r="L395" s="27" t="str">
        <f t="shared" si="88"/>
        <v>0:00]</v>
      </c>
      <c r="M395" s="27" t="str">
        <f t="shared" si="89"/>
        <v>0:00</v>
      </c>
      <c r="N395" s="27" t="str" cm="1">
        <f t="array" ref="N395">_xlfn.TEXTSPLIT($M395,"-")</f>
        <v>0:00</v>
      </c>
      <c r="O395" s="27"/>
      <c r="P395" s="27" cm="1">
        <f t="array" ref="P395:Q395">VALUE(_xlfn.TEXTSPLIT($N395,":"))</f>
        <v>0</v>
      </c>
      <c r="Q395" s="27">
        <v>0</v>
      </c>
      <c r="R395" s="27" t="str" cm="1">
        <f t="array" ref="R395">IF($O395="","",VALUE(_xlfn.TEXTSPLIT($O395,":")))</f>
        <v/>
      </c>
      <c r="S395" s="27"/>
      <c r="T395" s="34">
        <f t="shared" si="90"/>
        <v>0</v>
      </c>
      <c r="U395" s="34" t="str">
        <f t="shared" si="91"/>
        <v/>
      </c>
      <c r="V395" s="34" t="str">
        <f t="shared" si="92"/>
        <v/>
      </c>
      <c r="W395" s="35">
        <f t="shared" si="93"/>
        <v>0</v>
      </c>
      <c r="X395" s="27" t="str">
        <f t="shared" si="94"/>
        <v>RGNO1466182</v>
      </c>
      <c r="Y395" s="43">
        <f t="shared" si="95"/>
        <v>45631</v>
      </c>
      <c r="Z395" s="27" t="str">
        <f t="shared" si="96"/>
        <v>708068002</v>
      </c>
      <c r="AA395" s="27" t="str">
        <f t="shared" si="97"/>
        <v>Absent</v>
      </c>
    </row>
    <row r="396" spans="1:27">
      <c r="A396" s="32" t="s">
        <v>444</v>
      </c>
      <c r="B396" s="27" t="str" cm="1">
        <f t="array" ref="B396:D396">_xlfn.TEXTSPLIT($A396,",")</f>
        <v>RGNO1466183</v>
      </c>
      <c r="C396" s="27" t="str">
        <v>Date-10/12/2024</v>
      </c>
      <c r="D396" s="27" t="str">
        <v>Mob:608158006[08:18-8:32]</v>
      </c>
      <c r="E396" s="36" t="str">
        <f t="shared" si="84"/>
        <v>10/12/2024</v>
      </c>
      <c r="F396" s="27" t="str">
        <f t="shared" si="85"/>
        <v>608158006</v>
      </c>
      <c r="G396" s="27" t="str" cm="1">
        <f t="array" ref="G396:I396">_xlfn.TEXTSPLIT($E396,"/")</f>
        <v>10</v>
      </c>
      <c r="H396" s="27" t="str">
        <v>12</v>
      </c>
      <c r="I396" s="27" t="str">
        <v>2024</v>
      </c>
      <c r="J396" s="28">
        <f t="shared" si="86"/>
        <v>45636</v>
      </c>
      <c r="K396" s="27" t="str">
        <f t="shared" si="87"/>
        <v>[08:18-8:32]</v>
      </c>
      <c r="L396" s="27" t="str">
        <f t="shared" si="88"/>
        <v>08:18-8:32]</v>
      </c>
      <c r="M396" s="27" t="str">
        <f t="shared" si="89"/>
        <v>08:18-8:32</v>
      </c>
      <c r="N396" s="27" t="str" cm="1">
        <f t="array" ref="N396:O396">_xlfn.TEXTSPLIT($M396,"-")</f>
        <v>08:18</v>
      </c>
      <c r="O396" s="27" t="str">
        <v>8:32</v>
      </c>
      <c r="P396" s="27" cm="1">
        <f t="array" ref="P396:Q396">VALUE(_xlfn.TEXTSPLIT($N396,":"))</f>
        <v>8</v>
      </c>
      <c r="Q396" s="27">
        <v>18</v>
      </c>
      <c r="R396" s="27" cm="1">
        <f t="array" ref="R396:S396">IF($O396="","",VALUE(_xlfn.TEXTSPLIT($O396,":")))</f>
        <v>8</v>
      </c>
      <c r="S396" s="27">
        <v>32</v>
      </c>
      <c r="T396" s="34">
        <f t="shared" si="90"/>
        <v>0.34583333333333333</v>
      </c>
      <c r="U396" s="34">
        <f t="shared" si="91"/>
        <v>0.35555555555555557</v>
      </c>
      <c r="V396" s="34">
        <f t="shared" si="92"/>
        <v>9.7222222222222432E-3</v>
      </c>
      <c r="W396" s="35">
        <f t="shared" si="93"/>
        <v>14</v>
      </c>
      <c r="X396" s="27" t="str">
        <f t="shared" si="94"/>
        <v>RGNO1466183</v>
      </c>
      <c r="Y396" s="43">
        <f t="shared" si="95"/>
        <v>45636</v>
      </c>
      <c r="Z396" s="27" t="str">
        <f t="shared" si="96"/>
        <v>608158006</v>
      </c>
      <c r="AA396" s="27" t="str">
        <f t="shared" si="97"/>
        <v>Present</v>
      </c>
    </row>
    <row r="397" spans="1:27">
      <c r="A397" s="32" t="s">
        <v>445</v>
      </c>
      <c r="B397" s="27" t="str" cm="1">
        <f t="array" ref="B397:D397">_xlfn.TEXTSPLIT($A397,",")</f>
        <v>RGNO1466184</v>
      </c>
      <c r="C397" s="27" t="str">
        <v>Date-13/12/2024</v>
      </c>
      <c r="D397" s="27" t="str">
        <v>Mob:608428017[11:34-11:49]</v>
      </c>
      <c r="E397" s="36" t="str">
        <f t="shared" si="84"/>
        <v>13/12/2024</v>
      </c>
      <c r="F397" s="27" t="str">
        <f t="shared" si="85"/>
        <v>608428017</v>
      </c>
      <c r="G397" s="27" t="str" cm="1">
        <f t="array" ref="G397:I397">_xlfn.TEXTSPLIT($E397,"/")</f>
        <v>13</v>
      </c>
      <c r="H397" s="27" t="str">
        <v>12</v>
      </c>
      <c r="I397" s="27" t="str">
        <v>2024</v>
      </c>
      <c r="J397" s="28">
        <f t="shared" si="86"/>
        <v>45639</v>
      </c>
      <c r="K397" s="27" t="str">
        <f t="shared" si="87"/>
        <v>[11:34-11:49]</v>
      </c>
      <c r="L397" s="27" t="str">
        <f t="shared" si="88"/>
        <v>11:34-11:49]</v>
      </c>
      <c r="M397" s="27" t="str">
        <f t="shared" si="89"/>
        <v>11:34-11:49</v>
      </c>
      <c r="N397" s="27" t="str" cm="1">
        <f t="array" ref="N397:O397">_xlfn.TEXTSPLIT($M397,"-")</f>
        <v>11:34</v>
      </c>
      <c r="O397" s="27" t="str">
        <v>11:49</v>
      </c>
      <c r="P397" s="27" cm="1">
        <f t="array" ref="P397:Q397">VALUE(_xlfn.TEXTSPLIT($N397,":"))</f>
        <v>11</v>
      </c>
      <c r="Q397" s="27">
        <v>34</v>
      </c>
      <c r="R397" s="27" cm="1">
        <f t="array" ref="R397:S397">IF($O397="","",VALUE(_xlfn.TEXTSPLIT($O397,":")))</f>
        <v>11</v>
      </c>
      <c r="S397" s="27">
        <v>49</v>
      </c>
      <c r="T397" s="34">
        <f t="shared" si="90"/>
        <v>0.48194444444444445</v>
      </c>
      <c r="U397" s="34">
        <f t="shared" si="91"/>
        <v>0.49236111111111114</v>
      </c>
      <c r="V397" s="34">
        <f t="shared" si="92"/>
        <v>1.0416666666666685E-2</v>
      </c>
      <c r="W397" s="35">
        <f t="shared" si="93"/>
        <v>15</v>
      </c>
      <c r="X397" s="27" t="str">
        <f t="shared" si="94"/>
        <v>RGNO1466184</v>
      </c>
      <c r="Y397" s="43">
        <f t="shared" si="95"/>
        <v>45639</v>
      </c>
      <c r="Z397" s="27" t="str">
        <f t="shared" si="96"/>
        <v>608428017</v>
      </c>
      <c r="AA397" s="27" t="str">
        <f t="shared" si="97"/>
        <v>Present</v>
      </c>
    </row>
    <row r="398" spans="1:27">
      <c r="A398" s="32" t="s">
        <v>446</v>
      </c>
      <c r="B398" s="27" t="str" cm="1">
        <f t="array" ref="B398:D398">_xlfn.TEXTSPLIT($A398,",")</f>
        <v>RGNO1466185</v>
      </c>
      <c r="C398" s="27" t="str">
        <v>Date-18/12/2024</v>
      </c>
      <c r="D398" s="27" t="str">
        <v>Mob:608518021[0:00]</v>
      </c>
      <c r="E398" s="36" t="str">
        <f t="shared" si="84"/>
        <v>18/12/2024</v>
      </c>
      <c r="F398" s="27" t="str">
        <f t="shared" si="85"/>
        <v>608518021</v>
      </c>
      <c r="G398" s="27" t="str" cm="1">
        <f t="array" ref="G398:I398">_xlfn.TEXTSPLIT($E398,"/")</f>
        <v>18</v>
      </c>
      <c r="H398" s="27" t="str">
        <v>12</v>
      </c>
      <c r="I398" s="27" t="str">
        <v>2024</v>
      </c>
      <c r="J398" s="28">
        <f t="shared" si="86"/>
        <v>45644</v>
      </c>
      <c r="K398" s="27" t="str">
        <f t="shared" si="87"/>
        <v>[0:00]</v>
      </c>
      <c r="L398" s="27" t="str">
        <f t="shared" si="88"/>
        <v>0:00]</v>
      </c>
      <c r="M398" s="27" t="str">
        <f t="shared" si="89"/>
        <v>0:00</v>
      </c>
      <c r="N398" s="27" t="str" cm="1">
        <f t="array" ref="N398">_xlfn.TEXTSPLIT($M398,"-")</f>
        <v>0:00</v>
      </c>
      <c r="O398" s="27"/>
      <c r="P398" s="27" cm="1">
        <f t="array" ref="P398:Q398">VALUE(_xlfn.TEXTSPLIT($N398,":"))</f>
        <v>0</v>
      </c>
      <c r="Q398" s="27">
        <v>0</v>
      </c>
      <c r="R398" s="27" t="str" cm="1">
        <f t="array" ref="R398">IF($O398="","",VALUE(_xlfn.TEXTSPLIT($O398,":")))</f>
        <v/>
      </c>
      <c r="S398" s="27"/>
      <c r="T398" s="34">
        <f t="shared" si="90"/>
        <v>0</v>
      </c>
      <c r="U398" s="34" t="str">
        <f t="shared" si="91"/>
        <v/>
      </c>
      <c r="V398" s="34" t="str">
        <f t="shared" si="92"/>
        <v/>
      </c>
      <c r="W398" s="35">
        <f t="shared" si="93"/>
        <v>0</v>
      </c>
      <c r="X398" s="27" t="str">
        <f t="shared" si="94"/>
        <v>RGNO1466185</v>
      </c>
      <c r="Y398" s="43">
        <f t="shared" si="95"/>
        <v>45644</v>
      </c>
      <c r="Z398" s="27" t="str">
        <f t="shared" si="96"/>
        <v>608518021</v>
      </c>
      <c r="AA398" s="27" t="str">
        <f t="shared" si="97"/>
        <v>Absent</v>
      </c>
    </row>
    <row r="399" spans="1:27">
      <c r="A399" s="32" t="s">
        <v>447</v>
      </c>
      <c r="B399" s="27" t="str" cm="1">
        <f t="array" ref="B399:D399">_xlfn.TEXTSPLIT($A399,",")</f>
        <v>RGNO1466186</v>
      </c>
      <c r="C399" s="27" t="str">
        <v>Date-10/12/2024</v>
      </c>
      <c r="D399" s="27" t="str">
        <v>Mob:708698029[08:09-8:12]</v>
      </c>
      <c r="E399" s="36" t="str">
        <f t="shared" si="84"/>
        <v>10/12/2024</v>
      </c>
      <c r="F399" s="27" t="str">
        <f t="shared" si="85"/>
        <v>708698029</v>
      </c>
      <c r="G399" s="27" t="str" cm="1">
        <f t="array" ref="G399:I399">_xlfn.TEXTSPLIT($E399,"/")</f>
        <v>10</v>
      </c>
      <c r="H399" s="27" t="str">
        <v>12</v>
      </c>
      <c r="I399" s="27" t="str">
        <v>2024</v>
      </c>
      <c r="J399" s="28">
        <f t="shared" si="86"/>
        <v>45636</v>
      </c>
      <c r="K399" s="27" t="str">
        <f t="shared" si="87"/>
        <v>[08:09-8:12]</v>
      </c>
      <c r="L399" s="27" t="str">
        <f t="shared" si="88"/>
        <v>08:09-8:12]</v>
      </c>
      <c r="M399" s="27" t="str">
        <f t="shared" si="89"/>
        <v>08:09-8:12</v>
      </c>
      <c r="N399" s="27" t="str" cm="1">
        <f t="array" ref="N399:O399">_xlfn.TEXTSPLIT($M399,"-")</f>
        <v>08:09</v>
      </c>
      <c r="O399" s="27" t="str">
        <v>8:12</v>
      </c>
      <c r="P399" s="27" cm="1">
        <f t="array" ref="P399:Q399">VALUE(_xlfn.TEXTSPLIT($N399,":"))</f>
        <v>8</v>
      </c>
      <c r="Q399" s="27">
        <v>9</v>
      </c>
      <c r="R399" s="27" cm="1">
        <f t="array" ref="R399:S399">IF($O399="","",VALUE(_xlfn.TEXTSPLIT($O399,":")))</f>
        <v>8</v>
      </c>
      <c r="S399" s="27">
        <v>12</v>
      </c>
      <c r="T399" s="34">
        <f t="shared" si="90"/>
        <v>0.33958333333333335</v>
      </c>
      <c r="U399" s="34">
        <f t="shared" si="91"/>
        <v>0.34166666666666667</v>
      </c>
      <c r="V399" s="34">
        <f t="shared" si="92"/>
        <v>2.0833333333333259E-3</v>
      </c>
      <c r="W399" s="35">
        <f t="shared" si="93"/>
        <v>3</v>
      </c>
      <c r="X399" s="27" t="str">
        <f t="shared" si="94"/>
        <v>RGNO1466186</v>
      </c>
      <c r="Y399" s="43">
        <f t="shared" si="95"/>
        <v>45636</v>
      </c>
      <c r="Z399" s="27" t="str">
        <f t="shared" si="96"/>
        <v>708698029</v>
      </c>
      <c r="AA399" s="27" t="str">
        <f t="shared" si="97"/>
        <v>Present</v>
      </c>
    </row>
    <row r="400" spans="1:27">
      <c r="A400" s="32" t="s">
        <v>448</v>
      </c>
      <c r="B400" s="27" t="str" cm="1">
        <f t="array" ref="B400:D400">_xlfn.TEXTSPLIT($A400,",")</f>
        <v>RGNO1466187</v>
      </c>
      <c r="C400" s="27" t="str">
        <v>Date-19/12/2024</v>
      </c>
      <c r="D400" s="27" t="str">
        <v>Mob:709058044[17:45-18:05]</v>
      </c>
      <c r="E400" s="36" t="str">
        <f t="shared" si="84"/>
        <v>19/12/2024</v>
      </c>
      <c r="F400" s="27" t="str">
        <f t="shared" si="85"/>
        <v>709058044</v>
      </c>
      <c r="G400" s="27" t="str" cm="1">
        <f t="array" ref="G400:I400">_xlfn.TEXTSPLIT($E400,"/")</f>
        <v>19</v>
      </c>
      <c r="H400" s="27" t="str">
        <v>12</v>
      </c>
      <c r="I400" s="27" t="str">
        <v>2024</v>
      </c>
      <c r="J400" s="28">
        <f t="shared" si="86"/>
        <v>45645</v>
      </c>
      <c r="K400" s="27" t="str">
        <f t="shared" si="87"/>
        <v>[17:45-18:05]</v>
      </c>
      <c r="L400" s="27" t="str">
        <f t="shared" si="88"/>
        <v>17:45-18:05]</v>
      </c>
      <c r="M400" s="27" t="str">
        <f t="shared" si="89"/>
        <v>17:45-18:05</v>
      </c>
      <c r="N400" s="27" t="str" cm="1">
        <f t="array" ref="N400:O400">_xlfn.TEXTSPLIT($M400,"-")</f>
        <v>17:45</v>
      </c>
      <c r="O400" s="27" t="str">
        <v>18:05</v>
      </c>
      <c r="P400" s="27" cm="1">
        <f t="array" ref="P400:Q400">VALUE(_xlfn.TEXTSPLIT($N400,":"))</f>
        <v>17</v>
      </c>
      <c r="Q400" s="27">
        <v>45</v>
      </c>
      <c r="R400" s="27" cm="1">
        <f t="array" ref="R400:S400">IF($O400="","",VALUE(_xlfn.TEXTSPLIT($O400,":")))</f>
        <v>18</v>
      </c>
      <c r="S400" s="27">
        <v>5</v>
      </c>
      <c r="T400" s="34">
        <f t="shared" si="90"/>
        <v>0.73958333333333337</v>
      </c>
      <c r="U400" s="34">
        <f t="shared" si="91"/>
        <v>0.75347222222222221</v>
      </c>
      <c r="V400" s="34">
        <f t="shared" si="92"/>
        <v>1.388888888888884E-2</v>
      </c>
      <c r="W400" s="35">
        <f t="shared" si="93"/>
        <v>20</v>
      </c>
      <c r="X400" s="27" t="str">
        <f t="shared" si="94"/>
        <v>RGNO1466187</v>
      </c>
      <c r="Y400" s="43">
        <f t="shared" si="95"/>
        <v>45645</v>
      </c>
      <c r="Z400" s="27" t="str">
        <f t="shared" si="96"/>
        <v>709058044</v>
      </c>
      <c r="AA400" s="27" t="str">
        <f t="shared" si="97"/>
        <v>Present</v>
      </c>
    </row>
    <row r="401" spans="1:27">
      <c r="A401" s="32" t="s">
        <v>449</v>
      </c>
      <c r="B401" s="27" t="str" cm="1">
        <f t="array" ref="B401:D401">_xlfn.TEXTSPLIT($A401,",")</f>
        <v>RGNO1466188</v>
      </c>
      <c r="C401" s="27" t="str">
        <v>Date-16/12/2024</v>
      </c>
      <c r="D401" s="27" t="str">
        <v>Mob:709148048[13:44-14:03]</v>
      </c>
      <c r="E401" s="36" t="str">
        <f t="shared" si="84"/>
        <v>16/12/2024</v>
      </c>
      <c r="F401" s="27" t="str">
        <f t="shared" si="85"/>
        <v>709148048</v>
      </c>
      <c r="G401" s="27" t="str" cm="1">
        <f t="array" ref="G401:I401">_xlfn.TEXTSPLIT($E401,"/")</f>
        <v>16</v>
      </c>
      <c r="H401" s="27" t="str">
        <v>12</v>
      </c>
      <c r="I401" s="27" t="str">
        <v>2024</v>
      </c>
      <c r="J401" s="28">
        <f t="shared" si="86"/>
        <v>45642</v>
      </c>
      <c r="K401" s="27" t="str">
        <f t="shared" si="87"/>
        <v>[13:44-14:03]</v>
      </c>
      <c r="L401" s="27" t="str">
        <f t="shared" si="88"/>
        <v>13:44-14:03]</v>
      </c>
      <c r="M401" s="27" t="str">
        <f t="shared" si="89"/>
        <v>13:44-14:03</v>
      </c>
      <c r="N401" s="27" t="str" cm="1">
        <f t="array" ref="N401:O401">_xlfn.TEXTSPLIT($M401,"-")</f>
        <v>13:44</v>
      </c>
      <c r="O401" s="27" t="str">
        <v>14:03</v>
      </c>
      <c r="P401" s="27" cm="1">
        <f t="array" ref="P401:Q401">VALUE(_xlfn.TEXTSPLIT($N401,":"))</f>
        <v>13</v>
      </c>
      <c r="Q401" s="27">
        <v>44</v>
      </c>
      <c r="R401" s="27" cm="1">
        <f t="array" ref="R401:S401">IF($O401="","",VALUE(_xlfn.TEXTSPLIT($O401,":")))</f>
        <v>14</v>
      </c>
      <c r="S401" s="27">
        <v>3</v>
      </c>
      <c r="T401" s="34">
        <f t="shared" si="90"/>
        <v>0.57222222222222219</v>
      </c>
      <c r="U401" s="34">
        <f t="shared" si="91"/>
        <v>0.5854166666666667</v>
      </c>
      <c r="V401" s="34">
        <f t="shared" si="92"/>
        <v>1.3194444444444509E-2</v>
      </c>
      <c r="W401" s="35">
        <f t="shared" si="93"/>
        <v>19</v>
      </c>
      <c r="X401" s="27" t="str">
        <f t="shared" si="94"/>
        <v>RGNO1466188</v>
      </c>
      <c r="Y401" s="43">
        <f t="shared" si="95"/>
        <v>45642</v>
      </c>
      <c r="Z401" s="27" t="str">
        <f t="shared" si="96"/>
        <v>709148048</v>
      </c>
      <c r="AA401" s="27" t="str">
        <f t="shared" si="97"/>
        <v>Present</v>
      </c>
    </row>
    <row r="402" spans="1:27">
      <c r="A402" s="32" t="s">
        <v>450</v>
      </c>
      <c r="B402" s="27" t="str" cm="1">
        <f t="array" ref="B402:D402">_xlfn.TEXTSPLIT($A402,",")</f>
        <v>RGNO1466189</v>
      </c>
      <c r="C402" s="27" t="str">
        <v>Date-11/12/2024</v>
      </c>
      <c r="D402" s="27" t="str">
        <v>Mob:709418059[16:34-16:40]</v>
      </c>
      <c r="E402" s="36" t="str">
        <f t="shared" si="84"/>
        <v>11/12/2024</v>
      </c>
      <c r="F402" s="27" t="str">
        <f t="shared" si="85"/>
        <v>709418059</v>
      </c>
      <c r="G402" s="27" t="str" cm="1">
        <f t="array" ref="G402:I402">_xlfn.TEXTSPLIT($E402,"/")</f>
        <v>11</v>
      </c>
      <c r="H402" s="27" t="str">
        <v>12</v>
      </c>
      <c r="I402" s="27" t="str">
        <v>2024</v>
      </c>
      <c r="J402" s="28">
        <f t="shared" si="86"/>
        <v>45637</v>
      </c>
      <c r="K402" s="27" t="str">
        <f t="shared" si="87"/>
        <v>[16:34-16:40]</v>
      </c>
      <c r="L402" s="27" t="str">
        <f t="shared" si="88"/>
        <v>16:34-16:40]</v>
      </c>
      <c r="M402" s="27" t="str">
        <f t="shared" si="89"/>
        <v>16:34-16:40</v>
      </c>
      <c r="N402" s="27" t="str" cm="1">
        <f t="array" ref="N402:O402">_xlfn.TEXTSPLIT($M402,"-")</f>
        <v>16:34</v>
      </c>
      <c r="O402" s="27" t="str">
        <v>16:40</v>
      </c>
      <c r="P402" s="27" cm="1">
        <f t="array" ref="P402:Q402">VALUE(_xlfn.TEXTSPLIT($N402,":"))</f>
        <v>16</v>
      </c>
      <c r="Q402" s="27">
        <v>34</v>
      </c>
      <c r="R402" s="27" cm="1">
        <f t="array" ref="R402:S402">IF($O402="","",VALUE(_xlfn.TEXTSPLIT($O402,":")))</f>
        <v>16</v>
      </c>
      <c r="S402" s="27">
        <v>40</v>
      </c>
      <c r="T402" s="34">
        <f t="shared" si="90"/>
        <v>0.69027777777777777</v>
      </c>
      <c r="U402" s="34">
        <f t="shared" si="91"/>
        <v>0.69444444444444442</v>
      </c>
      <c r="V402" s="34">
        <f t="shared" si="92"/>
        <v>4.1666666666666519E-3</v>
      </c>
      <c r="W402" s="35">
        <f t="shared" si="93"/>
        <v>6</v>
      </c>
      <c r="X402" s="27" t="str">
        <f t="shared" si="94"/>
        <v>RGNO1466189</v>
      </c>
      <c r="Y402" s="43">
        <f t="shared" si="95"/>
        <v>45637</v>
      </c>
      <c r="Z402" s="27" t="str">
        <f t="shared" si="96"/>
        <v>709418059</v>
      </c>
      <c r="AA402" s="27" t="str">
        <f t="shared" si="97"/>
        <v>Present</v>
      </c>
    </row>
    <row r="403" spans="1:27">
      <c r="A403" s="32" t="s">
        <v>451</v>
      </c>
      <c r="B403" s="27" t="str" cm="1">
        <f t="array" ref="B403:D403">_xlfn.TEXTSPLIT($A403,",")</f>
        <v>RGNO1466190</v>
      </c>
      <c r="C403" s="27" t="str">
        <v>Date-2/12/2024</v>
      </c>
      <c r="D403" s="27" t="str">
        <v>Mob:609508063[15:12-15:16]</v>
      </c>
      <c r="E403" s="36" t="str">
        <f t="shared" si="84"/>
        <v>2/12/2024</v>
      </c>
      <c r="F403" s="27" t="str">
        <f t="shared" si="85"/>
        <v>609508063</v>
      </c>
      <c r="G403" s="27" t="str" cm="1">
        <f t="array" ref="G403:I403">_xlfn.TEXTSPLIT($E403,"/")</f>
        <v>2</v>
      </c>
      <c r="H403" s="27" t="str">
        <v>12</v>
      </c>
      <c r="I403" s="27" t="str">
        <v>2024</v>
      </c>
      <c r="J403" s="28">
        <f t="shared" si="86"/>
        <v>45628</v>
      </c>
      <c r="K403" s="27" t="str">
        <f t="shared" si="87"/>
        <v>[15:12-15:16]</v>
      </c>
      <c r="L403" s="27" t="str">
        <f t="shared" si="88"/>
        <v>15:12-15:16]</v>
      </c>
      <c r="M403" s="27" t="str">
        <f t="shared" si="89"/>
        <v>15:12-15:16</v>
      </c>
      <c r="N403" s="27" t="str" cm="1">
        <f t="array" ref="N403:O403">_xlfn.TEXTSPLIT($M403,"-")</f>
        <v>15:12</v>
      </c>
      <c r="O403" s="27" t="str">
        <v>15:16</v>
      </c>
      <c r="P403" s="27" cm="1">
        <f t="array" ref="P403:Q403">VALUE(_xlfn.TEXTSPLIT($N403,":"))</f>
        <v>15</v>
      </c>
      <c r="Q403" s="27">
        <v>12</v>
      </c>
      <c r="R403" s="27" cm="1">
        <f t="array" ref="R403:S403">IF($O403="","",VALUE(_xlfn.TEXTSPLIT($O403,":")))</f>
        <v>15</v>
      </c>
      <c r="S403" s="27">
        <v>16</v>
      </c>
      <c r="T403" s="34">
        <f t="shared" si="90"/>
        <v>0.6333333333333333</v>
      </c>
      <c r="U403" s="34">
        <f t="shared" si="91"/>
        <v>0.63611111111111107</v>
      </c>
      <c r="V403" s="34">
        <f t="shared" si="92"/>
        <v>2.7777777777777679E-3</v>
      </c>
      <c r="W403" s="35">
        <f t="shared" si="93"/>
        <v>4</v>
      </c>
      <c r="X403" s="27" t="str">
        <f t="shared" si="94"/>
        <v>RGNO1466190</v>
      </c>
      <c r="Y403" s="43">
        <f t="shared" si="95"/>
        <v>45628</v>
      </c>
      <c r="Z403" s="27" t="str">
        <f t="shared" si="96"/>
        <v>609508063</v>
      </c>
      <c r="AA403" s="27" t="str">
        <f t="shared" si="97"/>
        <v>Present</v>
      </c>
    </row>
    <row r="404" spans="1:27">
      <c r="A404" s="32" t="s">
        <v>452</v>
      </c>
      <c r="B404" s="27" t="str" cm="1">
        <f t="array" ref="B404:D404">_xlfn.TEXTSPLIT($A404,",")</f>
        <v>RGNO1466191</v>
      </c>
      <c r="C404" s="27" t="str">
        <v>Date-13/12/2024</v>
      </c>
      <c r="D404" s="27" t="str">
        <v>Mob:709688070[16:42-16:57]</v>
      </c>
      <c r="E404" s="36" t="str">
        <f t="shared" si="84"/>
        <v>13/12/2024</v>
      </c>
      <c r="F404" s="27" t="str">
        <f t="shared" si="85"/>
        <v>709688070</v>
      </c>
      <c r="G404" s="27" t="str" cm="1">
        <f t="array" ref="G404:I404">_xlfn.TEXTSPLIT($E404,"/")</f>
        <v>13</v>
      </c>
      <c r="H404" s="27" t="str">
        <v>12</v>
      </c>
      <c r="I404" s="27" t="str">
        <v>2024</v>
      </c>
      <c r="J404" s="28">
        <f t="shared" si="86"/>
        <v>45639</v>
      </c>
      <c r="K404" s="27" t="str">
        <f t="shared" si="87"/>
        <v>[16:42-16:57]</v>
      </c>
      <c r="L404" s="27" t="str">
        <f t="shared" si="88"/>
        <v>16:42-16:57]</v>
      </c>
      <c r="M404" s="27" t="str">
        <f t="shared" si="89"/>
        <v>16:42-16:57</v>
      </c>
      <c r="N404" s="27" t="str" cm="1">
        <f t="array" ref="N404:O404">_xlfn.TEXTSPLIT($M404,"-")</f>
        <v>16:42</v>
      </c>
      <c r="O404" s="27" t="str">
        <v>16:57</v>
      </c>
      <c r="P404" s="27" cm="1">
        <f t="array" ref="P404:Q404">VALUE(_xlfn.TEXTSPLIT($N404,":"))</f>
        <v>16</v>
      </c>
      <c r="Q404" s="27">
        <v>42</v>
      </c>
      <c r="R404" s="27" cm="1">
        <f t="array" ref="R404:S404">IF($O404="","",VALUE(_xlfn.TEXTSPLIT($O404,":")))</f>
        <v>16</v>
      </c>
      <c r="S404" s="27">
        <v>57</v>
      </c>
      <c r="T404" s="34">
        <f t="shared" si="90"/>
        <v>0.6958333333333333</v>
      </c>
      <c r="U404" s="34">
        <f t="shared" si="91"/>
        <v>0.70625000000000004</v>
      </c>
      <c r="V404" s="34">
        <f t="shared" si="92"/>
        <v>1.0416666666666741E-2</v>
      </c>
      <c r="W404" s="35">
        <f t="shared" si="93"/>
        <v>15</v>
      </c>
      <c r="X404" s="27" t="str">
        <f t="shared" si="94"/>
        <v>RGNO1466191</v>
      </c>
      <c r="Y404" s="43">
        <f t="shared" si="95"/>
        <v>45639</v>
      </c>
      <c r="Z404" s="27" t="str">
        <f t="shared" si="96"/>
        <v>709688070</v>
      </c>
      <c r="AA404" s="27" t="str">
        <f t="shared" si="97"/>
        <v>Present</v>
      </c>
    </row>
    <row r="405" spans="1:27">
      <c r="A405" s="32" t="s">
        <v>453</v>
      </c>
      <c r="B405" s="27" t="str" cm="1">
        <f t="array" ref="B405:D405">_xlfn.TEXTSPLIT($A405,",")</f>
        <v>RGNO1466192</v>
      </c>
      <c r="C405" s="27" t="str">
        <v>Date-9/12/2024</v>
      </c>
      <c r="D405" s="27" t="str">
        <v>Mob:709778074[0:00]</v>
      </c>
      <c r="E405" s="36" t="str">
        <f t="shared" si="84"/>
        <v>9/12/2024</v>
      </c>
      <c r="F405" s="27" t="str">
        <f t="shared" si="85"/>
        <v>709778074</v>
      </c>
      <c r="G405" s="27" t="str" cm="1">
        <f t="array" ref="G405:I405">_xlfn.TEXTSPLIT($E405,"/")</f>
        <v>9</v>
      </c>
      <c r="H405" s="27" t="str">
        <v>12</v>
      </c>
      <c r="I405" s="27" t="str">
        <v>2024</v>
      </c>
      <c r="J405" s="28">
        <f t="shared" si="86"/>
        <v>45635</v>
      </c>
      <c r="K405" s="27" t="str">
        <f t="shared" si="87"/>
        <v>[0:00]</v>
      </c>
      <c r="L405" s="27" t="str">
        <f t="shared" si="88"/>
        <v>0:00]</v>
      </c>
      <c r="M405" s="27" t="str">
        <f t="shared" si="89"/>
        <v>0:00</v>
      </c>
      <c r="N405" s="27" t="str" cm="1">
        <f t="array" ref="N405">_xlfn.TEXTSPLIT($M405,"-")</f>
        <v>0:00</v>
      </c>
      <c r="O405" s="27"/>
      <c r="P405" s="27" cm="1">
        <f t="array" ref="P405:Q405">VALUE(_xlfn.TEXTSPLIT($N405,":"))</f>
        <v>0</v>
      </c>
      <c r="Q405" s="27">
        <v>0</v>
      </c>
      <c r="R405" s="27" t="str" cm="1">
        <f t="array" ref="R405">IF($O405="","",VALUE(_xlfn.TEXTSPLIT($O405,":")))</f>
        <v/>
      </c>
      <c r="S405" s="27"/>
      <c r="T405" s="34">
        <f t="shared" si="90"/>
        <v>0</v>
      </c>
      <c r="U405" s="34" t="str">
        <f t="shared" si="91"/>
        <v/>
      </c>
      <c r="V405" s="34" t="str">
        <f t="shared" si="92"/>
        <v/>
      </c>
      <c r="W405" s="35">
        <f t="shared" si="93"/>
        <v>0</v>
      </c>
      <c r="X405" s="27" t="str">
        <f t="shared" si="94"/>
        <v>RGNO1466192</v>
      </c>
      <c r="Y405" s="43">
        <f t="shared" si="95"/>
        <v>45635</v>
      </c>
      <c r="Z405" s="27" t="str">
        <f t="shared" si="96"/>
        <v>709778074</v>
      </c>
      <c r="AA405" s="27" t="str">
        <f t="shared" si="97"/>
        <v>Absent</v>
      </c>
    </row>
    <row r="406" spans="1:27">
      <c r="A406" s="32" t="s">
        <v>454</v>
      </c>
      <c r="B406" s="27" t="str" cm="1">
        <f t="array" ref="B406:D406">_xlfn.TEXTSPLIT($A406,",")</f>
        <v>RGNO1466193</v>
      </c>
      <c r="C406" s="27" t="str">
        <v>Date-17/12/2024</v>
      </c>
      <c r="D406" s="27" t="str">
        <v>Mob:609868078[15:44-16:00]</v>
      </c>
      <c r="E406" s="36" t="str">
        <f t="shared" si="84"/>
        <v>17/12/2024</v>
      </c>
      <c r="F406" s="27" t="str">
        <f t="shared" si="85"/>
        <v>609868078</v>
      </c>
      <c r="G406" s="27" t="str" cm="1">
        <f t="array" ref="G406:I406">_xlfn.TEXTSPLIT($E406,"/")</f>
        <v>17</v>
      </c>
      <c r="H406" s="27" t="str">
        <v>12</v>
      </c>
      <c r="I406" s="27" t="str">
        <v>2024</v>
      </c>
      <c r="J406" s="28">
        <f t="shared" si="86"/>
        <v>45643</v>
      </c>
      <c r="K406" s="27" t="str">
        <f t="shared" si="87"/>
        <v>[15:44-16:00]</v>
      </c>
      <c r="L406" s="27" t="str">
        <f t="shared" si="88"/>
        <v>15:44-16:00]</v>
      </c>
      <c r="M406" s="27" t="str">
        <f t="shared" si="89"/>
        <v>15:44-16:00</v>
      </c>
      <c r="N406" s="27" t="str" cm="1">
        <f t="array" ref="N406:O406">_xlfn.TEXTSPLIT($M406,"-")</f>
        <v>15:44</v>
      </c>
      <c r="O406" s="27" t="str">
        <v>16:00</v>
      </c>
      <c r="P406" s="27" cm="1">
        <f t="array" ref="P406:Q406">VALUE(_xlfn.TEXTSPLIT($N406,":"))</f>
        <v>15</v>
      </c>
      <c r="Q406" s="27">
        <v>44</v>
      </c>
      <c r="R406" s="27" cm="1">
        <f t="array" ref="R406:S406">IF($O406="","",VALUE(_xlfn.TEXTSPLIT($O406,":")))</f>
        <v>16</v>
      </c>
      <c r="S406" s="27">
        <v>0</v>
      </c>
      <c r="T406" s="34">
        <f t="shared" si="90"/>
        <v>0.65555555555555556</v>
      </c>
      <c r="U406" s="34">
        <f t="shared" si="91"/>
        <v>0.66666666666666663</v>
      </c>
      <c r="V406" s="34">
        <f t="shared" si="92"/>
        <v>1.1111111111111072E-2</v>
      </c>
      <c r="W406" s="35">
        <f t="shared" si="93"/>
        <v>16</v>
      </c>
      <c r="X406" s="27" t="str">
        <f t="shared" si="94"/>
        <v>RGNO1466193</v>
      </c>
      <c r="Y406" s="43">
        <f t="shared" si="95"/>
        <v>45643</v>
      </c>
      <c r="Z406" s="27" t="str">
        <f t="shared" si="96"/>
        <v>609868078</v>
      </c>
      <c r="AA406" s="27" t="str">
        <f t="shared" si="97"/>
        <v>Present</v>
      </c>
    </row>
    <row r="407" spans="1:27">
      <c r="A407" s="32" t="s">
        <v>455</v>
      </c>
      <c r="B407" s="27" t="str" cm="1">
        <f t="array" ref="B407:D407">_xlfn.TEXTSPLIT($A407,",")</f>
        <v>RGNO1466194</v>
      </c>
      <c r="C407" s="27" t="str">
        <v>Date-9/12/2024</v>
      </c>
      <c r="D407" s="27" t="str">
        <v>Mob:600048085[0:00]</v>
      </c>
      <c r="E407" s="36" t="str">
        <f t="shared" si="84"/>
        <v>9/12/2024</v>
      </c>
      <c r="F407" s="27" t="str">
        <f t="shared" si="85"/>
        <v>600048085</v>
      </c>
      <c r="G407" s="27" t="str" cm="1">
        <f t="array" ref="G407:I407">_xlfn.TEXTSPLIT($E407,"/")</f>
        <v>9</v>
      </c>
      <c r="H407" s="27" t="str">
        <v>12</v>
      </c>
      <c r="I407" s="27" t="str">
        <v>2024</v>
      </c>
      <c r="J407" s="28">
        <f t="shared" si="86"/>
        <v>45635</v>
      </c>
      <c r="K407" s="27" t="str">
        <f t="shared" si="87"/>
        <v>[0:00]</v>
      </c>
      <c r="L407" s="27" t="str">
        <f t="shared" si="88"/>
        <v>0:00]</v>
      </c>
      <c r="M407" s="27" t="str">
        <f t="shared" si="89"/>
        <v>0:00</v>
      </c>
      <c r="N407" s="27" t="str" cm="1">
        <f t="array" ref="N407">_xlfn.TEXTSPLIT($M407,"-")</f>
        <v>0:00</v>
      </c>
      <c r="O407" s="27"/>
      <c r="P407" s="27" cm="1">
        <f t="array" ref="P407:Q407">VALUE(_xlfn.TEXTSPLIT($N407,":"))</f>
        <v>0</v>
      </c>
      <c r="Q407" s="27">
        <v>0</v>
      </c>
      <c r="R407" s="27" t="str" cm="1">
        <f t="array" ref="R407">IF($O407="","",VALUE(_xlfn.TEXTSPLIT($O407,":")))</f>
        <v/>
      </c>
      <c r="S407" s="27"/>
      <c r="T407" s="34">
        <f t="shared" si="90"/>
        <v>0</v>
      </c>
      <c r="U407" s="34" t="str">
        <f t="shared" si="91"/>
        <v/>
      </c>
      <c r="V407" s="34" t="str">
        <f t="shared" si="92"/>
        <v/>
      </c>
      <c r="W407" s="35">
        <f t="shared" si="93"/>
        <v>0</v>
      </c>
      <c r="X407" s="27" t="str">
        <f t="shared" si="94"/>
        <v>RGNO1466194</v>
      </c>
      <c r="Y407" s="43">
        <f t="shared" si="95"/>
        <v>45635</v>
      </c>
      <c r="Z407" s="27" t="str">
        <f t="shared" si="96"/>
        <v>600048085</v>
      </c>
      <c r="AA407" s="27" t="str">
        <f t="shared" si="97"/>
        <v>Absent</v>
      </c>
    </row>
    <row r="408" spans="1:27">
      <c r="A408" s="32" t="s">
        <v>456</v>
      </c>
      <c r="B408" s="27" t="str" cm="1">
        <f t="array" ref="B408:D408">_xlfn.TEXTSPLIT($A408,",")</f>
        <v>RGNO1466195</v>
      </c>
      <c r="C408" s="27" t="str">
        <v>Date-12/12/2024</v>
      </c>
      <c r="D408" s="27" t="str">
        <v>Mob:700228093[16:40-16:57]</v>
      </c>
      <c r="E408" s="36" t="str">
        <f t="shared" si="84"/>
        <v>12/12/2024</v>
      </c>
      <c r="F408" s="27" t="str">
        <f t="shared" si="85"/>
        <v>700228093</v>
      </c>
      <c r="G408" s="27" t="str" cm="1">
        <f t="array" ref="G408:I408">_xlfn.TEXTSPLIT($E408,"/")</f>
        <v>12</v>
      </c>
      <c r="H408" s="27" t="str">
        <v>12</v>
      </c>
      <c r="I408" s="27" t="str">
        <v>2024</v>
      </c>
      <c r="J408" s="28">
        <f t="shared" si="86"/>
        <v>45638</v>
      </c>
      <c r="K408" s="27" t="str">
        <f t="shared" si="87"/>
        <v>[16:40-16:57]</v>
      </c>
      <c r="L408" s="27" t="str">
        <f t="shared" si="88"/>
        <v>16:40-16:57]</v>
      </c>
      <c r="M408" s="27" t="str">
        <f t="shared" si="89"/>
        <v>16:40-16:57</v>
      </c>
      <c r="N408" s="27" t="str" cm="1">
        <f t="array" ref="N408:O408">_xlfn.TEXTSPLIT($M408,"-")</f>
        <v>16:40</v>
      </c>
      <c r="O408" s="27" t="str">
        <v>16:57</v>
      </c>
      <c r="P408" s="27" cm="1">
        <f t="array" ref="P408:Q408">VALUE(_xlfn.TEXTSPLIT($N408,":"))</f>
        <v>16</v>
      </c>
      <c r="Q408" s="27">
        <v>40</v>
      </c>
      <c r="R408" s="27" cm="1">
        <f t="array" ref="R408:S408">IF($O408="","",VALUE(_xlfn.TEXTSPLIT($O408,":")))</f>
        <v>16</v>
      </c>
      <c r="S408" s="27">
        <v>57</v>
      </c>
      <c r="T408" s="34">
        <f t="shared" si="90"/>
        <v>0.69444444444444442</v>
      </c>
      <c r="U408" s="34">
        <f t="shared" si="91"/>
        <v>0.70625000000000004</v>
      </c>
      <c r="V408" s="34">
        <f t="shared" si="92"/>
        <v>1.1805555555555625E-2</v>
      </c>
      <c r="W408" s="35">
        <f t="shared" si="93"/>
        <v>17</v>
      </c>
      <c r="X408" s="27" t="str">
        <f t="shared" si="94"/>
        <v>RGNO1466195</v>
      </c>
      <c r="Y408" s="43">
        <f t="shared" si="95"/>
        <v>45638</v>
      </c>
      <c r="Z408" s="27" t="str">
        <f t="shared" si="96"/>
        <v>700228093</v>
      </c>
      <c r="AA408" s="27" t="str">
        <f t="shared" si="97"/>
        <v>Present</v>
      </c>
    </row>
    <row r="409" spans="1:27">
      <c r="A409" s="32" t="s">
        <v>457</v>
      </c>
      <c r="B409" s="27" t="str" cm="1">
        <f t="array" ref="B409:D409">_xlfn.TEXTSPLIT($A409,",")</f>
        <v>RGNO1466196</v>
      </c>
      <c r="C409" s="27" t="str">
        <v>Date-5/12/2024</v>
      </c>
      <c r="D409" s="27" t="str">
        <v>Mob:600588108[16:49-16:50]</v>
      </c>
      <c r="E409" s="36" t="str">
        <f t="shared" si="84"/>
        <v>5/12/2024</v>
      </c>
      <c r="F409" s="27" t="str">
        <f t="shared" si="85"/>
        <v>600588108</v>
      </c>
      <c r="G409" s="27" t="str" cm="1">
        <f t="array" ref="G409:I409">_xlfn.TEXTSPLIT($E409,"/")</f>
        <v>5</v>
      </c>
      <c r="H409" s="27" t="str">
        <v>12</v>
      </c>
      <c r="I409" s="27" t="str">
        <v>2024</v>
      </c>
      <c r="J409" s="28">
        <f t="shared" si="86"/>
        <v>45631</v>
      </c>
      <c r="K409" s="27" t="str">
        <f t="shared" si="87"/>
        <v>[16:49-16:50]</v>
      </c>
      <c r="L409" s="27" t="str">
        <f t="shared" si="88"/>
        <v>16:49-16:50]</v>
      </c>
      <c r="M409" s="27" t="str">
        <f t="shared" si="89"/>
        <v>16:49-16:50</v>
      </c>
      <c r="N409" s="27" t="str" cm="1">
        <f t="array" ref="N409:O409">_xlfn.TEXTSPLIT($M409,"-")</f>
        <v>16:49</v>
      </c>
      <c r="O409" s="27" t="str">
        <v>16:50</v>
      </c>
      <c r="P409" s="27" cm="1">
        <f t="array" ref="P409:Q409">VALUE(_xlfn.TEXTSPLIT($N409,":"))</f>
        <v>16</v>
      </c>
      <c r="Q409" s="27">
        <v>49</v>
      </c>
      <c r="R409" s="27" cm="1">
        <f t="array" ref="R409:S409">IF($O409="","",VALUE(_xlfn.TEXTSPLIT($O409,":")))</f>
        <v>16</v>
      </c>
      <c r="S409" s="27">
        <v>50</v>
      </c>
      <c r="T409" s="34">
        <f t="shared" si="90"/>
        <v>0.7006944444444444</v>
      </c>
      <c r="U409" s="34">
        <f t="shared" si="91"/>
        <v>0.70138888888888884</v>
      </c>
      <c r="V409" s="34">
        <f t="shared" si="92"/>
        <v>6.9444444444444198E-4</v>
      </c>
      <c r="W409" s="35">
        <f t="shared" si="93"/>
        <v>1</v>
      </c>
      <c r="X409" s="27" t="str">
        <f t="shared" si="94"/>
        <v>RGNO1466196</v>
      </c>
      <c r="Y409" s="43">
        <f t="shared" si="95"/>
        <v>45631</v>
      </c>
      <c r="Z409" s="27" t="str">
        <f t="shared" si="96"/>
        <v>600588108</v>
      </c>
      <c r="AA409" s="27" t="str">
        <f t="shared" si="97"/>
        <v>Present</v>
      </c>
    </row>
    <row r="410" spans="1:27">
      <c r="A410" s="32" t="s">
        <v>458</v>
      </c>
      <c r="B410" s="27" t="str" cm="1">
        <f t="array" ref="B410:D410">_xlfn.TEXTSPLIT($A410,",")</f>
        <v>RGNO1466197</v>
      </c>
      <c r="C410" s="27" t="str">
        <v>Date-10/12/2024</v>
      </c>
      <c r="D410" s="27" t="str">
        <v>Mob:600768116[0:00]</v>
      </c>
      <c r="E410" s="36" t="str">
        <f t="shared" si="84"/>
        <v>10/12/2024</v>
      </c>
      <c r="F410" s="27" t="str">
        <f t="shared" si="85"/>
        <v>600768116</v>
      </c>
      <c r="G410" s="27" t="str" cm="1">
        <f t="array" ref="G410:I410">_xlfn.TEXTSPLIT($E410,"/")</f>
        <v>10</v>
      </c>
      <c r="H410" s="27" t="str">
        <v>12</v>
      </c>
      <c r="I410" s="27" t="str">
        <v>2024</v>
      </c>
      <c r="J410" s="28">
        <f t="shared" si="86"/>
        <v>45636</v>
      </c>
      <c r="K410" s="27" t="str">
        <f t="shared" si="87"/>
        <v>[0:00]</v>
      </c>
      <c r="L410" s="27" t="str">
        <f t="shared" si="88"/>
        <v>0:00]</v>
      </c>
      <c r="M410" s="27" t="str">
        <f t="shared" si="89"/>
        <v>0:00</v>
      </c>
      <c r="N410" s="27" t="str" cm="1">
        <f t="array" ref="N410">_xlfn.TEXTSPLIT($M410,"-")</f>
        <v>0:00</v>
      </c>
      <c r="O410" s="27"/>
      <c r="P410" s="27" cm="1">
        <f t="array" ref="P410:Q410">VALUE(_xlfn.TEXTSPLIT($N410,":"))</f>
        <v>0</v>
      </c>
      <c r="Q410" s="27">
        <v>0</v>
      </c>
      <c r="R410" s="27" t="str" cm="1">
        <f t="array" ref="R410">IF($O410="","",VALUE(_xlfn.TEXTSPLIT($O410,":")))</f>
        <v/>
      </c>
      <c r="S410" s="27"/>
      <c r="T410" s="34">
        <f t="shared" si="90"/>
        <v>0</v>
      </c>
      <c r="U410" s="34" t="str">
        <f t="shared" si="91"/>
        <v/>
      </c>
      <c r="V410" s="34" t="str">
        <f t="shared" si="92"/>
        <v/>
      </c>
      <c r="W410" s="35">
        <f t="shared" si="93"/>
        <v>0</v>
      </c>
      <c r="X410" s="27" t="str">
        <f t="shared" si="94"/>
        <v>RGNO1466197</v>
      </c>
      <c r="Y410" s="43">
        <f t="shared" si="95"/>
        <v>45636</v>
      </c>
      <c r="Z410" s="27" t="str">
        <f t="shared" si="96"/>
        <v>600768116</v>
      </c>
      <c r="AA410" s="27" t="str">
        <f t="shared" si="97"/>
        <v>Absent</v>
      </c>
    </row>
    <row r="411" spans="1:27">
      <c r="A411" s="32" t="s">
        <v>459</v>
      </c>
      <c r="B411" s="27" t="str" cm="1">
        <f t="array" ref="B411:D411">_xlfn.TEXTSPLIT($A411,",")</f>
        <v>RGNO1466198</v>
      </c>
      <c r="C411" s="27" t="str">
        <v>Date-11/12/2024</v>
      </c>
      <c r="D411" s="27" t="str">
        <v>Mob:701038127[0:00]</v>
      </c>
      <c r="E411" s="36" t="str">
        <f t="shared" si="84"/>
        <v>11/12/2024</v>
      </c>
      <c r="F411" s="27" t="str">
        <f t="shared" si="85"/>
        <v>701038127</v>
      </c>
      <c r="G411" s="27" t="str" cm="1">
        <f t="array" ref="G411:I411">_xlfn.TEXTSPLIT($E411,"/")</f>
        <v>11</v>
      </c>
      <c r="H411" s="27" t="str">
        <v>12</v>
      </c>
      <c r="I411" s="27" t="str">
        <v>2024</v>
      </c>
      <c r="J411" s="28">
        <f t="shared" si="86"/>
        <v>45637</v>
      </c>
      <c r="K411" s="27" t="str">
        <f t="shared" si="87"/>
        <v>[0:00]</v>
      </c>
      <c r="L411" s="27" t="str">
        <f t="shared" si="88"/>
        <v>0:00]</v>
      </c>
      <c r="M411" s="27" t="str">
        <f t="shared" si="89"/>
        <v>0:00</v>
      </c>
      <c r="N411" s="27" t="str" cm="1">
        <f t="array" ref="N411">_xlfn.TEXTSPLIT($M411,"-")</f>
        <v>0:00</v>
      </c>
      <c r="O411" s="27"/>
      <c r="P411" s="27" cm="1">
        <f t="array" ref="P411:Q411">VALUE(_xlfn.TEXTSPLIT($N411,":"))</f>
        <v>0</v>
      </c>
      <c r="Q411" s="27">
        <v>0</v>
      </c>
      <c r="R411" s="27" t="str" cm="1">
        <f t="array" ref="R411">IF($O411="","",VALUE(_xlfn.TEXTSPLIT($O411,":")))</f>
        <v/>
      </c>
      <c r="S411" s="27"/>
      <c r="T411" s="34">
        <f t="shared" si="90"/>
        <v>0</v>
      </c>
      <c r="U411" s="34" t="str">
        <f t="shared" si="91"/>
        <v/>
      </c>
      <c r="V411" s="34" t="str">
        <f t="shared" si="92"/>
        <v/>
      </c>
      <c r="W411" s="35">
        <f t="shared" si="93"/>
        <v>0</v>
      </c>
      <c r="X411" s="27" t="str">
        <f t="shared" si="94"/>
        <v>RGNO1466198</v>
      </c>
      <c r="Y411" s="43">
        <f t="shared" si="95"/>
        <v>45637</v>
      </c>
      <c r="Z411" s="27" t="str">
        <f t="shared" si="96"/>
        <v>701038127</v>
      </c>
      <c r="AA411" s="27" t="str">
        <f t="shared" si="97"/>
        <v>Absent</v>
      </c>
    </row>
    <row r="412" spans="1:27">
      <c r="A412" s="32" t="s">
        <v>460</v>
      </c>
      <c r="B412" s="27" t="str" cm="1">
        <f t="array" ref="B412:D412">_xlfn.TEXTSPLIT($A412,",")</f>
        <v>RGNO1466199</v>
      </c>
      <c r="C412" s="27" t="str">
        <v>Date-13/12/2024</v>
      </c>
      <c r="D412" s="27" t="str">
        <v>Mob:701218135[19:03-19:15]</v>
      </c>
      <c r="E412" s="36" t="str">
        <f t="shared" si="84"/>
        <v>13/12/2024</v>
      </c>
      <c r="F412" s="27" t="str">
        <f t="shared" si="85"/>
        <v>701218135</v>
      </c>
      <c r="G412" s="27" t="str" cm="1">
        <f t="array" ref="G412:I412">_xlfn.TEXTSPLIT($E412,"/")</f>
        <v>13</v>
      </c>
      <c r="H412" s="27" t="str">
        <v>12</v>
      </c>
      <c r="I412" s="27" t="str">
        <v>2024</v>
      </c>
      <c r="J412" s="28">
        <f t="shared" si="86"/>
        <v>45639</v>
      </c>
      <c r="K412" s="27" t="str">
        <f t="shared" si="87"/>
        <v>[19:03-19:15]</v>
      </c>
      <c r="L412" s="27" t="str">
        <f t="shared" si="88"/>
        <v>19:03-19:15]</v>
      </c>
      <c r="M412" s="27" t="str">
        <f t="shared" si="89"/>
        <v>19:03-19:15</v>
      </c>
      <c r="N412" s="27" t="str" cm="1">
        <f t="array" ref="N412:O412">_xlfn.TEXTSPLIT($M412,"-")</f>
        <v>19:03</v>
      </c>
      <c r="O412" s="27" t="str">
        <v>19:15</v>
      </c>
      <c r="P412" s="27" cm="1">
        <f t="array" ref="P412:Q412">VALUE(_xlfn.TEXTSPLIT($N412,":"))</f>
        <v>19</v>
      </c>
      <c r="Q412" s="27">
        <v>3</v>
      </c>
      <c r="R412" s="27" cm="1">
        <f t="array" ref="R412:S412">IF($O412="","",VALUE(_xlfn.TEXTSPLIT($O412,":")))</f>
        <v>19</v>
      </c>
      <c r="S412" s="27">
        <v>15</v>
      </c>
      <c r="T412" s="34">
        <f t="shared" si="90"/>
        <v>0.79374999999999996</v>
      </c>
      <c r="U412" s="34">
        <f t="shared" si="91"/>
        <v>0.80208333333333337</v>
      </c>
      <c r="V412" s="34">
        <f t="shared" si="92"/>
        <v>8.3333333333334147E-3</v>
      </c>
      <c r="W412" s="35">
        <f t="shared" si="93"/>
        <v>12</v>
      </c>
      <c r="X412" s="27" t="str">
        <f t="shared" si="94"/>
        <v>RGNO1466199</v>
      </c>
      <c r="Y412" s="43">
        <f t="shared" si="95"/>
        <v>45639</v>
      </c>
      <c r="Z412" s="27" t="str">
        <f t="shared" si="96"/>
        <v>701218135</v>
      </c>
      <c r="AA412" s="27" t="str">
        <f t="shared" si="97"/>
        <v>Present</v>
      </c>
    </row>
    <row r="413" spans="1:27">
      <c r="A413" s="32" t="s">
        <v>461</v>
      </c>
      <c r="B413" s="27" t="str" cm="1">
        <f t="array" ref="B413:D413">_xlfn.TEXTSPLIT($A413,",")</f>
        <v>RGNO1466200</v>
      </c>
      <c r="C413" s="27" t="str">
        <v>Date-6/12/2024</v>
      </c>
      <c r="D413" s="27" t="str">
        <v>Mob:601398142[0:00]</v>
      </c>
      <c r="E413" s="36" t="str">
        <f t="shared" si="84"/>
        <v>6/12/2024</v>
      </c>
      <c r="F413" s="27" t="str">
        <f t="shared" si="85"/>
        <v>601398142</v>
      </c>
      <c r="G413" s="27" t="str" cm="1">
        <f t="array" ref="G413:I413">_xlfn.TEXTSPLIT($E413,"/")</f>
        <v>6</v>
      </c>
      <c r="H413" s="27" t="str">
        <v>12</v>
      </c>
      <c r="I413" s="27" t="str">
        <v>2024</v>
      </c>
      <c r="J413" s="28">
        <f t="shared" si="86"/>
        <v>45632</v>
      </c>
      <c r="K413" s="27" t="str">
        <f t="shared" si="87"/>
        <v>[0:00]</v>
      </c>
      <c r="L413" s="27" t="str">
        <f t="shared" si="88"/>
        <v>0:00]</v>
      </c>
      <c r="M413" s="27" t="str">
        <f t="shared" si="89"/>
        <v>0:00</v>
      </c>
      <c r="N413" s="27" t="str" cm="1">
        <f t="array" ref="N413">_xlfn.TEXTSPLIT($M413,"-")</f>
        <v>0:00</v>
      </c>
      <c r="O413" s="27"/>
      <c r="P413" s="27" cm="1">
        <f t="array" ref="P413:Q413">VALUE(_xlfn.TEXTSPLIT($N413,":"))</f>
        <v>0</v>
      </c>
      <c r="Q413" s="27">
        <v>0</v>
      </c>
      <c r="R413" s="27" t="str" cm="1">
        <f t="array" ref="R413">IF($O413="","",VALUE(_xlfn.TEXTSPLIT($O413,":")))</f>
        <v/>
      </c>
      <c r="S413" s="27"/>
      <c r="T413" s="34">
        <f t="shared" si="90"/>
        <v>0</v>
      </c>
      <c r="U413" s="34" t="str">
        <f t="shared" si="91"/>
        <v/>
      </c>
      <c r="V413" s="34" t="str">
        <f t="shared" si="92"/>
        <v/>
      </c>
      <c r="W413" s="35">
        <f t="shared" si="93"/>
        <v>0</v>
      </c>
      <c r="X413" s="27" t="str">
        <f t="shared" si="94"/>
        <v>RGNO1466200</v>
      </c>
      <c r="Y413" s="43">
        <f t="shared" si="95"/>
        <v>45632</v>
      </c>
      <c r="Z413" s="27" t="str">
        <f t="shared" si="96"/>
        <v>601398142</v>
      </c>
      <c r="AA413" s="27" t="str">
        <f t="shared" si="97"/>
        <v>Absent</v>
      </c>
    </row>
    <row r="414" spans="1:27">
      <c r="A414" s="32" t="s">
        <v>462</v>
      </c>
      <c r="B414" s="27" t="str" cm="1">
        <f t="array" ref="B414:D414">_xlfn.TEXTSPLIT($A414,",")</f>
        <v>RGNO1466201</v>
      </c>
      <c r="C414" s="27" t="str">
        <v>Date-20/12/2024</v>
      </c>
      <c r="D414" s="27" t="str">
        <v>Mob:601938165[18:36-18:38]</v>
      </c>
      <c r="E414" s="36" t="str">
        <f t="shared" si="84"/>
        <v>20/12/2024</v>
      </c>
      <c r="F414" s="27" t="str">
        <f t="shared" si="85"/>
        <v>601938165</v>
      </c>
      <c r="G414" s="27" t="str" cm="1">
        <f t="array" ref="G414:I414">_xlfn.TEXTSPLIT($E414,"/")</f>
        <v>20</v>
      </c>
      <c r="H414" s="27" t="str">
        <v>12</v>
      </c>
      <c r="I414" s="27" t="str">
        <v>2024</v>
      </c>
      <c r="J414" s="28">
        <f t="shared" si="86"/>
        <v>45646</v>
      </c>
      <c r="K414" s="27" t="str">
        <f t="shared" si="87"/>
        <v>[18:36-18:38]</v>
      </c>
      <c r="L414" s="27" t="str">
        <f t="shared" si="88"/>
        <v>18:36-18:38]</v>
      </c>
      <c r="M414" s="27" t="str">
        <f t="shared" si="89"/>
        <v>18:36-18:38</v>
      </c>
      <c r="N414" s="27" t="str" cm="1">
        <f t="array" ref="N414:O414">_xlfn.TEXTSPLIT($M414,"-")</f>
        <v>18:36</v>
      </c>
      <c r="O414" s="27" t="str">
        <v>18:38</v>
      </c>
      <c r="P414" s="27" cm="1">
        <f t="array" ref="P414:Q414">VALUE(_xlfn.TEXTSPLIT($N414,":"))</f>
        <v>18</v>
      </c>
      <c r="Q414" s="27">
        <v>36</v>
      </c>
      <c r="R414" s="27" cm="1">
        <f t="array" ref="R414:S414">IF($O414="","",VALUE(_xlfn.TEXTSPLIT($O414,":")))</f>
        <v>18</v>
      </c>
      <c r="S414" s="27">
        <v>38</v>
      </c>
      <c r="T414" s="34">
        <f t="shared" si="90"/>
        <v>0.77500000000000002</v>
      </c>
      <c r="U414" s="34">
        <f t="shared" si="91"/>
        <v>0.77638888888888891</v>
      </c>
      <c r="V414" s="34">
        <f t="shared" si="92"/>
        <v>1.388888888888884E-3</v>
      </c>
      <c r="W414" s="35">
        <f t="shared" si="93"/>
        <v>2</v>
      </c>
      <c r="X414" s="27" t="str">
        <f t="shared" si="94"/>
        <v>RGNO1466201</v>
      </c>
      <c r="Y414" s="43">
        <f t="shared" si="95"/>
        <v>45646</v>
      </c>
      <c r="Z414" s="27" t="str">
        <f t="shared" si="96"/>
        <v>601938165</v>
      </c>
      <c r="AA414" s="27" t="str">
        <f t="shared" si="97"/>
        <v>Present</v>
      </c>
    </row>
    <row r="415" spans="1:27">
      <c r="A415" s="32" t="s">
        <v>463</v>
      </c>
      <c r="B415" s="27" t="str" cm="1">
        <f t="array" ref="B415:D415">_xlfn.TEXTSPLIT($A415,",")</f>
        <v>RGNO1466202</v>
      </c>
      <c r="C415" s="27" t="str">
        <v>Date-9/12/2024</v>
      </c>
      <c r="D415" s="27" t="str">
        <v>Mob:702208176[18:18-18:53]</v>
      </c>
      <c r="E415" s="36" t="str">
        <f t="shared" si="84"/>
        <v>9/12/2024</v>
      </c>
      <c r="F415" s="27" t="str">
        <f t="shared" si="85"/>
        <v>702208176</v>
      </c>
      <c r="G415" s="27" t="str" cm="1">
        <f t="array" ref="G415:I415">_xlfn.TEXTSPLIT($E415,"/")</f>
        <v>9</v>
      </c>
      <c r="H415" s="27" t="str">
        <v>12</v>
      </c>
      <c r="I415" s="27" t="str">
        <v>2024</v>
      </c>
      <c r="J415" s="28">
        <f t="shared" si="86"/>
        <v>45635</v>
      </c>
      <c r="K415" s="27" t="str">
        <f t="shared" si="87"/>
        <v>[18:18-18:53]</v>
      </c>
      <c r="L415" s="27" t="str">
        <f t="shared" si="88"/>
        <v>18:18-18:53]</v>
      </c>
      <c r="M415" s="27" t="str">
        <f t="shared" si="89"/>
        <v>18:18-18:53</v>
      </c>
      <c r="N415" s="27" t="str" cm="1">
        <f t="array" ref="N415:O415">_xlfn.TEXTSPLIT($M415,"-")</f>
        <v>18:18</v>
      </c>
      <c r="O415" s="27" t="str">
        <v>18:53</v>
      </c>
      <c r="P415" s="27" cm="1">
        <f t="array" ref="P415:Q415">VALUE(_xlfn.TEXTSPLIT($N415,":"))</f>
        <v>18</v>
      </c>
      <c r="Q415" s="27">
        <v>18</v>
      </c>
      <c r="R415" s="27" cm="1">
        <f t="array" ref="R415:S415">IF($O415="","",VALUE(_xlfn.TEXTSPLIT($O415,":")))</f>
        <v>18</v>
      </c>
      <c r="S415" s="27">
        <v>53</v>
      </c>
      <c r="T415" s="34">
        <f t="shared" si="90"/>
        <v>0.76249999999999996</v>
      </c>
      <c r="U415" s="34">
        <f t="shared" si="91"/>
        <v>0.78680555555555554</v>
      </c>
      <c r="V415" s="34">
        <f t="shared" si="92"/>
        <v>2.430555555555558E-2</v>
      </c>
      <c r="W415" s="35">
        <f t="shared" si="93"/>
        <v>35</v>
      </c>
      <c r="X415" s="27" t="str">
        <f t="shared" si="94"/>
        <v>RGNO1466202</v>
      </c>
      <c r="Y415" s="43">
        <f t="shared" si="95"/>
        <v>45635</v>
      </c>
      <c r="Z415" s="27" t="str">
        <f t="shared" si="96"/>
        <v>702208176</v>
      </c>
      <c r="AA415" s="27" t="str">
        <f t="shared" si="97"/>
        <v>Present</v>
      </c>
    </row>
    <row r="416" spans="1:27">
      <c r="A416" s="32" t="s">
        <v>464</v>
      </c>
      <c r="B416" s="27" t="str" cm="1">
        <f t="array" ref="B416:D416">_xlfn.TEXTSPLIT($A416,",")</f>
        <v>RGNO1466203</v>
      </c>
      <c r="C416" s="27" t="str">
        <v>Date-8/12/2024</v>
      </c>
      <c r="D416" s="27" t="str">
        <v>Mob:702388184[13:34-14:33]</v>
      </c>
      <c r="E416" s="36" t="str">
        <f t="shared" si="84"/>
        <v>8/12/2024</v>
      </c>
      <c r="F416" s="27" t="str">
        <f t="shared" si="85"/>
        <v>702388184</v>
      </c>
      <c r="G416" s="27" t="str" cm="1">
        <f t="array" ref="G416:I416">_xlfn.TEXTSPLIT($E416,"/")</f>
        <v>8</v>
      </c>
      <c r="H416" s="27" t="str">
        <v>12</v>
      </c>
      <c r="I416" s="27" t="str">
        <v>2024</v>
      </c>
      <c r="J416" s="28">
        <f t="shared" si="86"/>
        <v>45634</v>
      </c>
      <c r="K416" s="27" t="str">
        <f t="shared" si="87"/>
        <v>[13:34-14:33]</v>
      </c>
      <c r="L416" s="27" t="str">
        <f t="shared" si="88"/>
        <v>13:34-14:33]</v>
      </c>
      <c r="M416" s="27" t="str">
        <f t="shared" si="89"/>
        <v>13:34-14:33</v>
      </c>
      <c r="N416" s="27" t="str" cm="1">
        <f t="array" ref="N416:O416">_xlfn.TEXTSPLIT($M416,"-")</f>
        <v>13:34</v>
      </c>
      <c r="O416" s="27" t="str">
        <v>14:33</v>
      </c>
      <c r="P416" s="27" cm="1">
        <f t="array" ref="P416:Q416">VALUE(_xlfn.TEXTSPLIT($N416,":"))</f>
        <v>13</v>
      </c>
      <c r="Q416" s="27">
        <v>34</v>
      </c>
      <c r="R416" s="27" cm="1">
        <f t="array" ref="R416:S416">IF($O416="","",VALUE(_xlfn.TEXTSPLIT($O416,":")))</f>
        <v>14</v>
      </c>
      <c r="S416" s="27">
        <v>33</v>
      </c>
      <c r="T416" s="34">
        <f t="shared" si="90"/>
        <v>0.56527777777777777</v>
      </c>
      <c r="U416" s="34">
        <f t="shared" si="91"/>
        <v>0.60624999999999996</v>
      </c>
      <c r="V416" s="34">
        <f t="shared" si="92"/>
        <v>4.0972222222222188E-2</v>
      </c>
      <c r="W416" s="35">
        <f t="shared" si="93"/>
        <v>59</v>
      </c>
      <c r="X416" s="27" t="str">
        <f t="shared" si="94"/>
        <v>RGNO1466203</v>
      </c>
      <c r="Y416" s="43">
        <f t="shared" si="95"/>
        <v>45634</v>
      </c>
      <c r="Z416" s="27" t="str">
        <f t="shared" si="96"/>
        <v>702388184</v>
      </c>
      <c r="AA416" s="27" t="str">
        <f t="shared" si="97"/>
        <v>Present</v>
      </c>
    </row>
    <row r="417" spans="1:27">
      <c r="A417" s="32" t="s">
        <v>465</v>
      </c>
      <c r="B417" s="27" t="str" cm="1">
        <f t="array" ref="B417:D417">_xlfn.TEXTSPLIT($A417,",")</f>
        <v>RGNO1466204</v>
      </c>
      <c r="C417" s="27" t="str">
        <v>Date-13/12/2024</v>
      </c>
      <c r="D417" s="27" t="str">
        <v>Mob:702478187[13:46-13:57]</v>
      </c>
      <c r="E417" s="36" t="str">
        <f t="shared" si="84"/>
        <v>13/12/2024</v>
      </c>
      <c r="F417" s="27" t="str">
        <f t="shared" si="85"/>
        <v>702478187</v>
      </c>
      <c r="G417" s="27" t="str" cm="1">
        <f t="array" ref="G417:I417">_xlfn.TEXTSPLIT($E417,"/")</f>
        <v>13</v>
      </c>
      <c r="H417" s="27" t="str">
        <v>12</v>
      </c>
      <c r="I417" s="27" t="str">
        <v>2024</v>
      </c>
      <c r="J417" s="28">
        <f t="shared" si="86"/>
        <v>45639</v>
      </c>
      <c r="K417" s="27" t="str">
        <f t="shared" si="87"/>
        <v>[13:46-13:57]</v>
      </c>
      <c r="L417" s="27" t="str">
        <f t="shared" si="88"/>
        <v>13:46-13:57]</v>
      </c>
      <c r="M417" s="27" t="str">
        <f t="shared" si="89"/>
        <v>13:46-13:57</v>
      </c>
      <c r="N417" s="27" t="str" cm="1">
        <f t="array" ref="N417:O417">_xlfn.TEXTSPLIT($M417,"-")</f>
        <v>13:46</v>
      </c>
      <c r="O417" s="27" t="str">
        <v>13:57</v>
      </c>
      <c r="P417" s="27" cm="1">
        <f t="array" ref="P417:Q417">VALUE(_xlfn.TEXTSPLIT($N417,":"))</f>
        <v>13</v>
      </c>
      <c r="Q417" s="27">
        <v>46</v>
      </c>
      <c r="R417" s="27" cm="1">
        <f t="array" ref="R417:S417">IF($O417="","",VALUE(_xlfn.TEXTSPLIT($O417,":")))</f>
        <v>13</v>
      </c>
      <c r="S417" s="27">
        <v>57</v>
      </c>
      <c r="T417" s="34">
        <f t="shared" si="90"/>
        <v>0.57361111111111107</v>
      </c>
      <c r="U417" s="34">
        <f t="shared" si="91"/>
        <v>0.58125000000000004</v>
      </c>
      <c r="V417" s="34">
        <f t="shared" si="92"/>
        <v>7.6388888888889728E-3</v>
      </c>
      <c r="W417" s="35">
        <f t="shared" si="93"/>
        <v>11</v>
      </c>
      <c r="X417" s="27" t="str">
        <f t="shared" si="94"/>
        <v>RGNO1466204</v>
      </c>
      <c r="Y417" s="43">
        <f t="shared" si="95"/>
        <v>45639</v>
      </c>
      <c r="Z417" s="27" t="str">
        <f t="shared" si="96"/>
        <v>702478187</v>
      </c>
      <c r="AA417" s="27" t="str">
        <f t="shared" si="97"/>
        <v>Present</v>
      </c>
    </row>
    <row r="418" spans="1:27">
      <c r="A418" s="32" t="s">
        <v>466</v>
      </c>
      <c r="B418" s="27" t="str" cm="1">
        <f t="array" ref="B418:D418">_xlfn.TEXTSPLIT($A418,",")</f>
        <v>RGNO1466205</v>
      </c>
      <c r="C418" s="27" t="str">
        <v>Date-9/12/2024</v>
      </c>
      <c r="D418" s="27" t="str">
        <v>Mob:703288221[0:00]</v>
      </c>
      <c r="E418" s="36" t="str">
        <f t="shared" si="84"/>
        <v>9/12/2024</v>
      </c>
      <c r="F418" s="27" t="str">
        <f t="shared" si="85"/>
        <v>703288221</v>
      </c>
      <c r="G418" s="27" t="str" cm="1">
        <f t="array" ref="G418:I418">_xlfn.TEXTSPLIT($E418,"/")</f>
        <v>9</v>
      </c>
      <c r="H418" s="27" t="str">
        <v>12</v>
      </c>
      <c r="I418" s="27" t="str">
        <v>2024</v>
      </c>
      <c r="J418" s="28">
        <f t="shared" si="86"/>
        <v>45635</v>
      </c>
      <c r="K418" s="27" t="str">
        <f t="shared" si="87"/>
        <v>[0:00]</v>
      </c>
      <c r="L418" s="27" t="str">
        <f t="shared" si="88"/>
        <v>0:00]</v>
      </c>
      <c r="M418" s="27" t="str">
        <f t="shared" si="89"/>
        <v>0:00</v>
      </c>
      <c r="N418" s="27" t="str" cm="1">
        <f t="array" ref="N418">_xlfn.TEXTSPLIT($M418,"-")</f>
        <v>0:00</v>
      </c>
      <c r="O418" s="27"/>
      <c r="P418" s="27" cm="1">
        <f t="array" ref="P418:Q418">VALUE(_xlfn.TEXTSPLIT($N418,":"))</f>
        <v>0</v>
      </c>
      <c r="Q418" s="27">
        <v>0</v>
      </c>
      <c r="R418" s="27" t="str" cm="1">
        <f t="array" ref="R418">IF($O418="","",VALUE(_xlfn.TEXTSPLIT($O418,":")))</f>
        <v/>
      </c>
      <c r="S418" s="27"/>
      <c r="T418" s="34">
        <f t="shared" si="90"/>
        <v>0</v>
      </c>
      <c r="U418" s="34" t="str">
        <f t="shared" si="91"/>
        <v/>
      </c>
      <c r="V418" s="34" t="str">
        <f t="shared" si="92"/>
        <v/>
      </c>
      <c r="W418" s="35">
        <f t="shared" si="93"/>
        <v>0</v>
      </c>
      <c r="X418" s="27" t="str">
        <f t="shared" si="94"/>
        <v>RGNO1466205</v>
      </c>
      <c r="Y418" s="43">
        <f t="shared" si="95"/>
        <v>45635</v>
      </c>
      <c r="Z418" s="27" t="str">
        <f t="shared" si="96"/>
        <v>703288221</v>
      </c>
      <c r="AA418" s="27" t="str">
        <f t="shared" si="97"/>
        <v>Absent</v>
      </c>
    </row>
    <row r="419" spans="1:27">
      <c r="A419" s="32" t="s">
        <v>467</v>
      </c>
      <c r="B419" s="27" t="str" cm="1">
        <f t="array" ref="B419:D419">_xlfn.TEXTSPLIT($A419,",")</f>
        <v>RGNO1466206</v>
      </c>
      <c r="C419" s="27" t="str">
        <v>Date-16/12/2024</v>
      </c>
      <c r="D419" s="27" t="str">
        <v>Mob:603378225[10:31-10:42]</v>
      </c>
      <c r="E419" s="36" t="str">
        <f t="shared" si="84"/>
        <v>16/12/2024</v>
      </c>
      <c r="F419" s="27" t="str">
        <f t="shared" si="85"/>
        <v>603378225</v>
      </c>
      <c r="G419" s="27" t="str" cm="1">
        <f t="array" ref="G419:I419">_xlfn.TEXTSPLIT($E419,"/")</f>
        <v>16</v>
      </c>
      <c r="H419" s="27" t="str">
        <v>12</v>
      </c>
      <c r="I419" s="27" t="str">
        <v>2024</v>
      </c>
      <c r="J419" s="28">
        <f t="shared" si="86"/>
        <v>45642</v>
      </c>
      <c r="K419" s="27" t="str">
        <f t="shared" si="87"/>
        <v>[10:31-10:42]</v>
      </c>
      <c r="L419" s="27" t="str">
        <f t="shared" si="88"/>
        <v>10:31-10:42]</v>
      </c>
      <c r="M419" s="27" t="str">
        <f t="shared" si="89"/>
        <v>10:31-10:42</v>
      </c>
      <c r="N419" s="27" t="str" cm="1">
        <f t="array" ref="N419:O419">_xlfn.TEXTSPLIT($M419,"-")</f>
        <v>10:31</v>
      </c>
      <c r="O419" s="27" t="str">
        <v>10:42</v>
      </c>
      <c r="P419" s="27" cm="1">
        <f t="array" ref="P419:Q419">VALUE(_xlfn.TEXTSPLIT($N419,":"))</f>
        <v>10</v>
      </c>
      <c r="Q419" s="27">
        <v>31</v>
      </c>
      <c r="R419" s="27" cm="1">
        <f t="array" ref="R419:S419">IF($O419="","",VALUE(_xlfn.TEXTSPLIT($O419,":")))</f>
        <v>10</v>
      </c>
      <c r="S419" s="27">
        <v>42</v>
      </c>
      <c r="T419" s="34">
        <f t="shared" si="90"/>
        <v>0.43819444444444444</v>
      </c>
      <c r="U419" s="34">
        <f t="shared" si="91"/>
        <v>0.44583333333333336</v>
      </c>
      <c r="V419" s="34">
        <f t="shared" si="92"/>
        <v>7.6388888888889173E-3</v>
      </c>
      <c r="W419" s="35">
        <f t="shared" si="93"/>
        <v>11</v>
      </c>
      <c r="X419" s="27" t="str">
        <f t="shared" si="94"/>
        <v>RGNO1466206</v>
      </c>
      <c r="Y419" s="43">
        <f t="shared" si="95"/>
        <v>45642</v>
      </c>
      <c r="Z419" s="27" t="str">
        <f t="shared" si="96"/>
        <v>603378225</v>
      </c>
      <c r="AA419" s="27" t="str">
        <f t="shared" si="97"/>
        <v>Present</v>
      </c>
    </row>
    <row r="420" spans="1:27">
      <c r="A420" s="32" t="s">
        <v>468</v>
      </c>
      <c r="B420" s="27" t="str" cm="1">
        <f t="array" ref="B420:D420">_xlfn.TEXTSPLIT($A420,",")</f>
        <v>RGNO1466207</v>
      </c>
      <c r="C420" s="27" t="str">
        <v>Date-11/12/2024</v>
      </c>
      <c r="D420" s="27" t="str">
        <v>Mob:703468229[15:25-15:32]</v>
      </c>
      <c r="E420" s="36" t="str">
        <f t="shared" si="84"/>
        <v>11/12/2024</v>
      </c>
      <c r="F420" s="27" t="str">
        <f t="shared" si="85"/>
        <v>703468229</v>
      </c>
      <c r="G420" s="27" t="str" cm="1">
        <f t="array" ref="G420:I420">_xlfn.TEXTSPLIT($E420,"/")</f>
        <v>11</v>
      </c>
      <c r="H420" s="27" t="str">
        <v>12</v>
      </c>
      <c r="I420" s="27" t="str">
        <v>2024</v>
      </c>
      <c r="J420" s="28">
        <f t="shared" si="86"/>
        <v>45637</v>
      </c>
      <c r="K420" s="27" t="str">
        <f t="shared" si="87"/>
        <v>[15:25-15:32]</v>
      </c>
      <c r="L420" s="27" t="str">
        <f t="shared" si="88"/>
        <v>15:25-15:32]</v>
      </c>
      <c r="M420" s="27" t="str">
        <f t="shared" si="89"/>
        <v>15:25-15:32</v>
      </c>
      <c r="N420" s="27" t="str" cm="1">
        <f t="array" ref="N420:O420">_xlfn.TEXTSPLIT($M420,"-")</f>
        <v>15:25</v>
      </c>
      <c r="O420" s="27" t="str">
        <v>15:32</v>
      </c>
      <c r="P420" s="27" cm="1">
        <f t="array" ref="P420:Q420">VALUE(_xlfn.TEXTSPLIT($N420,":"))</f>
        <v>15</v>
      </c>
      <c r="Q420" s="27">
        <v>25</v>
      </c>
      <c r="R420" s="27" cm="1">
        <f t="array" ref="R420:S420">IF($O420="","",VALUE(_xlfn.TEXTSPLIT($O420,":")))</f>
        <v>15</v>
      </c>
      <c r="S420" s="27">
        <v>32</v>
      </c>
      <c r="T420" s="34">
        <f t="shared" si="90"/>
        <v>0.64236111111111116</v>
      </c>
      <c r="U420" s="34">
        <f t="shared" si="91"/>
        <v>0.64722222222222225</v>
      </c>
      <c r="V420" s="34">
        <f t="shared" si="92"/>
        <v>4.8611111111110938E-3</v>
      </c>
      <c r="W420" s="35">
        <f t="shared" si="93"/>
        <v>7</v>
      </c>
      <c r="X420" s="27" t="str">
        <f t="shared" si="94"/>
        <v>RGNO1466207</v>
      </c>
      <c r="Y420" s="43">
        <f t="shared" si="95"/>
        <v>45637</v>
      </c>
      <c r="Z420" s="27" t="str">
        <f t="shared" si="96"/>
        <v>703468229</v>
      </c>
      <c r="AA420" s="27" t="str">
        <f t="shared" si="97"/>
        <v>Present</v>
      </c>
    </row>
    <row r="421" spans="1:27">
      <c r="A421" s="32" t="s">
        <v>469</v>
      </c>
      <c r="B421" s="27" t="str" cm="1">
        <f t="array" ref="B421:D421">_xlfn.TEXTSPLIT($A421,",")</f>
        <v>RGNO1466208</v>
      </c>
      <c r="C421" s="27" t="str">
        <v>Date-8/12/2024</v>
      </c>
      <c r="D421" s="27" t="str">
        <v>Mob:703558233[13:59-14:06]</v>
      </c>
      <c r="E421" s="36" t="str">
        <f t="shared" si="84"/>
        <v>8/12/2024</v>
      </c>
      <c r="F421" s="27" t="str">
        <f t="shared" si="85"/>
        <v>703558233</v>
      </c>
      <c r="G421" s="27" t="str" cm="1">
        <f t="array" ref="G421:I421">_xlfn.TEXTSPLIT($E421,"/")</f>
        <v>8</v>
      </c>
      <c r="H421" s="27" t="str">
        <v>12</v>
      </c>
      <c r="I421" s="27" t="str">
        <v>2024</v>
      </c>
      <c r="J421" s="28">
        <f t="shared" si="86"/>
        <v>45634</v>
      </c>
      <c r="K421" s="27" t="str">
        <f t="shared" si="87"/>
        <v>[13:59-14:06]</v>
      </c>
      <c r="L421" s="27" t="str">
        <f t="shared" si="88"/>
        <v>13:59-14:06]</v>
      </c>
      <c r="M421" s="27" t="str">
        <f t="shared" si="89"/>
        <v>13:59-14:06</v>
      </c>
      <c r="N421" s="27" t="str" cm="1">
        <f t="array" ref="N421:O421">_xlfn.TEXTSPLIT($M421,"-")</f>
        <v>13:59</v>
      </c>
      <c r="O421" s="27" t="str">
        <v>14:06</v>
      </c>
      <c r="P421" s="27" cm="1">
        <f t="array" ref="P421:Q421">VALUE(_xlfn.TEXTSPLIT($N421,":"))</f>
        <v>13</v>
      </c>
      <c r="Q421" s="27">
        <v>59</v>
      </c>
      <c r="R421" s="27" cm="1">
        <f t="array" ref="R421:S421">IF($O421="","",VALUE(_xlfn.TEXTSPLIT($O421,":")))</f>
        <v>14</v>
      </c>
      <c r="S421" s="27">
        <v>6</v>
      </c>
      <c r="T421" s="34">
        <f t="shared" si="90"/>
        <v>0.58263888888888893</v>
      </c>
      <c r="U421" s="34">
        <f t="shared" si="91"/>
        <v>0.58750000000000002</v>
      </c>
      <c r="V421" s="34">
        <f t="shared" si="92"/>
        <v>4.8611111111110938E-3</v>
      </c>
      <c r="W421" s="35">
        <f t="shared" si="93"/>
        <v>7</v>
      </c>
      <c r="X421" s="27" t="str">
        <f t="shared" si="94"/>
        <v>RGNO1466208</v>
      </c>
      <c r="Y421" s="43">
        <f t="shared" si="95"/>
        <v>45634</v>
      </c>
      <c r="Z421" s="27" t="str">
        <f t="shared" si="96"/>
        <v>703558233</v>
      </c>
      <c r="AA421" s="27" t="str">
        <f t="shared" si="97"/>
        <v>Present</v>
      </c>
    </row>
    <row r="422" spans="1:27">
      <c r="A422" s="32" t="s">
        <v>470</v>
      </c>
      <c r="B422" s="27" t="str" cm="1">
        <f t="array" ref="B422:D422">_xlfn.TEXTSPLIT($A422,",")</f>
        <v>RGNO1466209</v>
      </c>
      <c r="C422" s="27" t="str">
        <v>Date-11/12/2024</v>
      </c>
      <c r="D422" s="27" t="str">
        <v>Mob:703648237[16:39-16:45]</v>
      </c>
      <c r="E422" s="36" t="str">
        <f t="shared" si="84"/>
        <v>11/12/2024</v>
      </c>
      <c r="F422" s="27" t="str">
        <f t="shared" si="85"/>
        <v>703648237</v>
      </c>
      <c r="G422" s="27" t="str" cm="1">
        <f t="array" ref="G422:I422">_xlfn.TEXTSPLIT($E422,"/")</f>
        <v>11</v>
      </c>
      <c r="H422" s="27" t="str">
        <v>12</v>
      </c>
      <c r="I422" s="27" t="str">
        <v>2024</v>
      </c>
      <c r="J422" s="28">
        <f t="shared" si="86"/>
        <v>45637</v>
      </c>
      <c r="K422" s="27" t="str">
        <f t="shared" si="87"/>
        <v>[16:39-16:45]</v>
      </c>
      <c r="L422" s="27" t="str">
        <f t="shared" si="88"/>
        <v>16:39-16:45]</v>
      </c>
      <c r="M422" s="27" t="str">
        <f t="shared" si="89"/>
        <v>16:39-16:45</v>
      </c>
      <c r="N422" s="27" t="str" cm="1">
        <f t="array" ref="N422:O422">_xlfn.TEXTSPLIT($M422,"-")</f>
        <v>16:39</v>
      </c>
      <c r="O422" s="27" t="str">
        <v>16:45</v>
      </c>
      <c r="P422" s="27" cm="1">
        <f t="array" ref="P422:Q422">VALUE(_xlfn.TEXTSPLIT($N422,":"))</f>
        <v>16</v>
      </c>
      <c r="Q422" s="27">
        <v>39</v>
      </c>
      <c r="R422" s="27" cm="1">
        <f t="array" ref="R422:S422">IF($O422="","",VALUE(_xlfn.TEXTSPLIT($O422,":")))</f>
        <v>16</v>
      </c>
      <c r="S422" s="27">
        <v>45</v>
      </c>
      <c r="T422" s="34">
        <f t="shared" si="90"/>
        <v>0.69374999999999998</v>
      </c>
      <c r="U422" s="34">
        <f t="shared" si="91"/>
        <v>0.69791666666666663</v>
      </c>
      <c r="V422" s="34">
        <f t="shared" si="92"/>
        <v>4.1666666666666519E-3</v>
      </c>
      <c r="W422" s="35">
        <f t="shared" si="93"/>
        <v>6</v>
      </c>
      <c r="X422" s="27" t="str">
        <f t="shared" si="94"/>
        <v>RGNO1466209</v>
      </c>
      <c r="Y422" s="43">
        <f t="shared" si="95"/>
        <v>45637</v>
      </c>
      <c r="Z422" s="27" t="str">
        <f t="shared" si="96"/>
        <v>703648237</v>
      </c>
      <c r="AA422" s="27" t="str">
        <f t="shared" si="97"/>
        <v>Present</v>
      </c>
    </row>
    <row r="423" spans="1:27">
      <c r="A423" s="32" t="s">
        <v>471</v>
      </c>
      <c r="B423" s="27" t="str" cm="1">
        <f t="array" ref="B423:D423">_xlfn.TEXTSPLIT($A423,",")</f>
        <v>RGNO1466210</v>
      </c>
      <c r="C423" s="27" t="str">
        <v>Date-11/12/2024</v>
      </c>
      <c r="D423" s="27" t="str">
        <v>Mob:603738240[09:33-9:50]</v>
      </c>
      <c r="E423" s="36" t="str">
        <f t="shared" si="84"/>
        <v>11/12/2024</v>
      </c>
      <c r="F423" s="27" t="str">
        <f t="shared" si="85"/>
        <v>603738240</v>
      </c>
      <c r="G423" s="27" t="str" cm="1">
        <f t="array" ref="G423:I423">_xlfn.TEXTSPLIT($E423,"/")</f>
        <v>11</v>
      </c>
      <c r="H423" s="27" t="str">
        <v>12</v>
      </c>
      <c r="I423" s="27" t="str">
        <v>2024</v>
      </c>
      <c r="J423" s="28">
        <f t="shared" si="86"/>
        <v>45637</v>
      </c>
      <c r="K423" s="27" t="str">
        <f t="shared" si="87"/>
        <v>[09:33-9:50]</v>
      </c>
      <c r="L423" s="27" t="str">
        <f t="shared" si="88"/>
        <v>09:33-9:50]</v>
      </c>
      <c r="M423" s="27" t="str">
        <f t="shared" si="89"/>
        <v>09:33-9:50</v>
      </c>
      <c r="N423" s="27" t="str" cm="1">
        <f t="array" ref="N423:O423">_xlfn.TEXTSPLIT($M423,"-")</f>
        <v>09:33</v>
      </c>
      <c r="O423" s="27" t="str">
        <v>9:50</v>
      </c>
      <c r="P423" s="27" cm="1">
        <f t="array" ref="P423:Q423">VALUE(_xlfn.TEXTSPLIT($N423,":"))</f>
        <v>9</v>
      </c>
      <c r="Q423" s="27">
        <v>33</v>
      </c>
      <c r="R423" s="27" cm="1">
        <f t="array" ref="R423:S423">IF($O423="","",VALUE(_xlfn.TEXTSPLIT($O423,":")))</f>
        <v>9</v>
      </c>
      <c r="S423" s="27">
        <v>50</v>
      </c>
      <c r="T423" s="34">
        <f t="shared" si="90"/>
        <v>0.39791666666666664</v>
      </c>
      <c r="U423" s="34">
        <f t="shared" si="91"/>
        <v>0.40972222222222221</v>
      </c>
      <c r="V423" s="34">
        <f t="shared" si="92"/>
        <v>1.1805555555555569E-2</v>
      </c>
      <c r="W423" s="35">
        <f t="shared" si="93"/>
        <v>17</v>
      </c>
      <c r="X423" s="27" t="str">
        <f t="shared" si="94"/>
        <v>RGNO1466210</v>
      </c>
      <c r="Y423" s="43">
        <f t="shared" si="95"/>
        <v>45637</v>
      </c>
      <c r="Z423" s="27" t="str">
        <f t="shared" si="96"/>
        <v>603738240</v>
      </c>
      <c r="AA423" s="27" t="str">
        <f t="shared" si="97"/>
        <v>Present</v>
      </c>
    </row>
    <row r="424" spans="1:27">
      <c r="A424" s="32" t="s">
        <v>472</v>
      </c>
      <c r="B424" s="27" t="str" cm="1">
        <f t="array" ref="B424:D424">_xlfn.TEXTSPLIT($A424,",")</f>
        <v>RGNO1466211</v>
      </c>
      <c r="C424" s="27" t="str">
        <v>Date-17/12/2024</v>
      </c>
      <c r="D424" s="27" t="str">
        <v>Mob:604098255[08:28-8:40]</v>
      </c>
      <c r="E424" s="36" t="str">
        <f t="shared" si="84"/>
        <v>17/12/2024</v>
      </c>
      <c r="F424" s="27" t="str">
        <f t="shared" si="85"/>
        <v>604098255</v>
      </c>
      <c r="G424" s="27" t="str" cm="1">
        <f t="array" ref="G424:I424">_xlfn.TEXTSPLIT($E424,"/")</f>
        <v>17</v>
      </c>
      <c r="H424" s="27" t="str">
        <v>12</v>
      </c>
      <c r="I424" s="27" t="str">
        <v>2024</v>
      </c>
      <c r="J424" s="28">
        <f t="shared" si="86"/>
        <v>45643</v>
      </c>
      <c r="K424" s="27" t="str">
        <f t="shared" si="87"/>
        <v>[08:28-8:40]</v>
      </c>
      <c r="L424" s="27" t="str">
        <f t="shared" si="88"/>
        <v>08:28-8:40]</v>
      </c>
      <c r="M424" s="27" t="str">
        <f t="shared" si="89"/>
        <v>08:28-8:40</v>
      </c>
      <c r="N424" s="27" t="str" cm="1">
        <f t="array" ref="N424:O424">_xlfn.TEXTSPLIT($M424,"-")</f>
        <v>08:28</v>
      </c>
      <c r="O424" s="27" t="str">
        <v>8:40</v>
      </c>
      <c r="P424" s="27" cm="1">
        <f t="array" ref="P424:Q424">VALUE(_xlfn.TEXTSPLIT($N424,":"))</f>
        <v>8</v>
      </c>
      <c r="Q424" s="27">
        <v>28</v>
      </c>
      <c r="R424" s="27" cm="1">
        <f t="array" ref="R424:S424">IF($O424="","",VALUE(_xlfn.TEXTSPLIT($O424,":")))</f>
        <v>8</v>
      </c>
      <c r="S424" s="27">
        <v>40</v>
      </c>
      <c r="T424" s="34">
        <f t="shared" si="90"/>
        <v>0.3527777777777778</v>
      </c>
      <c r="U424" s="34">
        <f t="shared" si="91"/>
        <v>0.3611111111111111</v>
      </c>
      <c r="V424" s="34">
        <f t="shared" si="92"/>
        <v>8.3333333333333037E-3</v>
      </c>
      <c r="W424" s="35">
        <f t="shared" si="93"/>
        <v>12</v>
      </c>
      <c r="X424" s="27" t="str">
        <f t="shared" si="94"/>
        <v>RGNO1466211</v>
      </c>
      <c r="Y424" s="43">
        <f t="shared" si="95"/>
        <v>45643</v>
      </c>
      <c r="Z424" s="27" t="str">
        <f t="shared" si="96"/>
        <v>604098255</v>
      </c>
      <c r="AA424" s="27" t="str">
        <f t="shared" si="97"/>
        <v>Present</v>
      </c>
    </row>
    <row r="425" spans="1:27">
      <c r="A425" s="32" t="s">
        <v>473</v>
      </c>
      <c r="B425" s="27" t="str" cm="1">
        <f t="array" ref="B425:D425">_xlfn.TEXTSPLIT($A425,",")</f>
        <v>RGNO1466212</v>
      </c>
      <c r="C425" s="27" t="str">
        <v>Date-14/12/2024</v>
      </c>
      <c r="D425" s="27" t="str">
        <v>Mob:704278263[08:24-8:26]</v>
      </c>
      <c r="E425" s="36" t="str">
        <f t="shared" si="84"/>
        <v>14/12/2024</v>
      </c>
      <c r="F425" s="27" t="str">
        <f t="shared" si="85"/>
        <v>704278263</v>
      </c>
      <c r="G425" s="27" t="str" cm="1">
        <f t="array" ref="G425:I425">_xlfn.TEXTSPLIT($E425,"/")</f>
        <v>14</v>
      </c>
      <c r="H425" s="27" t="str">
        <v>12</v>
      </c>
      <c r="I425" s="27" t="str">
        <v>2024</v>
      </c>
      <c r="J425" s="28">
        <f t="shared" si="86"/>
        <v>45640</v>
      </c>
      <c r="K425" s="27" t="str">
        <f t="shared" si="87"/>
        <v>[08:24-8:26]</v>
      </c>
      <c r="L425" s="27" t="str">
        <f t="shared" si="88"/>
        <v>08:24-8:26]</v>
      </c>
      <c r="M425" s="27" t="str">
        <f t="shared" si="89"/>
        <v>08:24-8:26</v>
      </c>
      <c r="N425" s="27" t="str" cm="1">
        <f t="array" ref="N425:O425">_xlfn.TEXTSPLIT($M425,"-")</f>
        <v>08:24</v>
      </c>
      <c r="O425" s="27" t="str">
        <v>8:26</v>
      </c>
      <c r="P425" s="27" cm="1">
        <f t="array" ref="P425:Q425">VALUE(_xlfn.TEXTSPLIT($N425,":"))</f>
        <v>8</v>
      </c>
      <c r="Q425" s="27">
        <v>24</v>
      </c>
      <c r="R425" s="27" cm="1">
        <f t="array" ref="R425:S425">IF($O425="","",VALUE(_xlfn.TEXTSPLIT($O425,":")))</f>
        <v>8</v>
      </c>
      <c r="S425" s="27">
        <v>26</v>
      </c>
      <c r="T425" s="34">
        <f t="shared" si="90"/>
        <v>0.35</v>
      </c>
      <c r="U425" s="34">
        <f t="shared" si="91"/>
        <v>0.35138888888888886</v>
      </c>
      <c r="V425" s="34">
        <f t="shared" si="92"/>
        <v>1.388888888888884E-3</v>
      </c>
      <c r="W425" s="35">
        <f t="shared" si="93"/>
        <v>2</v>
      </c>
      <c r="X425" s="27" t="str">
        <f t="shared" si="94"/>
        <v>RGNO1466212</v>
      </c>
      <c r="Y425" s="43">
        <f t="shared" si="95"/>
        <v>45640</v>
      </c>
      <c r="Z425" s="27" t="str">
        <f t="shared" si="96"/>
        <v>704278263</v>
      </c>
      <c r="AA425" s="27" t="str">
        <f t="shared" si="97"/>
        <v>Present</v>
      </c>
    </row>
    <row r="426" spans="1:27">
      <c r="A426" s="32" t="s">
        <v>474</v>
      </c>
      <c r="B426" s="27" t="str" cm="1">
        <f t="array" ref="B426:D426">_xlfn.TEXTSPLIT($A426,",")</f>
        <v>RGNO1466213</v>
      </c>
      <c r="C426" s="27" t="str">
        <v>Date-7/12/2024</v>
      </c>
      <c r="D426" s="27" t="str">
        <v>Mob:704638278[0:00]</v>
      </c>
      <c r="E426" s="36" t="str">
        <f t="shared" si="84"/>
        <v>7/12/2024</v>
      </c>
      <c r="F426" s="27" t="str">
        <f t="shared" si="85"/>
        <v>704638278</v>
      </c>
      <c r="G426" s="27" t="str" cm="1">
        <f t="array" ref="G426:I426">_xlfn.TEXTSPLIT($E426,"/")</f>
        <v>7</v>
      </c>
      <c r="H426" s="27" t="str">
        <v>12</v>
      </c>
      <c r="I426" s="27" t="str">
        <v>2024</v>
      </c>
      <c r="J426" s="28">
        <f t="shared" si="86"/>
        <v>45633</v>
      </c>
      <c r="K426" s="27" t="str">
        <f t="shared" si="87"/>
        <v>[0:00]</v>
      </c>
      <c r="L426" s="27" t="str">
        <f t="shared" si="88"/>
        <v>0:00]</v>
      </c>
      <c r="M426" s="27" t="str">
        <f t="shared" si="89"/>
        <v>0:00</v>
      </c>
      <c r="N426" s="27" t="str" cm="1">
        <f t="array" ref="N426">_xlfn.TEXTSPLIT($M426,"-")</f>
        <v>0:00</v>
      </c>
      <c r="O426" s="27"/>
      <c r="P426" s="27" cm="1">
        <f t="array" ref="P426:Q426">VALUE(_xlfn.TEXTSPLIT($N426,":"))</f>
        <v>0</v>
      </c>
      <c r="Q426" s="27">
        <v>0</v>
      </c>
      <c r="R426" s="27" t="str" cm="1">
        <f t="array" ref="R426">IF($O426="","",VALUE(_xlfn.TEXTSPLIT($O426,":")))</f>
        <v/>
      </c>
      <c r="S426" s="27"/>
      <c r="T426" s="34">
        <f t="shared" si="90"/>
        <v>0</v>
      </c>
      <c r="U426" s="34" t="str">
        <f t="shared" si="91"/>
        <v/>
      </c>
      <c r="V426" s="34" t="str">
        <f t="shared" si="92"/>
        <v/>
      </c>
      <c r="W426" s="35">
        <f t="shared" si="93"/>
        <v>0</v>
      </c>
      <c r="X426" s="27" t="str">
        <f t="shared" si="94"/>
        <v>RGNO1466213</v>
      </c>
      <c r="Y426" s="43">
        <f t="shared" si="95"/>
        <v>45633</v>
      </c>
      <c r="Z426" s="27" t="str">
        <f t="shared" si="96"/>
        <v>704638278</v>
      </c>
      <c r="AA426" s="27" t="str">
        <f t="shared" si="97"/>
        <v>Absent</v>
      </c>
    </row>
    <row r="427" spans="1:27">
      <c r="A427" s="32" t="s">
        <v>475</v>
      </c>
      <c r="B427" s="27" t="str" cm="1">
        <f t="array" ref="B427:D427">_xlfn.TEXTSPLIT($A427,",")</f>
        <v>RGNO1466214</v>
      </c>
      <c r="C427" s="27" t="str">
        <v>Date-13/12/2024</v>
      </c>
      <c r="D427" s="27" t="str">
        <v>Mob:604998293[15:27-15:40]</v>
      </c>
      <c r="E427" s="36" t="str">
        <f t="shared" si="84"/>
        <v>13/12/2024</v>
      </c>
      <c r="F427" s="27" t="str">
        <f t="shared" si="85"/>
        <v>604998293</v>
      </c>
      <c r="G427" s="27" t="str" cm="1">
        <f t="array" ref="G427:I427">_xlfn.TEXTSPLIT($E427,"/")</f>
        <v>13</v>
      </c>
      <c r="H427" s="27" t="str">
        <v>12</v>
      </c>
      <c r="I427" s="27" t="str">
        <v>2024</v>
      </c>
      <c r="J427" s="28">
        <f t="shared" si="86"/>
        <v>45639</v>
      </c>
      <c r="K427" s="27" t="str">
        <f t="shared" si="87"/>
        <v>[15:27-15:40]</v>
      </c>
      <c r="L427" s="27" t="str">
        <f t="shared" si="88"/>
        <v>15:27-15:40]</v>
      </c>
      <c r="M427" s="27" t="str">
        <f t="shared" si="89"/>
        <v>15:27-15:40</v>
      </c>
      <c r="N427" s="27" t="str" cm="1">
        <f t="array" ref="N427:O427">_xlfn.TEXTSPLIT($M427,"-")</f>
        <v>15:27</v>
      </c>
      <c r="O427" s="27" t="str">
        <v>15:40</v>
      </c>
      <c r="P427" s="27" cm="1">
        <f t="array" ref="P427:Q427">VALUE(_xlfn.TEXTSPLIT($N427,":"))</f>
        <v>15</v>
      </c>
      <c r="Q427" s="27">
        <v>27</v>
      </c>
      <c r="R427" s="27" cm="1">
        <f t="array" ref="R427:S427">IF($O427="","",VALUE(_xlfn.TEXTSPLIT($O427,":")))</f>
        <v>15</v>
      </c>
      <c r="S427" s="27">
        <v>40</v>
      </c>
      <c r="T427" s="34">
        <f t="shared" si="90"/>
        <v>0.64375000000000004</v>
      </c>
      <c r="U427" s="34">
        <f t="shared" si="91"/>
        <v>0.65277777777777779</v>
      </c>
      <c r="V427" s="34">
        <f t="shared" si="92"/>
        <v>9.0277777777777457E-3</v>
      </c>
      <c r="W427" s="35">
        <f t="shared" si="93"/>
        <v>13</v>
      </c>
      <c r="X427" s="27" t="str">
        <f t="shared" si="94"/>
        <v>RGNO1466214</v>
      </c>
      <c r="Y427" s="43">
        <f t="shared" si="95"/>
        <v>45639</v>
      </c>
      <c r="Z427" s="27" t="str">
        <f t="shared" si="96"/>
        <v>604998293</v>
      </c>
      <c r="AA427" s="27" t="str">
        <f t="shared" si="97"/>
        <v>Present</v>
      </c>
    </row>
    <row r="428" spans="1:27">
      <c r="A428" s="32" t="s">
        <v>476</v>
      </c>
      <c r="B428" s="27" t="str" cm="1">
        <f t="array" ref="B428:D428">_xlfn.TEXTSPLIT($A428,",")</f>
        <v>RGNO1466215</v>
      </c>
      <c r="C428" s="27" t="str">
        <v>Date-7/12/2024</v>
      </c>
      <c r="D428" s="27" t="str">
        <v>Mob:705088297[12:13-13:06]</v>
      </c>
      <c r="E428" s="36" t="str">
        <f t="shared" si="84"/>
        <v>7/12/2024</v>
      </c>
      <c r="F428" s="27" t="str">
        <f t="shared" si="85"/>
        <v>705088297</v>
      </c>
      <c r="G428" s="27" t="str" cm="1">
        <f t="array" ref="G428:I428">_xlfn.TEXTSPLIT($E428,"/")</f>
        <v>7</v>
      </c>
      <c r="H428" s="27" t="str">
        <v>12</v>
      </c>
      <c r="I428" s="27" t="str">
        <v>2024</v>
      </c>
      <c r="J428" s="28">
        <f t="shared" si="86"/>
        <v>45633</v>
      </c>
      <c r="K428" s="27" t="str">
        <f t="shared" si="87"/>
        <v>[12:13-13:06]</v>
      </c>
      <c r="L428" s="27" t="str">
        <f t="shared" si="88"/>
        <v>12:13-13:06]</v>
      </c>
      <c r="M428" s="27" t="str">
        <f t="shared" si="89"/>
        <v>12:13-13:06</v>
      </c>
      <c r="N428" s="27" t="str" cm="1">
        <f t="array" ref="N428:O428">_xlfn.TEXTSPLIT($M428,"-")</f>
        <v>12:13</v>
      </c>
      <c r="O428" s="27" t="str">
        <v>13:06</v>
      </c>
      <c r="P428" s="27" cm="1">
        <f t="array" ref="P428:Q428">VALUE(_xlfn.TEXTSPLIT($N428,":"))</f>
        <v>12</v>
      </c>
      <c r="Q428" s="27">
        <v>13</v>
      </c>
      <c r="R428" s="27" cm="1">
        <f t="array" ref="R428:S428">IF($O428="","",VALUE(_xlfn.TEXTSPLIT($O428,":")))</f>
        <v>13</v>
      </c>
      <c r="S428" s="27">
        <v>6</v>
      </c>
      <c r="T428" s="34">
        <f t="shared" si="90"/>
        <v>0.50902777777777775</v>
      </c>
      <c r="U428" s="34">
        <f t="shared" si="91"/>
        <v>0.54583333333333328</v>
      </c>
      <c r="V428" s="34">
        <f t="shared" si="92"/>
        <v>3.6805555555555536E-2</v>
      </c>
      <c r="W428" s="35">
        <f t="shared" si="93"/>
        <v>53</v>
      </c>
      <c r="X428" s="27" t="str">
        <f t="shared" si="94"/>
        <v>RGNO1466215</v>
      </c>
      <c r="Y428" s="43">
        <f t="shared" si="95"/>
        <v>45633</v>
      </c>
      <c r="Z428" s="27" t="str">
        <f t="shared" si="96"/>
        <v>705088297</v>
      </c>
      <c r="AA428" s="27" t="str">
        <f t="shared" si="97"/>
        <v>Present</v>
      </c>
    </row>
    <row r="429" spans="1:27">
      <c r="A429" s="32" t="s">
        <v>477</v>
      </c>
      <c r="B429" s="27" t="str" cm="1">
        <f t="array" ref="B429:D429">_xlfn.TEXTSPLIT($A429,",")</f>
        <v>RGNO1466216</v>
      </c>
      <c r="C429" s="27" t="str">
        <v>Date-8/12/2024</v>
      </c>
      <c r="D429" s="27" t="str">
        <v>Mob:705358308[15:12-15:16]</v>
      </c>
      <c r="E429" s="36" t="str">
        <f t="shared" si="84"/>
        <v>8/12/2024</v>
      </c>
      <c r="F429" s="27" t="str">
        <f t="shared" si="85"/>
        <v>705358308</v>
      </c>
      <c r="G429" s="27" t="str" cm="1">
        <f t="array" ref="G429:I429">_xlfn.TEXTSPLIT($E429,"/")</f>
        <v>8</v>
      </c>
      <c r="H429" s="27" t="str">
        <v>12</v>
      </c>
      <c r="I429" s="27" t="str">
        <v>2024</v>
      </c>
      <c r="J429" s="28">
        <f t="shared" si="86"/>
        <v>45634</v>
      </c>
      <c r="K429" s="27" t="str">
        <f t="shared" si="87"/>
        <v>[15:12-15:16]</v>
      </c>
      <c r="L429" s="27" t="str">
        <f t="shared" si="88"/>
        <v>15:12-15:16]</v>
      </c>
      <c r="M429" s="27" t="str">
        <f t="shared" si="89"/>
        <v>15:12-15:16</v>
      </c>
      <c r="N429" s="27" t="str" cm="1">
        <f t="array" ref="N429:O429">_xlfn.TEXTSPLIT($M429,"-")</f>
        <v>15:12</v>
      </c>
      <c r="O429" s="27" t="str">
        <v>15:16</v>
      </c>
      <c r="P429" s="27" cm="1">
        <f t="array" ref="P429:Q429">VALUE(_xlfn.TEXTSPLIT($N429,":"))</f>
        <v>15</v>
      </c>
      <c r="Q429" s="27">
        <v>12</v>
      </c>
      <c r="R429" s="27" cm="1">
        <f t="array" ref="R429:S429">IF($O429="","",VALUE(_xlfn.TEXTSPLIT($O429,":")))</f>
        <v>15</v>
      </c>
      <c r="S429" s="27">
        <v>16</v>
      </c>
      <c r="T429" s="34">
        <f t="shared" si="90"/>
        <v>0.6333333333333333</v>
      </c>
      <c r="U429" s="34">
        <f t="shared" si="91"/>
        <v>0.63611111111111107</v>
      </c>
      <c r="V429" s="34">
        <f t="shared" si="92"/>
        <v>2.7777777777777679E-3</v>
      </c>
      <c r="W429" s="35">
        <f t="shared" si="93"/>
        <v>4</v>
      </c>
      <c r="X429" s="27" t="str">
        <f t="shared" si="94"/>
        <v>RGNO1466216</v>
      </c>
      <c r="Y429" s="43">
        <f t="shared" si="95"/>
        <v>45634</v>
      </c>
      <c r="Z429" s="27" t="str">
        <f t="shared" si="96"/>
        <v>705358308</v>
      </c>
      <c r="AA429" s="27" t="str">
        <f t="shared" si="97"/>
        <v>Present</v>
      </c>
    </row>
    <row r="430" spans="1:27">
      <c r="A430" s="32" t="s">
        <v>478</v>
      </c>
      <c r="B430" s="27" t="str" cm="1">
        <f t="array" ref="B430:D430">_xlfn.TEXTSPLIT($A430,",")</f>
        <v>RGNO1466217</v>
      </c>
      <c r="C430" s="27" t="str">
        <v>Date-14/12/2024</v>
      </c>
      <c r="D430" s="27" t="str">
        <v>Mob:605448312[0:00]</v>
      </c>
      <c r="E430" s="36" t="str">
        <f t="shared" si="84"/>
        <v>14/12/2024</v>
      </c>
      <c r="F430" s="27" t="str">
        <f t="shared" si="85"/>
        <v>605448312</v>
      </c>
      <c r="G430" s="27" t="str" cm="1">
        <f t="array" ref="G430:I430">_xlfn.TEXTSPLIT($E430,"/")</f>
        <v>14</v>
      </c>
      <c r="H430" s="27" t="str">
        <v>12</v>
      </c>
      <c r="I430" s="27" t="str">
        <v>2024</v>
      </c>
      <c r="J430" s="28">
        <f t="shared" si="86"/>
        <v>45640</v>
      </c>
      <c r="K430" s="27" t="str">
        <f t="shared" si="87"/>
        <v>[0:00]</v>
      </c>
      <c r="L430" s="27" t="str">
        <f t="shared" si="88"/>
        <v>0:00]</v>
      </c>
      <c r="M430" s="27" t="str">
        <f t="shared" si="89"/>
        <v>0:00</v>
      </c>
      <c r="N430" s="27" t="str" cm="1">
        <f t="array" ref="N430">_xlfn.TEXTSPLIT($M430,"-")</f>
        <v>0:00</v>
      </c>
      <c r="O430" s="27"/>
      <c r="P430" s="27" cm="1">
        <f t="array" ref="P430:Q430">VALUE(_xlfn.TEXTSPLIT($N430,":"))</f>
        <v>0</v>
      </c>
      <c r="Q430" s="27">
        <v>0</v>
      </c>
      <c r="R430" s="27" t="str" cm="1">
        <f t="array" ref="R430">IF($O430="","",VALUE(_xlfn.TEXTSPLIT($O430,":")))</f>
        <v/>
      </c>
      <c r="S430" s="27"/>
      <c r="T430" s="34">
        <f t="shared" si="90"/>
        <v>0</v>
      </c>
      <c r="U430" s="34" t="str">
        <f t="shared" si="91"/>
        <v/>
      </c>
      <c r="V430" s="34" t="str">
        <f t="shared" si="92"/>
        <v/>
      </c>
      <c r="W430" s="35">
        <f t="shared" si="93"/>
        <v>0</v>
      </c>
      <c r="X430" s="27" t="str">
        <f t="shared" si="94"/>
        <v>RGNO1466217</v>
      </c>
      <c r="Y430" s="43">
        <f t="shared" si="95"/>
        <v>45640</v>
      </c>
      <c r="Z430" s="27" t="str">
        <f t="shared" si="96"/>
        <v>605448312</v>
      </c>
      <c r="AA430" s="27" t="str">
        <f t="shared" si="97"/>
        <v>Absent</v>
      </c>
    </row>
    <row r="431" spans="1:27">
      <c r="A431" s="32" t="s">
        <v>479</v>
      </c>
      <c r="B431" s="27" t="str" cm="1">
        <f t="array" ref="B431:D431">_xlfn.TEXTSPLIT($A431,",")</f>
        <v>RGNO1466218</v>
      </c>
      <c r="C431" s="27" t="str">
        <v>Date-4/12/2024</v>
      </c>
      <c r="D431" s="27" t="str">
        <v>Mob:605538316[09:00-9:30]</v>
      </c>
      <c r="E431" s="36" t="str">
        <f t="shared" si="84"/>
        <v>4/12/2024</v>
      </c>
      <c r="F431" s="27" t="str">
        <f t="shared" si="85"/>
        <v>605538316</v>
      </c>
      <c r="G431" s="27" t="str" cm="1">
        <f t="array" ref="G431:I431">_xlfn.TEXTSPLIT($E431,"/")</f>
        <v>4</v>
      </c>
      <c r="H431" s="27" t="str">
        <v>12</v>
      </c>
      <c r="I431" s="27" t="str">
        <v>2024</v>
      </c>
      <c r="J431" s="28">
        <f t="shared" si="86"/>
        <v>45630</v>
      </c>
      <c r="K431" s="27" t="str">
        <f t="shared" si="87"/>
        <v>[09:00-9:30]</v>
      </c>
      <c r="L431" s="27" t="str">
        <f t="shared" si="88"/>
        <v>09:00-9:30]</v>
      </c>
      <c r="M431" s="27" t="str">
        <f t="shared" si="89"/>
        <v>09:00-9:30</v>
      </c>
      <c r="N431" s="27" t="str" cm="1">
        <f t="array" ref="N431:O431">_xlfn.TEXTSPLIT($M431,"-")</f>
        <v>09:00</v>
      </c>
      <c r="O431" s="27" t="str">
        <v>9:30</v>
      </c>
      <c r="P431" s="27" cm="1">
        <f t="array" ref="P431:Q431">VALUE(_xlfn.TEXTSPLIT($N431,":"))</f>
        <v>9</v>
      </c>
      <c r="Q431" s="27">
        <v>0</v>
      </c>
      <c r="R431" s="27" cm="1">
        <f t="array" ref="R431:S431">IF($O431="","",VALUE(_xlfn.TEXTSPLIT($O431,":")))</f>
        <v>9</v>
      </c>
      <c r="S431" s="27">
        <v>30</v>
      </c>
      <c r="T431" s="34">
        <f t="shared" si="90"/>
        <v>0.375</v>
      </c>
      <c r="U431" s="34">
        <f t="shared" si="91"/>
        <v>0.39583333333333331</v>
      </c>
      <c r="V431" s="34">
        <f t="shared" si="92"/>
        <v>2.0833333333333315E-2</v>
      </c>
      <c r="W431" s="35">
        <f t="shared" si="93"/>
        <v>30</v>
      </c>
      <c r="X431" s="27" t="str">
        <f t="shared" si="94"/>
        <v>RGNO1466218</v>
      </c>
      <c r="Y431" s="43">
        <f t="shared" si="95"/>
        <v>45630</v>
      </c>
      <c r="Z431" s="27" t="str">
        <f t="shared" si="96"/>
        <v>605538316</v>
      </c>
      <c r="AA431" s="27" t="str">
        <f t="shared" si="97"/>
        <v>Present</v>
      </c>
    </row>
    <row r="432" spans="1:27">
      <c r="A432" s="32" t="s">
        <v>480</v>
      </c>
      <c r="B432" s="27" t="str" cm="1">
        <f t="array" ref="B432:D432">_xlfn.TEXTSPLIT($A432,",")</f>
        <v>RGNO1466219</v>
      </c>
      <c r="C432" s="27" t="str">
        <v>Date-4/12/2024</v>
      </c>
      <c r="D432" s="27" t="str">
        <v>Mob:605628320[11:02-11:11]</v>
      </c>
      <c r="E432" s="36" t="str">
        <f t="shared" si="84"/>
        <v>4/12/2024</v>
      </c>
      <c r="F432" s="27" t="str">
        <f t="shared" si="85"/>
        <v>605628320</v>
      </c>
      <c r="G432" s="27" t="str" cm="1">
        <f t="array" ref="G432:I432">_xlfn.TEXTSPLIT($E432,"/")</f>
        <v>4</v>
      </c>
      <c r="H432" s="27" t="str">
        <v>12</v>
      </c>
      <c r="I432" s="27" t="str">
        <v>2024</v>
      </c>
      <c r="J432" s="28">
        <f t="shared" si="86"/>
        <v>45630</v>
      </c>
      <c r="K432" s="27" t="str">
        <f t="shared" si="87"/>
        <v>[11:02-11:11]</v>
      </c>
      <c r="L432" s="27" t="str">
        <f t="shared" si="88"/>
        <v>11:02-11:11]</v>
      </c>
      <c r="M432" s="27" t="str">
        <f t="shared" si="89"/>
        <v>11:02-11:11</v>
      </c>
      <c r="N432" s="27" t="str" cm="1">
        <f t="array" ref="N432:O432">_xlfn.TEXTSPLIT($M432,"-")</f>
        <v>11:02</v>
      </c>
      <c r="O432" s="27" t="str">
        <v>11:11</v>
      </c>
      <c r="P432" s="27" cm="1">
        <f t="array" ref="P432:Q432">VALUE(_xlfn.TEXTSPLIT($N432,":"))</f>
        <v>11</v>
      </c>
      <c r="Q432" s="27">
        <v>2</v>
      </c>
      <c r="R432" s="27" cm="1">
        <f t="array" ref="R432:S432">IF($O432="","",VALUE(_xlfn.TEXTSPLIT($O432,":")))</f>
        <v>11</v>
      </c>
      <c r="S432" s="27">
        <v>11</v>
      </c>
      <c r="T432" s="34">
        <f t="shared" si="90"/>
        <v>0.4597222222222222</v>
      </c>
      <c r="U432" s="34">
        <f t="shared" si="91"/>
        <v>0.46597222222222223</v>
      </c>
      <c r="V432" s="34">
        <f t="shared" si="92"/>
        <v>6.2500000000000333E-3</v>
      </c>
      <c r="W432" s="35">
        <f t="shared" si="93"/>
        <v>9</v>
      </c>
      <c r="X432" s="27" t="str">
        <f t="shared" si="94"/>
        <v>RGNO1466219</v>
      </c>
      <c r="Y432" s="43">
        <f t="shared" si="95"/>
        <v>45630</v>
      </c>
      <c r="Z432" s="27" t="str">
        <f t="shared" si="96"/>
        <v>605628320</v>
      </c>
      <c r="AA432" s="27" t="str">
        <f t="shared" si="97"/>
        <v>Present</v>
      </c>
    </row>
    <row r="433" spans="1:27">
      <c r="A433" s="32" t="s">
        <v>481</v>
      </c>
      <c r="B433" s="27" t="str" cm="1">
        <f t="array" ref="B433:D433">_xlfn.TEXTSPLIT($A433,",")</f>
        <v>RGNO1466220</v>
      </c>
      <c r="C433" s="27" t="str">
        <v>Date-13/12/2024</v>
      </c>
      <c r="D433" s="27" t="str">
        <v>Mob:705718323[0:00]</v>
      </c>
      <c r="E433" s="36" t="str">
        <f t="shared" si="84"/>
        <v>13/12/2024</v>
      </c>
      <c r="F433" s="27" t="str">
        <f t="shared" si="85"/>
        <v>705718323</v>
      </c>
      <c r="G433" s="27" t="str" cm="1">
        <f t="array" ref="G433:I433">_xlfn.TEXTSPLIT($E433,"/")</f>
        <v>13</v>
      </c>
      <c r="H433" s="27" t="str">
        <v>12</v>
      </c>
      <c r="I433" s="27" t="str">
        <v>2024</v>
      </c>
      <c r="J433" s="28">
        <f t="shared" si="86"/>
        <v>45639</v>
      </c>
      <c r="K433" s="27" t="str">
        <f t="shared" si="87"/>
        <v>[0:00]</v>
      </c>
      <c r="L433" s="27" t="str">
        <f t="shared" si="88"/>
        <v>0:00]</v>
      </c>
      <c r="M433" s="27" t="str">
        <f t="shared" si="89"/>
        <v>0:00</v>
      </c>
      <c r="N433" s="27" t="str" cm="1">
        <f t="array" ref="N433">_xlfn.TEXTSPLIT($M433,"-")</f>
        <v>0:00</v>
      </c>
      <c r="O433" s="27"/>
      <c r="P433" s="27" cm="1">
        <f t="array" ref="P433:Q433">VALUE(_xlfn.TEXTSPLIT($N433,":"))</f>
        <v>0</v>
      </c>
      <c r="Q433" s="27">
        <v>0</v>
      </c>
      <c r="R433" s="27" t="str" cm="1">
        <f t="array" ref="R433">IF($O433="","",VALUE(_xlfn.TEXTSPLIT($O433,":")))</f>
        <v/>
      </c>
      <c r="S433" s="27"/>
      <c r="T433" s="34">
        <f t="shared" si="90"/>
        <v>0</v>
      </c>
      <c r="U433" s="34" t="str">
        <f t="shared" si="91"/>
        <v/>
      </c>
      <c r="V433" s="34" t="str">
        <f t="shared" si="92"/>
        <v/>
      </c>
      <c r="W433" s="35">
        <f t="shared" si="93"/>
        <v>0</v>
      </c>
      <c r="X433" s="27" t="str">
        <f t="shared" si="94"/>
        <v>RGNO1466220</v>
      </c>
      <c r="Y433" s="43">
        <f t="shared" si="95"/>
        <v>45639</v>
      </c>
      <c r="Z433" s="27" t="str">
        <f t="shared" si="96"/>
        <v>705718323</v>
      </c>
      <c r="AA433" s="27" t="str">
        <f t="shared" si="97"/>
        <v>Absent</v>
      </c>
    </row>
    <row r="434" spans="1:27">
      <c r="A434" s="32" t="s">
        <v>482</v>
      </c>
      <c r="B434" s="27" t="str" cm="1">
        <f t="array" ref="B434:D434">_xlfn.TEXTSPLIT($A434,",")</f>
        <v>RGNO1466221</v>
      </c>
      <c r="C434" s="27" t="str">
        <v>Date-10/12/2024</v>
      </c>
      <c r="D434" s="27" t="str">
        <v>Mob:605808327[12:55-13:53]</v>
      </c>
      <c r="E434" s="36" t="str">
        <f t="shared" si="84"/>
        <v>10/12/2024</v>
      </c>
      <c r="F434" s="27" t="str">
        <f t="shared" si="85"/>
        <v>605808327</v>
      </c>
      <c r="G434" s="27" t="str" cm="1">
        <f t="array" ref="G434:I434">_xlfn.TEXTSPLIT($E434,"/")</f>
        <v>10</v>
      </c>
      <c r="H434" s="27" t="str">
        <v>12</v>
      </c>
      <c r="I434" s="27" t="str">
        <v>2024</v>
      </c>
      <c r="J434" s="28">
        <f t="shared" si="86"/>
        <v>45636</v>
      </c>
      <c r="K434" s="27" t="str">
        <f t="shared" si="87"/>
        <v>[12:55-13:53]</v>
      </c>
      <c r="L434" s="27" t="str">
        <f t="shared" si="88"/>
        <v>12:55-13:53]</v>
      </c>
      <c r="M434" s="27" t="str">
        <f t="shared" si="89"/>
        <v>12:55-13:53</v>
      </c>
      <c r="N434" s="27" t="str" cm="1">
        <f t="array" ref="N434:O434">_xlfn.TEXTSPLIT($M434,"-")</f>
        <v>12:55</v>
      </c>
      <c r="O434" s="27" t="str">
        <v>13:53</v>
      </c>
      <c r="P434" s="27" cm="1">
        <f t="array" ref="P434:Q434">VALUE(_xlfn.TEXTSPLIT($N434,":"))</f>
        <v>12</v>
      </c>
      <c r="Q434" s="27">
        <v>55</v>
      </c>
      <c r="R434" s="27" cm="1">
        <f t="array" ref="R434:S434">IF($O434="","",VALUE(_xlfn.TEXTSPLIT($O434,":")))</f>
        <v>13</v>
      </c>
      <c r="S434" s="27">
        <v>53</v>
      </c>
      <c r="T434" s="34">
        <f t="shared" si="90"/>
        <v>0.53819444444444442</v>
      </c>
      <c r="U434" s="34">
        <f t="shared" si="91"/>
        <v>0.57847222222222228</v>
      </c>
      <c r="V434" s="34">
        <f t="shared" si="92"/>
        <v>4.0277777777777857E-2</v>
      </c>
      <c r="W434" s="35">
        <f t="shared" si="93"/>
        <v>58</v>
      </c>
      <c r="X434" s="27" t="str">
        <f t="shared" si="94"/>
        <v>RGNO1466221</v>
      </c>
      <c r="Y434" s="43">
        <f t="shared" si="95"/>
        <v>45636</v>
      </c>
      <c r="Z434" s="27" t="str">
        <f t="shared" si="96"/>
        <v>605808327</v>
      </c>
      <c r="AA434" s="27" t="str">
        <f t="shared" si="97"/>
        <v>Present</v>
      </c>
    </row>
    <row r="435" spans="1:27">
      <c r="A435" s="32" t="s">
        <v>483</v>
      </c>
      <c r="B435" s="27" t="str" cm="1">
        <f t="array" ref="B435:D435">_xlfn.TEXTSPLIT($A435,",")</f>
        <v>RGNO1466222</v>
      </c>
      <c r="C435" s="27" t="str">
        <v>Date-12/12/2024</v>
      </c>
      <c r="D435" s="27" t="str">
        <v>Mob:705898331[0:00]</v>
      </c>
      <c r="E435" s="36" t="str">
        <f t="shared" si="84"/>
        <v>12/12/2024</v>
      </c>
      <c r="F435" s="27" t="str">
        <f t="shared" si="85"/>
        <v>705898331</v>
      </c>
      <c r="G435" s="27" t="str" cm="1">
        <f t="array" ref="G435:I435">_xlfn.TEXTSPLIT($E435,"/")</f>
        <v>12</v>
      </c>
      <c r="H435" s="27" t="str">
        <v>12</v>
      </c>
      <c r="I435" s="27" t="str">
        <v>2024</v>
      </c>
      <c r="J435" s="28">
        <f t="shared" si="86"/>
        <v>45638</v>
      </c>
      <c r="K435" s="27" t="str">
        <f t="shared" si="87"/>
        <v>[0:00]</v>
      </c>
      <c r="L435" s="27" t="str">
        <f t="shared" si="88"/>
        <v>0:00]</v>
      </c>
      <c r="M435" s="27" t="str">
        <f t="shared" si="89"/>
        <v>0:00</v>
      </c>
      <c r="N435" s="27" t="str" cm="1">
        <f t="array" ref="N435">_xlfn.TEXTSPLIT($M435,"-")</f>
        <v>0:00</v>
      </c>
      <c r="O435" s="27"/>
      <c r="P435" s="27" cm="1">
        <f t="array" ref="P435:Q435">VALUE(_xlfn.TEXTSPLIT($N435,":"))</f>
        <v>0</v>
      </c>
      <c r="Q435" s="27">
        <v>0</v>
      </c>
      <c r="R435" s="27" t="str" cm="1">
        <f t="array" ref="R435">IF($O435="","",VALUE(_xlfn.TEXTSPLIT($O435,":")))</f>
        <v/>
      </c>
      <c r="S435" s="27"/>
      <c r="T435" s="34">
        <f t="shared" si="90"/>
        <v>0</v>
      </c>
      <c r="U435" s="34" t="str">
        <f t="shared" si="91"/>
        <v/>
      </c>
      <c r="V435" s="34" t="str">
        <f t="shared" si="92"/>
        <v/>
      </c>
      <c r="W435" s="35">
        <f t="shared" si="93"/>
        <v>0</v>
      </c>
      <c r="X435" s="27" t="str">
        <f t="shared" si="94"/>
        <v>RGNO1466222</v>
      </c>
      <c r="Y435" s="43">
        <f t="shared" si="95"/>
        <v>45638</v>
      </c>
      <c r="Z435" s="27" t="str">
        <f t="shared" si="96"/>
        <v>705898331</v>
      </c>
      <c r="AA435" s="27" t="str">
        <f t="shared" si="97"/>
        <v>Absent</v>
      </c>
    </row>
    <row r="436" spans="1:27">
      <c r="A436" s="32" t="s">
        <v>484</v>
      </c>
      <c r="B436" s="27" t="str" cm="1">
        <f t="array" ref="B436:D436">_xlfn.TEXTSPLIT($A436,",")</f>
        <v>RGNO1466223</v>
      </c>
      <c r="C436" s="27" t="str">
        <v>Date-15/12/2024</v>
      </c>
      <c r="D436" s="27" t="str">
        <v>Mob:606078339[17:40-18:30]</v>
      </c>
      <c r="E436" s="36" t="str">
        <f t="shared" si="84"/>
        <v>15/12/2024</v>
      </c>
      <c r="F436" s="27" t="str">
        <f t="shared" si="85"/>
        <v>606078339</v>
      </c>
      <c r="G436" s="27" t="str" cm="1">
        <f t="array" ref="G436:I436">_xlfn.TEXTSPLIT($E436,"/")</f>
        <v>15</v>
      </c>
      <c r="H436" s="27" t="str">
        <v>12</v>
      </c>
      <c r="I436" s="27" t="str">
        <v>2024</v>
      </c>
      <c r="J436" s="28">
        <f t="shared" si="86"/>
        <v>45641</v>
      </c>
      <c r="K436" s="27" t="str">
        <f t="shared" si="87"/>
        <v>[17:40-18:30]</v>
      </c>
      <c r="L436" s="27" t="str">
        <f t="shared" si="88"/>
        <v>17:40-18:30]</v>
      </c>
      <c r="M436" s="27" t="str">
        <f t="shared" si="89"/>
        <v>17:40-18:30</v>
      </c>
      <c r="N436" s="27" t="str" cm="1">
        <f t="array" ref="N436:O436">_xlfn.TEXTSPLIT($M436,"-")</f>
        <v>17:40</v>
      </c>
      <c r="O436" s="27" t="str">
        <v>18:30</v>
      </c>
      <c r="P436" s="27" cm="1">
        <f t="array" ref="P436:Q436">VALUE(_xlfn.TEXTSPLIT($N436,":"))</f>
        <v>17</v>
      </c>
      <c r="Q436" s="27">
        <v>40</v>
      </c>
      <c r="R436" s="27" cm="1">
        <f t="array" ref="R436:S436">IF($O436="","",VALUE(_xlfn.TEXTSPLIT($O436,":")))</f>
        <v>18</v>
      </c>
      <c r="S436" s="27">
        <v>30</v>
      </c>
      <c r="T436" s="34">
        <f t="shared" si="90"/>
        <v>0.73611111111111116</v>
      </c>
      <c r="U436" s="34">
        <f t="shared" si="91"/>
        <v>0.77083333333333337</v>
      </c>
      <c r="V436" s="34">
        <f t="shared" si="92"/>
        <v>3.472222222222221E-2</v>
      </c>
      <c r="W436" s="35">
        <f t="shared" si="93"/>
        <v>50</v>
      </c>
      <c r="X436" s="27" t="str">
        <f t="shared" si="94"/>
        <v>RGNO1466223</v>
      </c>
      <c r="Y436" s="43">
        <f t="shared" si="95"/>
        <v>45641</v>
      </c>
      <c r="Z436" s="27" t="str">
        <f t="shared" si="96"/>
        <v>606078339</v>
      </c>
      <c r="AA436" s="27" t="str">
        <f t="shared" si="97"/>
        <v>Present</v>
      </c>
    </row>
    <row r="437" spans="1:27">
      <c r="A437" s="32" t="s">
        <v>485</v>
      </c>
      <c r="B437" s="27" t="str" cm="1">
        <f t="array" ref="B437:D437">_xlfn.TEXTSPLIT($A437,",")</f>
        <v>RGNO1466224</v>
      </c>
      <c r="C437" s="27" t="str">
        <v>Date-8/12/2024</v>
      </c>
      <c r="D437" s="27" t="str">
        <v>Mob:706258346[12:05-12:12]</v>
      </c>
      <c r="E437" s="36" t="str">
        <f t="shared" si="84"/>
        <v>8/12/2024</v>
      </c>
      <c r="F437" s="27" t="str">
        <f t="shared" si="85"/>
        <v>706258346</v>
      </c>
      <c r="G437" s="27" t="str" cm="1">
        <f t="array" ref="G437:I437">_xlfn.TEXTSPLIT($E437,"/")</f>
        <v>8</v>
      </c>
      <c r="H437" s="27" t="str">
        <v>12</v>
      </c>
      <c r="I437" s="27" t="str">
        <v>2024</v>
      </c>
      <c r="J437" s="28">
        <f t="shared" si="86"/>
        <v>45634</v>
      </c>
      <c r="K437" s="27" t="str">
        <f t="shared" si="87"/>
        <v>[12:05-12:12]</v>
      </c>
      <c r="L437" s="27" t="str">
        <f t="shared" si="88"/>
        <v>12:05-12:12]</v>
      </c>
      <c r="M437" s="27" t="str">
        <f t="shared" si="89"/>
        <v>12:05-12:12</v>
      </c>
      <c r="N437" s="27" t="str" cm="1">
        <f t="array" ref="N437:O437">_xlfn.TEXTSPLIT($M437,"-")</f>
        <v>12:05</v>
      </c>
      <c r="O437" s="27" t="str">
        <v>12:12</v>
      </c>
      <c r="P437" s="27" cm="1">
        <f t="array" ref="P437:Q437">VALUE(_xlfn.TEXTSPLIT($N437,":"))</f>
        <v>12</v>
      </c>
      <c r="Q437" s="27">
        <v>5</v>
      </c>
      <c r="R437" s="27" cm="1">
        <f t="array" ref="R437:S437">IF($O437="","",VALUE(_xlfn.TEXTSPLIT($O437,":")))</f>
        <v>12</v>
      </c>
      <c r="S437" s="27">
        <v>12</v>
      </c>
      <c r="T437" s="34">
        <f t="shared" si="90"/>
        <v>0.50347222222222221</v>
      </c>
      <c r="U437" s="34">
        <f t="shared" si="91"/>
        <v>0.5083333333333333</v>
      </c>
      <c r="V437" s="34">
        <f t="shared" si="92"/>
        <v>4.8611111111110938E-3</v>
      </c>
      <c r="W437" s="35">
        <f t="shared" si="93"/>
        <v>7</v>
      </c>
      <c r="X437" s="27" t="str">
        <f t="shared" si="94"/>
        <v>RGNO1466224</v>
      </c>
      <c r="Y437" s="43">
        <f t="shared" si="95"/>
        <v>45634</v>
      </c>
      <c r="Z437" s="27" t="str">
        <f t="shared" si="96"/>
        <v>706258346</v>
      </c>
      <c r="AA437" s="27" t="str">
        <f t="shared" si="97"/>
        <v>Present</v>
      </c>
    </row>
    <row r="438" spans="1:27">
      <c r="A438" s="32" t="s">
        <v>486</v>
      </c>
      <c r="B438" s="27" t="str" cm="1">
        <f t="array" ref="B438:D438">_xlfn.TEXTSPLIT($A438,",")</f>
        <v>RGNO1466225</v>
      </c>
      <c r="C438" s="27" t="str">
        <v>Date-18/12/2024</v>
      </c>
      <c r="D438" s="27" t="str">
        <v>Mob:706348350[11:08-11:22]</v>
      </c>
      <c r="E438" s="36" t="str">
        <f t="shared" si="84"/>
        <v>18/12/2024</v>
      </c>
      <c r="F438" s="27" t="str">
        <f t="shared" si="85"/>
        <v>706348350</v>
      </c>
      <c r="G438" s="27" t="str" cm="1">
        <f t="array" ref="G438:I438">_xlfn.TEXTSPLIT($E438,"/")</f>
        <v>18</v>
      </c>
      <c r="H438" s="27" t="str">
        <v>12</v>
      </c>
      <c r="I438" s="27" t="str">
        <v>2024</v>
      </c>
      <c r="J438" s="28">
        <f t="shared" si="86"/>
        <v>45644</v>
      </c>
      <c r="K438" s="27" t="str">
        <f t="shared" si="87"/>
        <v>[11:08-11:22]</v>
      </c>
      <c r="L438" s="27" t="str">
        <f t="shared" si="88"/>
        <v>11:08-11:22]</v>
      </c>
      <c r="M438" s="27" t="str">
        <f t="shared" si="89"/>
        <v>11:08-11:22</v>
      </c>
      <c r="N438" s="27" t="str" cm="1">
        <f t="array" ref="N438:O438">_xlfn.TEXTSPLIT($M438,"-")</f>
        <v>11:08</v>
      </c>
      <c r="O438" s="27" t="str">
        <v>11:22</v>
      </c>
      <c r="P438" s="27" cm="1">
        <f t="array" ref="P438:Q438">VALUE(_xlfn.TEXTSPLIT($N438,":"))</f>
        <v>11</v>
      </c>
      <c r="Q438" s="27">
        <v>8</v>
      </c>
      <c r="R438" s="27" cm="1">
        <f t="array" ref="R438:S438">IF($O438="","",VALUE(_xlfn.TEXTSPLIT($O438,":")))</f>
        <v>11</v>
      </c>
      <c r="S438" s="27">
        <v>22</v>
      </c>
      <c r="T438" s="34">
        <f t="shared" si="90"/>
        <v>0.46388888888888891</v>
      </c>
      <c r="U438" s="34">
        <f t="shared" si="91"/>
        <v>0.47361111111111109</v>
      </c>
      <c r="V438" s="34">
        <f t="shared" si="92"/>
        <v>9.7222222222221877E-3</v>
      </c>
      <c r="W438" s="35">
        <f t="shared" si="93"/>
        <v>14</v>
      </c>
      <c r="X438" s="27" t="str">
        <f t="shared" si="94"/>
        <v>RGNO1466225</v>
      </c>
      <c r="Y438" s="43">
        <f t="shared" si="95"/>
        <v>45644</v>
      </c>
      <c r="Z438" s="27" t="str">
        <f t="shared" si="96"/>
        <v>706348350</v>
      </c>
      <c r="AA438" s="27" t="str">
        <f t="shared" si="97"/>
        <v>Present</v>
      </c>
    </row>
    <row r="439" spans="1:27">
      <c r="A439" s="32" t="s">
        <v>487</v>
      </c>
      <c r="B439" s="27" t="str" cm="1">
        <f t="array" ref="B439:D439">_xlfn.TEXTSPLIT($A439,",")</f>
        <v>RGNO1466226</v>
      </c>
      <c r="C439" s="27" t="str">
        <v>Date-10/12/2024</v>
      </c>
      <c r="D439" s="27" t="str">
        <v>Mob:606438354[18:40-19:14]</v>
      </c>
      <c r="E439" s="36" t="str">
        <f t="shared" si="84"/>
        <v>10/12/2024</v>
      </c>
      <c r="F439" s="27" t="str">
        <f t="shared" si="85"/>
        <v>606438354</v>
      </c>
      <c r="G439" s="27" t="str" cm="1">
        <f t="array" ref="G439:I439">_xlfn.TEXTSPLIT($E439,"/")</f>
        <v>10</v>
      </c>
      <c r="H439" s="27" t="str">
        <v>12</v>
      </c>
      <c r="I439" s="27" t="str">
        <v>2024</v>
      </c>
      <c r="J439" s="28">
        <f t="shared" si="86"/>
        <v>45636</v>
      </c>
      <c r="K439" s="27" t="str">
        <f t="shared" si="87"/>
        <v>[18:40-19:14]</v>
      </c>
      <c r="L439" s="27" t="str">
        <f t="shared" si="88"/>
        <v>18:40-19:14]</v>
      </c>
      <c r="M439" s="27" t="str">
        <f t="shared" si="89"/>
        <v>18:40-19:14</v>
      </c>
      <c r="N439" s="27" t="str" cm="1">
        <f t="array" ref="N439:O439">_xlfn.TEXTSPLIT($M439,"-")</f>
        <v>18:40</v>
      </c>
      <c r="O439" s="27" t="str">
        <v>19:14</v>
      </c>
      <c r="P439" s="27" cm="1">
        <f t="array" ref="P439:Q439">VALUE(_xlfn.TEXTSPLIT($N439,":"))</f>
        <v>18</v>
      </c>
      <c r="Q439" s="27">
        <v>40</v>
      </c>
      <c r="R439" s="27" cm="1">
        <f t="array" ref="R439:S439">IF($O439="","",VALUE(_xlfn.TEXTSPLIT($O439,":")))</f>
        <v>19</v>
      </c>
      <c r="S439" s="27">
        <v>14</v>
      </c>
      <c r="T439" s="34">
        <f t="shared" si="90"/>
        <v>0.77777777777777779</v>
      </c>
      <c r="U439" s="34">
        <f t="shared" si="91"/>
        <v>0.80138888888888893</v>
      </c>
      <c r="V439" s="34">
        <f t="shared" si="92"/>
        <v>2.3611111111111138E-2</v>
      </c>
      <c r="W439" s="35">
        <f t="shared" si="93"/>
        <v>34</v>
      </c>
      <c r="X439" s="27" t="str">
        <f t="shared" si="94"/>
        <v>RGNO1466226</v>
      </c>
      <c r="Y439" s="43">
        <f t="shared" si="95"/>
        <v>45636</v>
      </c>
      <c r="Z439" s="27" t="str">
        <f t="shared" si="96"/>
        <v>606438354</v>
      </c>
      <c r="AA439" s="27" t="str">
        <f t="shared" si="97"/>
        <v>Present</v>
      </c>
    </row>
    <row r="440" spans="1:27">
      <c r="A440" s="32" t="s">
        <v>488</v>
      </c>
      <c r="B440" s="27" t="str" cm="1">
        <f t="array" ref="B440:D440">_xlfn.TEXTSPLIT($A440,",")</f>
        <v>RGNO1466227</v>
      </c>
      <c r="C440" s="27" t="str">
        <v>Date-14/12/2024</v>
      </c>
      <c r="D440" s="27" t="str">
        <v>Mob:706528357[16:59-17:02]</v>
      </c>
      <c r="E440" s="36" t="str">
        <f t="shared" si="84"/>
        <v>14/12/2024</v>
      </c>
      <c r="F440" s="27" t="str">
        <f t="shared" si="85"/>
        <v>706528357</v>
      </c>
      <c r="G440" s="27" t="str" cm="1">
        <f t="array" ref="G440:I440">_xlfn.TEXTSPLIT($E440,"/")</f>
        <v>14</v>
      </c>
      <c r="H440" s="27" t="str">
        <v>12</v>
      </c>
      <c r="I440" s="27" t="str">
        <v>2024</v>
      </c>
      <c r="J440" s="28">
        <f t="shared" si="86"/>
        <v>45640</v>
      </c>
      <c r="K440" s="27" t="str">
        <f t="shared" si="87"/>
        <v>[16:59-17:02]</v>
      </c>
      <c r="L440" s="27" t="str">
        <f t="shared" si="88"/>
        <v>16:59-17:02]</v>
      </c>
      <c r="M440" s="27" t="str">
        <f t="shared" si="89"/>
        <v>16:59-17:02</v>
      </c>
      <c r="N440" s="27" t="str" cm="1">
        <f t="array" ref="N440:O440">_xlfn.TEXTSPLIT($M440,"-")</f>
        <v>16:59</v>
      </c>
      <c r="O440" s="27" t="str">
        <v>17:02</v>
      </c>
      <c r="P440" s="27" cm="1">
        <f t="array" ref="P440:Q440">VALUE(_xlfn.TEXTSPLIT($N440,":"))</f>
        <v>16</v>
      </c>
      <c r="Q440" s="27">
        <v>59</v>
      </c>
      <c r="R440" s="27" cm="1">
        <f t="array" ref="R440:S440">IF($O440="","",VALUE(_xlfn.TEXTSPLIT($O440,":")))</f>
        <v>17</v>
      </c>
      <c r="S440" s="27">
        <v>2</v>
      </c>
      <c r="T440" s="34">
        <f t="shared" si="90"/>
        <v>0.70763888888888893</v>
      </c>
      <c r="U440" s="34">
        <f t="shared" si="91"/>
        <v>0.70972222222222225</v>
      </c>
      <c r="V440" s="34">
        <f t="shared" si="92"/>
        <v>2.0833333333333259E-3</v>
      </c>
      <c r="W440" s="35">
        <f t="shared" si="93"/>
        <v>3</v>
      </c>
      <c r="X440" s="27" t="str">
        <f t="shared" si="94"/>
        <v>RGNO1466227</v>
      </c>
      <c r="Y440" s="43">
        <f t="shared" si="95"/>
        <v>45640</v>
      </c>
      <c r="Z440" s="27" t="str">
        <f t="shared" si="96"/>
        <v>706528357</v>
      </c>
      <c r="AA440" s="27" t="str">
        <f t="shared" si="97"/>
        <v>Present</v>
      </c>
    </row>
    <row r="441" spans="1:27">
      <c r="A441" s="32" t="s">
        <v>489</v>
      </c>
      <c r="B441" s="27" t="str" cm="1">
        <f t="array" ref="B441:D441">_xlfn.TEXTSPLIT($A441,",")</f>
        <v>RGNO1466228</v>
      </c>
      <c r="C441" s="27" t="str">
        <v>Date-9/12/2024</v>
      </c>
      <c r="D441" s="27" t="str">
        <v>Mob:706708365[12:45-13:21]</v>
      </c>
      <c r="E441" s="36" t="str">
        <f t="shared" si="84"/>
        <v>9/12/2024</v>
      </c>
      <c r="F441" s="27" t="str">
        <f t="shared" si="85"/>
        <v>706708365</v>
      </c>
      <c r="G441" s="27" t="str" cm="1">
        <f t="array" ref="G441:I441">_xlfn.TEXTSPLIT($E441,"/")</f>
        <v>9</v>
      </c>
      <c r="H441" s="27" t="str">
        <v>12</v>
      </c>
      <c r="I441" s="27" t="str">
        <v>2024</v>
      </c>
      <c r="J441" s="28">
        <f t="shared" si="86"/>
        <v>45635</v>
      </c>
      <c r="K441" s="27" t="str">
        <f t="shared" si="87"/>
        <v>[12:45-13:21]</v>
      </c>
      <c r="L441" s="27" t="str">
        <f t="shared" si="88"/>
        <v>12:45-13:21]</v>
      </c>
      <c r="M441" s="27" t="str">
        <f t="shared" si="89"/>
        <v>12:45-13:21</v>
      </c>
      <c r="N441" s="27" t="str" cm="1">
        <f t="array" ref="N441:O441">_xlfn.TEXTSPLIT($M441,"-")</f>
        <v>12:45</v>
      </c>
      <c r="O441" s="27" t="str">
        <v>13:21</v>
      </c>
      <c r="P441" s="27" cm="1">
        <f t="array" ref="P441:Q441">VALUE(_xlfn.TEXTSPLIT($N441,":"))</f>
        <v>12</v>
      </c>
      <c r="Q441" s="27">
        <v>45</v>
      </c>
      <c r="R441" s="27" cm="1">
        <f t="array" ref="R441:S441">IF($O441="","",VALUE(_xlfn.TEXTSPLIT($O441,":")))</f>
        <v>13</v>
      </c>
      <c r="S441" s="27">
        <v>21</v>
      </c>
      <c r="T441" s="34">
        <f t="shared" si="90"/>
        <v>0.53125</v>
      </c>
      <c r="U441" s="34">
        <f t="shared" si="91"/>
        <v>0.55625000000000002</v>
      </c>
      <c r="V441" s="34">
        <f t="shared" si="92"/>
        <v>2.5000000000000022E-2</v>
      </c>
      <c r="W441" s="35">
        <f t="shared" si="93"/>
        <v>36</v>
      </c>
      <c r="X441" s="27" t="str">
        <f t="shared" si="94"/>
        <v>RGNO1466228</v>
      </c>
      <c r="Y441" s="43">
        <f t="shared" si="95"/>
        <v>45635</v>
      </c>
      <c r="Z441" s="27" t="str">
        <f t="shared" si="96"/>
        <v>706708365</v>
      </c>
      <c r="AA441" s="27" t="str">
        <f t="shared" si="97"/>
        <v>Present</v>
      </c>
    </row>
    <row r="442" spans="1:27">
      <c r="A442" s="32" t="s">
        <v>490</v>
      </c>
      <c r="B442" s="27" t="str" cm="1">
        <f t="array" ref="B442:D442">_xlfn.TEXTSPLIT($A442,",")</f>
        <v>RGNO1466229</v>
      </c>
      <c r="C442" s="27" t="str">
        <v>Date-13/12/2024</v>
      </c>
      <c r="D442" s="27" t="str">
        <v>Mob:706798369[12:28-13:11]</v>
      </c>
      <c r="E442" s="36" t="str">
        <f t="shared" si="84"/>
        <v>13/12/2024</v>
      </c>
      <c r="F442" s="27" t="str">
        <f t="shared" si="85"/>
        <v>706798369</v>
      </c>
      <c r="G442" s="27" t="str" cm="1">
        <f t="array" ref="G442:I442">_xlfn.TEXTSPLIT($E442,"/")</f>
        <v>13</v>
      </c>
      <c r="H442" s="27" t="str">
        <v>12</v>
      </c>
      <c r="I442" s="27" t="str">
        <v>2024</v>
      </c>
      <c r="J442" s="28">
        <f t="shared" si="86"/>
        <v>45639</v>
      </c>
      <c r="K442" s="27" t="str">
        <f t="shared" si="87"/>
        <v>[12:28-13:11]</v>
      </c>
      <c r="L442" s="27" t="str">
        <f t="shared" si="88"/>
        <v>12:28-13:11]</v>
      </c>
      <c r="M442" s="27" t="str">
        <f t="shared" si="89"/>
        <v>12:28-13:11</v>
      </c>
      <c r="N442" s="27" t="str" cm="1">
        <f t="array" ref="N442:O442">_xlfn.TEXTSPLIT($M442,"-")</f>
        <v>12:28</v>
      </c>
      <c r="O442" s="27" t="str">
        <v>13:11</v>
      </c>
      <c r="P442" s="27" cm="1">
        <f t="array" ref="P442:Q442">VALUE(_xlfn.TEXTSPLIT($N442,":"))</f>
        <v>12</v>
      </c>
      <c r="Q442" s="27">
        <v>28</v>
      </c>
      <c r="R442" s="27" cm="1">
        <f t="array" ref="R442:S442">IF($O442="","",VALUE(_xlfn.TEXTSPLIT($O442,":")))</f>
        <v>13</v>
      </c>
      <c r="S442" s="27">
        <v>11</v>
      </c>
      <c r="T442" s="34">
        <f t="shared" si="90"/>
        <v>0.51944444444444449</v>
      </c>
      <c r="U442" s="34">
        <f t="shared" si="91"/>
        <v>0.5493055555555556</v>
      </c>
      <c r="V442" s="34">
        <f t="shared" si="92"/>
        <v>2.9861111111111116E-2</v>
      </c>
      <c r="W442" s="35">
        <f t="shared" si="93"/>
        <v>43</v>
      </c>
      <c r="X442" s="27" t="str">
        <f t="shared" si="94"/>
        <v>RGNO1466229</v>
      </c>
      <c r="Y442" s="43">
        <f t="shared" si="95"/>
        <v>45639</v>
      </c>
      <c r="Z442" s="27" t="str">
        <f t="shared" si="96"/>
        <v>706798369</v>
      </c>
      <c r="AA442" s="27" t="str">
        <f t="shared" si="97"/>
        <v>Present</v>
      </c>
    </row>
    <row r="443" spans="1:27">
      <c r="A443" s="32" t="s">
        <v>491</v>
      </c>
      <c r="B443" s="27" t="str" cm="1">
        <f t="array" ref="B443:D443">_xlfn.TEXTSPLIT($A443,",")</f>
        <v>RGNO1466230</v>
      </c>
      <c r="C443" s="27" t="str">
        <v>Date-2/12/2024</v>
      </c>
      <c r="D443" s="27" t="str">
        <v>Mob:606978376[13:01-13:37]</v>
      </c>
      <c r="E443" s="36" t="str">
        <f t="shared" si="84"/>
        <v>2/12/2024</v>
      </c>
      <c r="F443" s="27" t="str">
        <f t="shared" si="85"/>
        <v>606978376</v>
      </c>
      <c r="G443" s="27" t="str" cm="1">
        <f t="array" ref="G443:I443">_xlfn.TEXTSPLIT($E443,"/")</f>
        <v>2</v>
      </c>
      <c r="H443" s="27" t="str">
        <v>12</v>
      </c>
      <c r="I443" s="27" t="str">
        <v>2024</v>
      </c>
      <c r="J443" s="28">
        <f t="shared" si="86"/>
        <v>45628</v>
      </c>
      <c r="K443" s="27" t="str">
        <f t="shared" si="87"/>
        <v>[13:01-13:37]</v>
      </c>
      <c r="L443" s="27" t="str">
        <f t="shared" si="88"/>
        <v>13:01-13:37]</v>
      </c>
      <c r="M443" s="27" t="str">
        <f t="shared" si="89"/>
        <v>13:01-13:37</v>
      </c>
      <c r="N443" s="27" t="str" cm="1">
        <f t="array" ref="N443:O443">_xlfn.TEXTSPLIT($M443,"-")</f>
        <v>13:01</v>
      </c>
      <c r="O443" s="27" t="str">
        <v>13:37</v>
      </c>
      <c r="P443" s="27" cm="1">
        <f t="array" ref="P443:Q443">VALUE(_xlfn.TEXTSPLIT($N443,":"))</f>
        <v>13</v>
      </c>
      <c r="Q443" s="27">
        <v>1</v>
      </c>
      <c r="R443" s="27" cm="1">
        <f t="array" ref="R443:S443">IF($O443="","",VALUE(_xlfn.TEXTSPLIT($O443,":")))</f>
        <v>13</v>
      </c>
      <c r="S443" s="27">
        <v>37</v>
      </c>
      <c r="T443" s="34">
        <f t="shared" si="90"/>
        <v>0.54236111111111107</v>
      </c>
      <c r="U443" s="34">
        <f t="shared" si="91"/>
        <v>0.56736111111111109</v>
      </c>
      <c r="V443" s="34">
        <f t="shared" si="92"/>
        <v>2.5000000000000022E-2</v>
      </c>
      <c r="W443" s="35">
        <f t="shared" si="93"/>
        <v>36</v>
      </c>
      <c r="X443" s="27" t="str">
        <f t="shared" si="94"/>
        <v>RGNO1466230</v>
      </c>
      <c r="Y443" s="43">
        <f t="shared" si="95"/>
        <v>45628</v>
      </c>
      <c r="Z443" s="27" t="str">
        <f t="shared" si="96"/>
        <v>606978376</v>
      </c>
      <c r="AA443" s="27" t="str">
        <f t="shared" si="97"/>
        <v>Present</v>
      </c>
    </row>
    <row r="444" spans="1:27">
      <c r="A444" s="32" t="s">
        <v>492</v>
      </c>
      <c r="B444" s="27" t="str" cm="1">
        <f t="array" ref="B444:D444">_xlfn.TEXTSPLIT($A444,",")</f>
        <v>RGNO1466231</v>
      </c>
      <c r="C444" s="27" t="str">
        <v>Date-12/12/2024</v>
      </c>
      <c r="D444" s="27" t="str">
        <v>Mob:607158384[0:00]</v>
      </c>
      <c r="E444" s="36" t="str">
        <f t="shared" si="84"/>
        <v>12/12/2024</v>
      </c>
      <c r="F444" s="27" t="str">
        <f t="shared" si="85"/>
        <v>607158384</v>
      </c>
      <c r="G444" s="27" t="str" cm="1">
        <f t="array" ref="G444:I444">_xlfn.TEXTSPLIT($E444,"/")</f>
        <v>12</v>
      </c>
      <c r="H444" s="27" t="str">
        <v>12</v>
      </c>
      <c r="I444" s="27" t="str">
        <v>2024</v>
      </c>
      <c r="J444" s="28">
        <f t="shared" si="86"/>
        <v>45638</v>
      </c>
      <c r="K444" s="27" t="str">
        <f t="shared" si="87"/>
        <v>[0:00]</v>
      </c>
      <c r="L444" s="27" t="str">
        <f t="shared" si="88"/>
        <v>0:00]</v>
      </c>
      <c r="M444" s="27" t="str">
        <f t="shared" si="89"/>
        <v>0:00</v>
      </c>
      <c r="N444" s="27" t="str" cm="1">
        <f t="array" ref="N444">_xlfn.TEXTSPLIT($M444,"-")</f>
        <v>0:00</v>
      </c>
      <c r="O444" s="27"/>
      <c r="P444" s="27" cm="1">
        <f t="array" ref="P444:Q444">VALUE(_xlfn.TEXTSPLIT($N444,":"))</f>
        <v>0</v>
      </c>
      <c r="Q444" s="27">
        <v>0</v>
      </c>
      <c r="R444" s="27" t="str" cm="1">
        <f t="array" ref="R444">IF($O444="","",VALUE(_xlfn.TEXTSPLIT($O444,":")))</f>
        <v/>
      </c>
      <c r="S444" s="27"/>
      <c r="T444" s="34">
        <f t="shared" si="90"/>
        <v>0</v>
      </c>
      <c r="U444" s="34" t="str">
        <f t="shared" si="91"/>
        <v/>
      </c>
      <c r="V444" s="34" t="str">
        <f t="shared" si="92"/>
        <v/>
      </c>
      <c r="W444" s="35">
        <f t="shared" si="93"/>
        <v>0</v>
      </c>
      <c r="X444" s="27" t="str">
        <f t="shared" si="94"/>
        <v>RGNO1466231</v>
      </c>
      <c r="Y444" s="43">
        <f t="shared" si="95"/>
        <v>45638</v>
      </c>
      <c r="Z444" s="27" t="str">
        <f t="shared" si="96"/>
        <v>607158384</v>
      </c>
      <c r="AA444" s="27" t="str">
        <f t="shared" si="97"/>
        <v>Absent</v>
      </c>
    </row>
    <row r="445" spans="1:27">
      <c r="A445" s="32" t="s">
        <v>493</v>
      </c>
      <c r="B445" s="27" t="str" cm="1">
        <f t="array" ref="B445:D445">_xlfn.TEXTSPLIT($A445,",")</f>
        <v>RGNO1466232</v>
      </c>
      <c r="C445" s="27" t="str">
        <v>Date-12/12/2024</v>
      </c>
      <c r="D445" s="27" t="str">
        <v>Mob:607248388[18:15-18:48]</v>
      </c>
      <c r="E445" s="36" t="str">
        <f t="shared" si="84"/>
        <v>12/12/2024</v>
      </c>
      <c r="F445" s="27" t="str">
        <f t="shared" si="85"/>
        <v>607248388</v>
      </c>
      <c r="G445" s="27" t="str" cm="1">
        <f t="array" ref="G445:I445">_xlfn.TEXTSPLIT($E445,"/")</f>
        <v>12</v>
      </c>
      <c r="H445" s="27" t="str">
        <v>12</v>
      </c>
      <c r="I445" s="27" t="str">
        <v>2024</v>
      </c>
      <c r="J445" s="28">
        <f t="shared" si="86"/>
        <v>45638</v>
      </c>
      <c r="K445" s="27" t="str">
        <f t="shared" si="87"/>
        <v>[18:15-18:48]</v>
      </c>
      <c r="L445" s="27" t="str">
        <f t="shared" si="88"/>
        <v>18:15-18:48]</v>
      </c>
      <c r="M445" s="27" t="str">
        <f t="shared" si="89"/>
        <v>18:15-18:48</v>
      </c>
      <c r="N445" s="27" t="str" cm="1">
        <f t="array" ref="N445:O445">_xlfn.TEXTSPLIT($M445,"-")</f>
        <v>18:15</v>
      </c>
      <c r="O445" s="27" t="str">
        <v>18:48</v>
      </c>
      <c r="P445" s="27" cm="1">
        <f t="array" ref="P445:Q445">VALUE(_xlfn.TEXTSPLIT($N445,":"))</f>
        <v>18</v>
      </c>
      <c r="Q445" s="27">
        <v>15</v>
      </c>
      <c r="R445" s="27" cm="1">
        <f t="array" ref="R445:S445">IF($O445="","",VALUE(_xlfn.TEXTSPLIT($O445,":")))</f>
        <v>18</v>
      </c>
      <c r="S445" s="27">
        <v>48</v>
      </c>
      <c r="T445" s="34">
        <f t="shared" si="90"/>
        <v>0.76041666666666663</v>
      </c>
      <c r="U445" s="34">
        <f t="shared" si="91"/>
        <v>0.78333333333333333</v>
      </c>
      <c r="V445" s="34">
        <f t="shared" si="92"/>
        <v>2.2916666666666696E-2</v>
      </c>
      <c r="W445" s="35">
        <f t="shared" si="93"/>
        <v>33</v>
      </c>
      <c r="X445" s="27" t="str">
        <f t="shared" si="94"/>
        <v>RGNO1466232</v>
      </c>
      <c r="Y445" s="43">
        <f t="shared" si="95"/>
        <v>45638</v>
      </c>
      <c r="Z445" s="27" t="str">
        <f t="shared" si="96"/>
        <v>607248388</v>
      </c>
      <c r="AA445" s="27" t="str">
        <f t="shared" si="97"/>
        <v>Present</v>
      </c>
    </row>
    <row r="446" spans="1:27">
      <c r="A446" s="32" t="s">
        <v>494</v>
      </c>
      <c r="B446" s="27" t="str" cm="1">
        <f t="array" ref="B446:D446">_xlfn.TEXTSPLIT($A446,",")</f>
        <v>RGNO1466233</v>
      </c>
      <c r="C446" s="27" t="str">
        <v>Date-8/12/2024</v>
      </c>
      <c r="D446" s="27" t="str">
        <v>Mob:607428395[09:26-9:42]</v>
      </c>
      <c r="E446" s="36" t="str">
        <f t="shared" si="84"/>
        <v>8/12/2024</v>
      </c>
      <c r="F446" s="27" t="str">
        <f t="shared" si="85"/>
        <v>607428395</v>
      </c>
      <c r="G446" s="27" t="str" cm="1">
        <f t="array" ref="G446:I446">_xlfn.TEXTSPLIT($E446,"/")</f>
        <v>8</v>
      </c>
      <c r="H446" s="27" t="str">
        <v>12</v>
      </c>
      <c r="I446" s="27" t="str">
        <v>2024</v>
      </c>
      <c r="J446" s="28">
        <f t="shared" si="86"/>
        <v>45634</v>
      </c>
      <c r="K446" s="27" t="str">
        <f t="shared" si="87"/>
        <v>[09:26-9:42]</v>
      </c>
      <c r="L446" s="27" t="str">
        <f t="shared" si="88"/>
        <v>09:26-9:42]</v>
      </c>
      <c r="M446" s="27" t="str">
        <f t="shared" si="89"/>
        <v>09:26-9:42</v>
      </c>
      <c r="N446" s="27" t="str" cm="1">
        <f t="array" ref="N446:O446">_xlfn.TEXTSPLIT($M446,"-")</f>
        <v>09:26</v>
      </c>
      <c r="O446" s="27" t="str">
        <v>9:42</v>
      </c>
      <c r="P446" s="27" cm="1">
        <f t="array" ref="P446:Q446">VALUE(_xlfn.TEXTSPLIT($N446,":"))</f>
        <v>9</v>
      </c>
      <c r="Q446" s="27">
        <v>26</v>
      </c>
      <c r="R446" s="27" cm="1">
        <f t="array" ref="R446:S446">IF($O446="","",VALUE(_xlfn.TEXTSPLIT($O446,":")))</f>
        <v>9</v>
      </c>
      <c r="S446" s="27">
        <v>42</v>
      </c>
      <c r="T446" s="34">
        <f t="shared" si="90"/>
        <v>0.39305555555555555</v>
      </c>
      <c r="U446" s="34">
        <f t="shared" si="91"/>
        <v>0.40416666666666667</v>
      </c>
      <c r="V446" s="34">
        <f t="shared" si="92"/>
        <v>1.1111111111111127E-2</v>
      </c>
      <c r="W446" s="35">
        <f t="shared" si="93"/>
        <v>16</v>
      </c>
      <c r="X446" s="27" t="str">
        <f t="shared" si="94"/>
        <v>RGNO1466233</v>
      </c>
      <c r="Y446" s="43">
        <f t="shared" si="95"/>
        <v>45634</v>
      </c>
      <c r="Z446" s="27" t="str">
        <f t="shared" si="96"/>
        <v>607428395</v>
      </c>
      <c r="AA446" s="27" t="str">
        <f t="shared" si="97"/>
        <v>Present</v>
      </c>
    </row>
    <row r="447" spans="1:27">
      <c r="A447" s="32" t="s">
        <v>495</v>
      </c>
      <c r="B447" s="27" t="str" cm="1">
        <f t="array" ref="B447:D447">_xlfn.TEXTSPLIT($A447,",")</f>
        <v>RGNO1466234</v>
      </c>
      <c r="C447" s="27" t="str">
        <v>Date-10/12/2024</v>
      </c>
      <c r="D447" s="27" t="str">
        <v>Mob:707518399[15:20-16:03]</v>
      </c>
      <c r="E447" s="36" t="str">
        <f t="shared" si="84"/>
        <v>10/12/2024</v>
      </c>
      <c r="F447" s="27" t="str">
        <f t="shared" si="85"/>
        <v>707518399</v>
      </c>
      <c r="G447" s="27" t="str" cm="1">
        <f t="array" ref="G447:I447">_xlfn.TEXTSPLIT($E447,"/")</f>
        <v>10</v>
      </c>
      <c r="H447" s="27" t="str">
        <v>12</v>
      </c>
      <c r="I447" s="27" t="str">
        <v>2024</v>
      </c>
      <c r="J447" s="28">
        <f t="shared" si="86"/>
        <v>45636</v>
      </c>
      <c r="K447" s="27" t="str">
        <f t="shared" si="87"/>
        <v>[15:20-16:03]</v>
      </c>
      <c r="L447" s="27" t="str">
        <f t="shared" si="88"/>
        <v>15:20-16:03]</v>
      </c>
      <c r="M447" s="27" t="str">
        <f t="shared" si="89"/>
        <v>15:20-16:03</v>
      </c>
      <c r="N447" s="27" t="str" cm="1">
        <f t="array" ref="N447:O447">_xlfn.TEXTSPLIT($M447,"-")</f>
        <v>15:20</v>
      </c>
      <c r="O447" s="27" t="str">
        <v>16:03</v>
      </c>
      <c r="P447" s="27" cm="1">
        <f t="array" ref="P447:Q447">VALUE(_xlfn.TEXTSPLIT($N447,":"))</f>
        <v>15</v>
      </c>
      <c r="Q447" s="27">
        <v>20</v>
      </c>
      <c r="R447" s="27" cm="1">
        <f t="array" ref="R447:S447">IF($O447="","",VALUE(_xlfn.TEXTSPLIT($O447,":")))</f>
        <v>16</v>
      </c>
      <c r="S447" s="27">
        <v>3</v>
      </c>
      <c r="T447" s="34">
        <f t="shared" si="90"/>
        <v>0.63888888888888884</v>
      </c>
      <c r="U447" s="34">
        <f t="shared" si="91"/>
        <v>0.66874999999999996</v>
      </c>
      <c r="V447" s="34">
        <f t="shared" si="92"/>
        <v>2.9861111111111116E-2</v>
      </c>
      <c r="W447" s="35">
        <f t="shared" si="93"/>
        <v>43</v>
      </c>
      <c r="X447" s="27" t="str">
        <f t="shared" si="94"/>
        <v>RGNO1466234</v>
      </c>
      <c r="Y447" s="43">
        <f t="shared" si="95"/>
        <v>45636</v>
      </c>
      <c r="Z447" s="27" t="str">
        <f t="shared" si="96"/>
        <v>707518399</v>
      </c>
      <c r="AA447" s="27" t="str">
        <f t="shared" si="97"/>
        <v>Present</v>
      </c>
    </row>
    <row r="448" spans="1:27">
      <c r="A448" s="32" t="s">
        <v>496</v>
      </c>
      <c r="B448" s="27" t="str" cm="1">
        <f t="array" ref="B448:D448">_xlfn.TEXTSPLIT($A448,",")</f>
        <v>RGNO1466235</v>
      </c>
      <c r="C448" s="27" t="str">
        <v>Date-12/12/2024</v>
      </c>
      <c r="D448" s="27" t="str">
        <v>Mob:607788410[17:32-17:49]</v>
      </c>
      <c r="E448" s="36" t="str">
        <f t="shared" si="84"/>
        <v>12/12/2024</v>
      </c>
      <c r="F448" s="27" t="str">
        <f t="shared" si="85"/>
        <v>607788410</v>
      </c>
      <c r="G448" s="27" t="str" cm="1">
        <f t="array" ref="G448:I448">_xlfn.TEXTSPLIT($E448,"/")</f>
        <v>12</v>
      </c>
      <c r="H448" s="27" t="str">
        <v>12</v>
      </c>
      <c r="I448" s="27" t="str">
        <v>2024</v>
      </c>
      <c r="J448" s="28">
        <f t="shared" si="86"/>
        <v>45638</v>
      </c>
      <c r="K448" s="27" t="str">
        <f t="shared" si="87"/>
        <v>[17:32-17:49]</v>
      </c>
      <c r="L448" s="27" t="str">
        <f t="shared" si="88"/>
        <v>17:32-17:49]</v>
      </c>
      <c r="M448" s="27" t="str">
        <f t="shared" si="89"/>
        <v>17:32-17:49</v>
      </c>
      <c r="N448" s="27" t="str" cm="1">
        <f t="array" ref="N448:O448">_xlfn.TEXTSPLIT($M448,"-")</f>
        <v>17:32</v>
      </c>
      <c r="O448" s="27" t="str">
        <v>17:49</v>
      </c>
      <c r="P448" s="27" cm="1">
        <f t="array" ref="P448:Q448">VALUE(_xlfn.TEXTSPLIT($N448,":"))</f>
        <v>17</v>
      </c>
      <c r="Q448" s="27">
        <v>32</v>
      </c>
      <c r="R448" s="27" cm="1">
        <f t="array" ref="R448:S448">IF($O448="","",VALUE(_xlfn.TEXTSPLIT($O448,":")))</f>
        <v>17</v>
      </c>
      <c r="S448" s="27">
        <v>49</v>
      </c>
      <c r="T448" s="34">
        <f t="shared" si="90"/>
        <v>0.73055555555555551</v>
      </c>
      <c r="U448" s="34">
        <f t="shared" si="91"/>
        <v>0.74236111111111114</v>
      </c>
      <c r="V448" s="34">
        <f t="shared" si="92"/>
        <v>1.1805555555555625E-2</v>
      </c>
      <c r="W448" s="35">
        <f t="shared" si="93"/>
        <v>17</v>
      </c>
      <c r="X448" s="27" t="str">
        <f t="shared" si="94"/>
        <v>RGNO1466235</v>
      </c>
      <c r="Y448" s="43">
        <f t="shared" si="95"/>
        <v>45638</v>
      </c>
      <c r="Z448" s="27" t="str">
        <f t="shared" si="96"/>
        <v>607788410</v>
      </c>
      <c r="AA448" s="27" t="str">
        <f t="shared" si="97"/>
        <v>Present</v>
      </c>
    </row>
    <row r="449" spans="1:27">
      <c r="A449" s="32" t="s">
        <v>497</v>
      </c>
      <c r="B449" s="27" t="str" cm="1">
        <f t="array" ref="B449:D449">_xlfn.TEXTSPLIT($A449,",")</f>
        <v>RGNO1466236</v>
      </c>
      <c r="C449" s="27" t="str">
        <v>Date-15/12/2024</v>
      </c>
      <c r="D449" s="27" t="str">
        <v>Mob:607968418[14:24-15:09]</v>
      </c>
      <c r="E449" s="36" t="str">
        <f t="shared" si="84"/>
        <v>15/12/2024</v>
      </c>
      <c r="F449" s="27" t="str">
        <f t="shared" si="85"/>
        <v>607968418</v>
      </c>
      <c r="G449" s="27" t="str" cm="1">
        <f t="array" ref="G449:I449">_xlfn.TEXTSPLIT($E449,"/")</f>
        <v>15</v>
      </c>
      <c r="H449" s="27" t="str">
        <v>12</v>
      </c>
      <c r="I449" s="27" t="str">
        <v>2024</v>
      </c>
      <c r="J449" s="28">
        <f t="shared" si="86"/>
        <v>45641</v>
      </c>
      <c r="K449" s="27" t="str">
        <f t="shared" si="87"/>
        <v>[14:24-15:09]</v>
      </c>
      <c r="L449" s="27" t="str">
        <f t="shared" si="88"/>
        <v>14:24-15:09]</v>
      </c>
      <c r="M449" s="27" t="str">
        <f t="shared" si="89"/>
        <v>14:24-15:09</v>
      </c>
      <c r="N449" s="27" t="str" cm="1">
        <f t="array" ref="N449:O449">_xlfn.TEXTSPLIT($M449,"-")</f>
        <v>14:24</v>
      </c>
      <c r="O449" s="27" t="str">
        <v>15:09</v>
      </c>
      <c r="P449" s="27" cm="1">
        <f t="array" ref="P449:Q449">VALUE(_xlfn.TEXTSPLIT($N449,":"))</f>
        <v>14</v>
      </c>
      <c r="Q449" s="27">
        <v>24</v>
      </c>
      <c r="R449" s="27" cm="1">
        <f t="array" ref="R449:S449">IF($O449="","",VALUE(_xlfn.TEXTSPLIT($O449,":")))</f>
        <v>15</v>
      </c>
      <c r="S449" s="27">
        <v>9</v>
      </c>
      <c r="T449" s="34">
        <f t="shared" si="90"/>
        <v>0.6</v>
      </c>
      <c r="U449" s="34">
        <f t="shared" si="91"/>
        <v>0.63124999999999998</v>
      </c>
      <c r="V449" s="34">
        <f t="shared" si="92"/>
        <v>3.125E-2</v>
      </c>
      <c r="W449" s="35">
        <f t="shared" si="93"/>
        <v>45</v>
      </c>
      <c r="X449" s="27" t="str">
        <f t="shared" si="94"/>
        <v>RGNO1466236</v>
      </c>
      <c r="Y449" s="43">
        <f t="shared" si="95"/>
        <v>45641</v>
      </c>
      <c r="Z449" s="27" t="str">
        <f t="shared" si="96"/>
        <v>607968418</v>
      </c>
      <c r="AA449" s="27" t="str">
        <f t="shared" si="97"/>
        <v>Present</v>
      </c>
    </row>
    <row r="450" spans="1:27">
      <c r="A450" s="32" t="s">
        <v>498</v>
      </c>
      <c r="B450" s="27" t="str" cm="1">
        <f t="array" ref="B450:D450">_xlfn.TEXTSPLIT($A450,",")</f>
        <v>RGNO1466237</v>
      </c>
      <c r="C450" s="27" t="str">
        <v>Date-15/12/2024</v>
      </c>
      <c r="D450" s="27" t="str">
        <v>Mob:608058422[17:29-18:19]</v>
      </c>
      <c r="E450" s="36" t="str">
        <f t="shared" si="84"/>
        <v>15/12/2024</v>
      </c>
      <c r="F450" s="27" t="str">
        <f t="shared" si="85"/>
        <v>608058422</v>
      </c>
      <c r="G450" s="27" t="str" cm="1">
        <f t="array" ref="G450:I450">_xlfn.TEXTSPLIT($E450,"/")</f>
        <v>15</v>
      </c>
      <c r="H450" s="27" t="str">
        <v>12</v>
      </c>
      <c r="I450" s="27" t="str">
        <v>2024</v>
      </c>
      <c r="J450" s="28">
        <f t="shared" si="86"/>
        <v>45641</v>
      </c>
      <c r="K450" s="27" t="str">
        <f t="shared" si="87"/>
        <v>[17:29-18:19]</v>
      </c>
      <c r="L450" s="27" t="str">
        <f t="shared" si="88"/>
        <v>17:29-18:19]</v>
      </c>
      <c r="M450" s="27" t="str">
        <f t="shared" si="89"/>
        <v>17:29-18:19</v>
      </c>
      <c r="N450" s="27" t="str" cm="1">
        <f t="array" ref="N450:O450">_xlfn.TEXTSPLIT($M450,"-")</f>
        <v>17:29</v>
      </c>
      <c r="O450" s="27" t="str">
        <v>18:19</v>
      </c>
      <c r="P450" s="27" cm="1">
        <f t="array" ref="P450:Q450">VALUE(_xlfn.TEXTSPLIT($N450,":"))</f>
        <v>17</v>
      </c>
      <c r="Q450" s="27">
        <v>29</v>
      </c>
      <c r="R450" s="27" cm="1">
        <f t="array" ref="R450:S450">IF($O450="","",VALUE(_xlfn.TEXTSPLIT($O450,":")))</f>
        <v>18</v>
      </c>
      <c r="S450" s="27">
        <v>19</v>
      </c>
      <c r="T450" s="34">
        <f t="shared" si="90"/>
        <v>0.72847222222222219</v>
      </c>
      <c r="U450" s="34">
        <f t="shared" si="91"/>
        <v>0.7631944444444444</v>
      </c>
      <c r="V450" s="34">
        <f t="shared" si="92"/>
        <v>3.472222222222221E-2</v>
      </c>
      <c r="W450" s="35">
        <f t="shared" si="93"/>
        <v>50</v>
      </c>
      <c r="X450" s="27" t="str">
        <f t="shared" si="94"/>
        <v>RGNO1466237</v>
      </c>
      <c r="Y450" s="43">
        <f t="shared" si="95"/>
        <v>45641</v>
      </c>
      <c r="Z450" s="27" t="str">
        <f t="shared" si="96"/>
        <v>608058422</v>
      </c>
      <c r="AA450" s="27" t="str">
        <f t="shared" si="97"/>
        <v>Present</v>
      </c>
    </row>
    <row r="451" spans="1:27">
      <c r="A451" s="32" t="s">
        <v>499</v>
      </c>
      <c r="B451" s="27" t="str" cm="1">
        <f t="array" ref="B451:D451">_xlfn.TEXTSPLIT($A451,",")</f>
        <v>RGNO1466238</v>
      </c>
      <c r="C451" s="27" t="str">
        <v>Date-6/12/2024</v>
      </c>
      <c r="D451" s="27" t="str">
        <v>Mob:708238429[16:16-16:34]</v>
      </c>
      <c r="E451" s="36" t="str">
        <f t="shared" ref="E451:E506" si="98">SUBSTITUTE($C451,"Date-","")</f>
        <v>6/12/2024</v>
      </c>
      <c r="F451" s="27" t="str">
        <f t="shared" ref="F451:F506" si="99">MID($D451,5,9)</f>
        <v>708238429</v>
      </c>
      <c r="G451" s="27" t="str" cm="1">
        <f t="array" ref="G451:I451">_xlfn.TEXTSPLIT($E451,"/")</f>
        <v>6</v>
      </c>
      <c r="H451" s="27" t="str">
        <v>12</v>
      </c>
      <c r="I451" s="27" t="str">
        <v>2024</v>
      </c>
      <c r="J451" s="28">
        <f t="shared" ref="J451:J506" si="100">DATE($I451,$H451,$G451)</f>
        <v>45632</v>
      </c>
      <c r="K451" s="27" t="str">
        <f t="shared" ref="K451:K506" si="101">MID($D451,14,20)</f>
        <v>[16:16-16:34]</v>
      </c>
      <c r="L451" s="27" t="str">
        <f t="shared" ref="L451:L506" si="102">SUBSTITUTE($K451,"[","")</f>
        <v>16:16-16:34]</v>
      </c>
      <c r="M451" s="27" t="str">
        <f t="shared" ref="M451:M506" si="103">SUBSTITUTE($L451,"]","")</f>
        <v>16:16-16:34</v>
      </c>
      <c r="N451" s="27" t="str" cm="1">
        <f t="array" ref="N451:O451">_xlfn.TEXTSPLIT($M451,"-")</f>
        <v>16:16</v>
      </c>
      <c r="O451" s="27" t="str">
        <v>16:34</v>
      </c>
      <c r="P451" s="27" cm="1">
        <f t="array" ref="P451:Q451">VALUE(_xlfn.TEXTSPLIT($N451,":"))</f>
        <v>16</v>
      </c>
      <c r="Q451" s="27">
        <v>16</v>
      </c>
      <c r="R451" s="27" cm="1">
        <f t="array" ref="R451:S451">IF($O451="","",VALUE(_xlfn.TEXTSPLIT($O451,":")))</f>
        <v>16</v>
      </c>
      <c r="S451" s="27">
        <v>34</v>
      </c>
      <c r="T451" s="34">
        <f t="shared" ref="T451:T506" si="104">TIME($P451,$Q451,0)</f>
        <v>0.67777777777777781</v>
      </c>
      <c r="U451" s="34">
        <f t="shared" ref="U451:U506" si="105">IF($R451="","",TIME($R451,$S451,0))</f>
        <v>0.69027777777777777</v>
      </c>
      <c r="V451" s="34">
        <f t="shared" ref="V451:V506" si="106">IF($U451="","",U451-T451)</f>
        <v>1.2499999999999956E-2</v>
      </c>
      <c r="W451" s="35">
        <f t="shared" ref="W451:W506" si="107">IF($V451="",0,HOUR($V451)+MINUTE($V451))</f>
        <v>18</v>
      </c>
      <c r="X451" s="27" t="str">
        <f t="shared" ref="X451:X506" si="108">TRIM(B451)</f>
        <v>RGNO1466238</v>
      </c>
      <c r="Y451" s="43">
        <f t="shared" ref="Y451:Y506" si="109">J451</f>
        <v>45632</v>
      </c>
      <c r="Z451" s="27" t="str">
        <f t="shared" ref="Z451:Z506" si="110">TRIM(F451)</f>
        <v>708238429</v>
      </c>
      <c r="AA451" s="27" t="str">
        <f t="shared" ref="AA451:AA506" si="111">IF($W451=0,"Absent","Present")</f>
        <v>Present</v>
      </c>
    </row>
    <row r="452" spans="1:27">
      <c r="A452" s="32" t="s">
        <v>500</v>
      </c>
      <c r="B452" s="27" t="str" cm="1">
        <f t="array" ref="B452:D452">_xlfn.TEXTSPLIT($A452,",")</f>
        <v>RGNO1466239</v>
      </c>
      <c r="C452" s="27" t="str">
        <v>Date-12/12/2024</v>
      </c>
      <c r="D452" s="27" t="str">
        <v>Mob:609138467[0:00]</v>
      </c>
      <c r="E452" s="36" t="str">
        <f t="shared" si="98"/>
        <v>12/12/2024</v>
      </c>
      <c r="F452" s="27" t="str">
        <f t="shared" si="99"/>
        <v>609138467</v>
      </c>
      <c r="G452" s="27" t="str" cm="1">
        <f t="array" ref="G452:I452">_xlfn.TEXTSPLIT($E452,"/")</f>
        <v>12</v>
      </c>
      <c r="H452" s="27" t="str">
        <v>12</v>
      </c>
      <c r="I452" s="27" t="str">
        <v>2024</v>
      </c>
      <c r="J452" s="28">
        <f t="shared" si="100"/>
        <v>45638</v>
      </c>
      <c r="K452" s="27" t="str">
        <f t="shared" si="101"/>
        <v>[0:00]</v>
      </c>
      <c r="L452" s="27" t="str">
        <f t="shared" si="102"/>
        <v>0:00]</v>
      </c>
      <c r="M452" s="27" t="str">
        <f t="shared" si="103"/>
        <v>0:00</v>
      </c>
      <c r="N452" s="27" t="str" cm="1">
        <f t="array" ref="N452">_xlfn.TEXTSPLIT($M452,"-")</f>
        <v>0:00</v>
      </c>
      <c r="O452" s="27"/>
      <c r="P452" s="27" cm="1">
        <f t="array" ref="P452:Q452">VALUE(_xlfn.TEXTSPLIT($N452,":"))</f>
        <v>0</v>
      </c>
      <c r="Q452" s="27">
        <v>0</v>
      </c>
      <c r="R452" s="27" t="str" cm="1">
        <f t="array" ref="R452">IF($O452="","",VALUE(_xlfn.TEXTSPLIT($O452,":")))</f>
        <v/>
      </c>
      <c r="S452" s="27"/>
      <c r="T452" s="34">
        <f t="shared" si="104"/>
        <v>0</v>
      </c>
      <c r="U452" s="34" t="str">
        <f t="shared" si="105"/>
        <v/>
      </c>
      <c r="V452" s="34" t="str">
        <f t="shared" si="106"/>
        <v/>
      </c>
      <c r="W452" s="35">
        <f t="shared" si="107"/>
        <v>0</v>
      </c>
      <c r="X452" s="27" t="str">
        <f t="shared" si="108"/>
        <v>RGNO1466239</v>
      </c>
      <c r="Y452" s="43">
        <f t="shared" si="109"/>
        <v>45638</v>
      </c>
      <c r="Z452" s="27" t="str">
        <f t="shared" si="110"/>
        <v>609138467</v>
      </c>
      <c r="AA452" s="27" t="str">
        <f t="shared" si="111"/>
        <v>Absent</v>
      </c>
    </row>
    <row r="453" spans="1:27">
      <c r="A453" s="32" t="s">
        <v>501</v>
      </c>
      <c r="B453" s="27" t="str" cm="1">
        <f t="array" ref="B453:D453">_xlfn.TEXTSPLIT($A453,",")</f>
        <v>RGNO1466240</v>
      </c>
      <c r="C453" s="27" t="str">
        <v>Date-9/12/2024</v>
      </c>
      <c r="D453" s="27" t="str">
        <v>Mob:709318475[19:24-19:34]</v>
      </c>
      <c r="E453" s="36" t="str">
        <f t="shared" si="98"/>
        <v>9/12/2024</v>
      </c>
      <c r="F453" s="27" t="str">
        <f t="shared" si="99"/>
        <v>709318475</v>
      </c>
      <c r="G453" s="27" t="str" cm="1">
        <f t="array" ref="G453:I453">_xlfn.TEXTSPLIT($E453,"/")</f>
        <v>9</v>
      </c>
      <c r="H453" s="27" t="str">
        <v>12</v>
      </c>
      <c r="I453" s="27" t="str">
        <v>2024</v>
      </c>
      <c r="J453" s="28">
        <f t="shared" si="100"/>
        <v>45635</v>
      </c>
      <c r="K453" s="27" t="str">
        <f t="shared" si="101"/>
        <v>[19:24-19:34]</v>
      </c>
      <c r="L453" s="27" t="str">
        <f t="shared" si="102"/>
        <v>19:24-19:34]</v>
      </c>
      <c r="M453" s="27" t="str">
        <f t="shared" si="103"/>
        <v>19:24-19:34</v>
      </c>
      <c r="N453" s="27" t="str" cm="1">
        <f t="array" ref="N453:O453">_xlfn.TEXTSPLIT($M453,"-")</f>
        <v>19:24</v>
      </c>
      <c r="O453" s="27" t="str">
        <v>19:34</v>
      </c>
      <c r="P453" s="27" cm="1">
        <f t="array" ref="P453:Q453">VALUE(_xlfn.TEXTSPLIT($N453,":"))</f>
        <v>19</v>
      </c>
      <c r="Q453" s="27">
        <v>24</v>
      </c>
      <c r="R453" s="27" cm="1">
        <f t="array" ref="R453:S453">IF($O453="","",VALUE(_xlfn.TEXTSPLIT($O453,":")))</f>
        <v>19</v>
      </c>
      <c r="S453" s="27">
        <v>34</v>
      </c>
      <c r="T453" s="34">
        <f t="shared" si="104"/>
        <v>0.80833333333333335</v>
      </c>
      <c r="U453" s="34">
        <f t="shared" si="105"/>
        <v>0.81527777777777777</v>
      </c>
      <c r="V453" s="34">
        <f t="shared" si="106"/>
        <v>6.9444444444444198E-3</v>
      </c>
      <c r="W453" s="35">
        <f t="shared" si="107"/>
        <v>10</v>
      </c>
      <c r="X453" s="27" t="str">
        <f t="shared" si="108"/>
        <v>RGNO1466240</v>
      </c>
      <c r="Y453" s="43">
        <f t="shared" si="109"/>
        <v>45635</v>
      </c>
      <c r="Z453" s="27" t="str">
        <f t="shared" si="110"/>
        <v>709318475</v>
      </c>
      <c r="AA453" s="27" t="str">
        <f t="shared" si="111"/>
        <v>Present</v>
      </c>
    </row>
    <row r="454" spans="1:27">
      <c r="A454" s="32" t="s">
        <v>502</v>
      </c>
      <c r="B454" s="27" t="str" cm="1">
        <f t="array" ref="B454:D454">_xlfn.TEXTSPLIT($A454,",")</f>
        <v>RGNO1466241</v>
      </c>
      <c r="C454" s="27" t="str">
        <v>Date-7/12/2024</v>
      </c>
      <c r="D454" s="27" t="str">
        <v>Mob:709408478[12:50-13:30]</v>
      </c>
      <c r="E454" s="36" t="str">
        <f t="shared" si="98"/>
        <v>7/12/2024</v>
      </c>
      <c r="F454" s="27" t="str">
        <f t="shared" si="99"/>
        <v>709408478</v>
      </c>
      <c r="G454" s="27" t="str" cm="1">
        <f t="array" ref="G454:I454">_xlfn.TEXTSPLIT($E454,"/")</f>
        <v>7</v>
      </c>
      <c r="H454" s="27" t="str">
        <v>12</v>
      </c>
      <c r="I454" s="27" t="str">
        <v>2024</v>
      </c>
      <c r="J454" s="28">
        <f t="shared" si="100"/>
        <v>45633</v>
      </c>
      <c r="K454" s="27" t="str">
        <f t="shared" si="101"/>
        <v>[12:50-13:30]</v>
      </c>
      <c r="L454" s="27" t="str">
        <f t="shared" si="102"/>
        <v>12:50-13:30]</v>
      </c>
      <c r="M454" s="27" t="str">
        <f t="shared" si="103"/>
        <v>12:50-13:30</v>
      </c>
      <c r="N454" s="27" t="str" cm="1">
        <f t="array" ref="N454:O454">_xlfn.TEXTSPLIT($M454,"-")</f>
        <v>12:50</v>
      </c>
      <c r="O454" s="27" t="str">
        <v>13:30</v>
      </c>
      <c r="P454" s="27" cm="1">
        <f t="array" ref="P454:Q454">VALUE(_xlfn.TEXTSPLIT($N454,":"))</f>
        <v>12</v>
      </c>
      <c r="Q454" s="27">
        <v>50</v>
      </c>
      <c r="R454" s="27" cm="1">
        <f t="array" ref="R454:S454">IF($O454="","",VALUE(_xlfn.TEXTSPLIT($O454,":")))</f>
        <v>13</v>
      </c>
      <c r="S454" s="27">
        <v>30</v>
      </c>
      <c r="T454" s="34">
        <f t="shared" si="104"/>
        <v>0.53472222222222221</v>
      </c>
      <c r="U454" s="34">
        <f t="shared" si="105"/>
        <v>0.5625</v>
      </c>
      <c r="V454" s="34">
        <f t="shared" si="106"/>
        <v>2.777777777777779E-2</v>
      </c>
      <c r="W454" s="35">
        <f t="shared" si="107"/>
        <v>40</v>
      </c>
      <c r="X454" s="27" t="str">
        <f t="shared" si="108"/>
        <v>RGNO1466241</v>
      </c>
      <c r="Y454" s="43">
        <f t="shared" si="109"/>
        <v>45633</v>
      </c>
      <c r="Z454" s="27" t="str">
        <f t="shared" si="110"/>
        <v>709408478</v>
      </c>
      <c r="AA454" s="27" t="str">
        <f t="shared" si="111"/>
        <v>Present</v>
      </c>
    </row>
    <row r="455" spans="1:27">
      <c r="A455" s="32" t="s">
        <v>503</v>
      </c>
      <c r="B455" s="27" t="str" cm="1">
        <f t="array" ref="B455:D455">_xlfn.TEXTSPLIT($A455,",")</f>
        <v>RGNO1466242</v>
      </c>
      <c r="C455" s="27" t="str">
        <v>Date-7/12/2024</v>
      </c>
      <c r="D455" s="27" t="str">
        <v>Mob:609498482[16:47-17:25]</v>
      </c>
      <c r="E455" s="36" t="str">
        <f t="shared" si="98"/>
        <v>7/12/2024</v>
      </c>
      <c r="F455" s="27" t="str">
        <f t="shared" si="99"/>
        <v>609498482</v>
      </c>
      <c r="G455" s="27" t="str" cm="1">
        <f t="array" ref="G455:I455">_xlfn.TEXTSPLIT($E455,"/")</f>
        <v>7</v>
      </c>
      <c r="H455" s="27" t="str">
        <v>12</v>
      </c>
      <c r="I455" s="27" t="str">
        <v>2024</v>
      </c>
      <c r="J455" s="28">
        <f t="shared" si="100"/>
        <v>45633</v>
      </c>
      <c r="K455" s="27" t="str">
        <f t="shared" si="101"/>
        <v>[16:47-17:25]</v>
      </c>
      <c r="L455" s="27" t="str">
        <f t="shared" si="102"/>
        <v>16:47-17:25]</v>
      </c>
      <c r="M455" s="27" t="str">
        <f t="shared" si="103"/>
        <v>16:47-17:25</v>
      </c>
      <c r="N455" s="27" t="str" cm="1">
        <f t="array" ref="N455:O455">_xlfn.TEXTSPLIT($M455,"-")</f>
        <v>16:47</v>
      </c>
      <c r="O455" s="27" t="str">
        <v>17:25</v>
      </c>
      <c r="P455" s="27" cm="1">
        <f t="array" ref="P455:Q455">VALUE(_xlfn.TEXTSPLIT($N455,":"))</f>
        <v>16</v>
      </c>
      <c r="Q455" s="27">
        <v>47</v>
      </c>
      <c r="R455" s="27" cm="1">
        <f t="array" ref="R455:S455">IF($O455="","",VALUE(_xlfn.TEXTSPLIT($O455,":")))</f>
        <v>17</v>
      </c>
      <c r="S455" s="27">
        <v>25</v>
      </c>
      <c r="T455" s="34">
        <f t="shared" si="104"/>
        <v>0.69930555555555551</v>
      </c>
      <c r="U455" s="34">
        <f t="shared" si="105"/>
        <v>0.72569444444444442</v>
      </c>
      <c r="V455" s="34">
        <f t="shared" si="106"/>
        <v>2.6388888888888906E-2</v>
      </c>
      <c r="W455" s="35">
        <f t="shared" si="107"/>
        <v>38</v>
      </c>
      <c r="X455" s="27" t="str">
        <f t="shared" si="108"/>
        <v>RGNO1466242</v>
      </c>
      <c r="Y455" s="43">
        <f t="shared" si="109"/>
        <v>45633</v>
      </c>
      <c r="Z455" s="27" t="str">
        <f t="shared" si="110"/>
        <v>609498482</v>
      </c>
      <c r="AA455" s="27" t="str">
        <f t="shared" si="111"/>
        <v>Present</v>
      </c>
    </row>
    <row r="456" spans="1:27">
      <c r="A456" s="32" t="s">
        <v>504</v>
      </c>
      <c r="B456" s="27" t="str" cm="1">
        <f t="array" ref="B456:D456">_xlfn.TEXTSPLIT($A456,",")</f>
        <v>RGNO1466243</v>
      </c>
      <c r="C456" s="27" t="str">
        <v>Date-11/12/2024</v>
      </c>
      <c r="D456" s="27" t="str">
        <v>Mob:600398520[12:50-13:24]</v>
      </c>
      <c r="E456" s="36" t="str">
        <f t="shared" si="98"/>
        <v>11/12/2024</v>
      </c>
      <c r="F456" s="27" t="str">
        <f t="shared" si="99"/>
        <v>600398520</v>
      </c>
      <c r="G456" s="27" t="str" cm="1">
        <f t="array" ref="G456:I456">_xlfn.TEXTSPLIT($E456,"/")</f>
        <v>11</v>
      </c>
      <c r="H456" s="27" t="str">
        <v>12</v>
      </c>
      <c r="I456" s="27" t="str">
        <v>2024</v>
      </c>
      <c r="J456" s="28">
        <f t="shared" si="100"/>
        <v>45637</v>
      </c>
      <c r="K456" s="27" t="str">
        <f t="shared" si="101"/>
        <v>[12:50-13:24]</v>
      </c>
      <c r="L456" s="27" t="str">
        <f t="shared" si="102"/>
        <v>12:50-13:24]</v>
      </c>
      <c r="M456" s="27" t="str">
        <f t="shared" si="103"/>
        <v>12:50-13:24</v>
      </c>
      <c r="N456" s="27" t="str" cm="1">
        <f t="array" ref="N456:O456">_xlfn.TEXTSPLIT($M456,"-")</f>
        <v>12:50</v>
      </c>
      <c r="O456" s="27" t="str">
        <v>13:24</v>
      </c>
      <c r="P456" s="27" cm="1">
        <f t="array" ref="P456:Q456">VALUE(_xlfn.TEXTSPLIT($N456,":"))</f>
        <v>12</v>
      </c>
      <c r="Q456" s="27">
        <v>50</v>
      </c>
      <c r="R456" s="27" cm="1">
        <f t="array" ref="R456:S456">IF($O456="","",VALUE(_xlfn.TEXTSPLIT($O456,":")))</f>
        <v>13</v>
      </c>
      <c r="S456" s="27">
        <v>24</v>
      </c>
      <c r="T456" s="34">
        <f t="shared" si="104"/>
        <v>0.53472222222222221</v>
      </c>
      <c r="U456" s="34">
        <f t="shared" si="105"/>
        <v>0.55833333333333335</v>
      </c>
      <c r="V456" s="34">
        <f t="shared" si="106"/>
        <v>2.3611111111111138E-2</v>
      </c>
      <c r="W456" s="35">
        <f t="shared" si="107"/>
        <v>34</v>
      </c>
      <c r="X456" s="27" t="str">
        <f t="shared" si="108"/>
        <v>RGNO1466243</v>
      </c>
      <c r="Y456" s="43">
        <f t="shared" si="109"/>
        <v>45637</v>
      </c>
      <c r="Z456" s="27" t="str">
        <f t="shared" si="110"/>
        <v>600398520</v>
      </c>
      <c r="AA456" s="27" t="str">
        <f t="shared" si="111"/>
        <v>Present</v>
      </c>
    </row>
    <row r="457" spans="1:27">
      <c r="A457" s="32" t="s">
        <v>505</v>
      </c>
      <c r="B457" s="27" t="str" cm="1">
        <f t="array" ref="B457:D457">_xlfn.TEXTSPLIT($A457,",")</f>
        <v>RGNO1466244</v>
      </c>
      <c r="C457" s="27" t="str">
        <v>Date-5/12/2024</v>
      </c>
      <c r="D457" s="27" t="str">
        <v>Mob:600488524[08:11-9:00]</v>
      </c>
      <c r="E457" s="36" t="str">
        <f t="shared" si="98"/>
        <v>5/12/2024</v>
      </c>
      <c r="F457" s="27" t="str">
        <f t="shared" si="99"/>
        <v>600488524</v>
      </c>
      <c r="G457" s="27" t="str" cm="1">
        <f t="array" ref="G457:I457">_xlfn.TEXTSPLIT($E457,"/")</f>
        <v>5</v>
      </c>
      <c r="H457" s="27" t="str">
        <v>12</v>
      </c>
      <c r="I457" s="27" t="str">
        <v>2024</v>
      </c>
      <c r="J457" s="28">
        <f t="shared" si="100"/>
        <v>45631</v>
      </c>
      <c r="K457" s="27" t="str">
        <f t="shared" si="101"/>
        <v>[08:11-9:00]</v>
      </c>
      <c r="L457" s="27" t="str">
        <f t="shared" si="102"/>
        <v>08:11-9:00]</v>
      </c>
      <c r="M457" s="27" t="str">
        <f t="shared" si="103"/>
        <v>08:11-9:00</v>
      </c>
      <c r="N457" s="27" t="str" cm="1">
        <f t="array" ref="N457:O457">_xlfn.TEXTSPLIT($M457,"-")</f>
        <v>08:11</v>
      </c>
      <c r="O457" s="27" t="str">
        <v>9:00</v>
      </c>
      <c r="P457" s="27" cm="1">
        <f t="array" ref="P457:Q457">VALUE(_xlfn.TEXTSPLIT($N457,":"))</f>
        <v>8</v>
      </c>
      <c r="Q457" s="27">
        <v>11</v>
      </c>
      <c r="R457" s="27" cm="1">
        <f t="array" ref="R457:S457">IF($O457="","",VALUE(_xlfn.TEXTSPLIT($O457,":")))</f>
        <v>9</v>
      </c>
      <c r="S457" s="27">
        <v>0</v>
      </c>
      <c r="T457" s="34">
        <f t="shared" si="104"/>
        <v>0.34097222222222223</v>
      </c>
      <c r="U457" s="34">
        <f t="shared" si="105"/>
        <v>0.375</v>
      </c>
      <c r="V457" s="34">
        <f t="shared" si="106"/>
        <v>3.4027777777777768E-2</v>
      </c>
      <c r="W457" s="35">
        <f t="shared" si="107"/>
        <v>49</v>
      </c>
      <c r="X457" s="27" t="str">
        <f t="shared" si="108"/>
        <v>RGNO1466244</v>
      </c>
      <c r="Y457" s="43">
        <f t="shared" si="109"/>
        <v>45631</v>
      </c>
      <c r="Z457" s="27" t="str">
        <f t="shared" si="110"/>
        <v>600488524</v>
      </c>
      <c r="AA457" s="27" t="str">
        <f t="shared" si="111"/>
        <v>Present</v>
      </c>
    </row>
    <row r="458" spans="1:27">
      <c r="A458" s="32" t="s">
        <v>506</v>
      </c>
      <c r="B458" s="27" t="str" cm="1">
        <f t="array" ref="B458:D458">_xlfn.TEXTSPLIT($A458,",")</f>
        <v>RGNO1466245</v>
      </c>
      <c r="C458" s="27" t="str">
        <v>Date-3/12/2024</v>
      </c>
      <c r="D458" s="27" t="str">
        <v>Mob:600668531[12:28-13:01]</v>
      </c>
      <c r="E458" s="36" t="str">
        <f t="shared" si="98"/>
        <v>3/12/2024</v>
      </c>
      <c r="F458" s="27" t="str">
        <f t="shared" si="99"/>
        <v>600668531</v>
      </c>
      <c r="G458" s="27" t="str" cm="1">
        <f t="array" ref="G458:I458">_xlfn.TEXTSPLIT($E458,"/")</f>
        <v>3</v>
      </c>
      <c r="H458" s="27" t="str">
        <v>12</v>
      </c>
      <c r="I458" s="27" t="str">
        <v>2024</v>
      </c>
      <c r="J458" s="28">
        <f t="shared" si="100"/>
        <v>45629</v>
      </c>
      <c r="K458" s="27" t="str">
        <f t="shared" si="101"/>
        <v>[12:28-13:01]</v>
      </c>
      <c r="L458" s="27" t="str">
        <f t="shared" si="102"/>
        <v>12:28-13:01]</v>
      </c>
      <c r="M458" s="27" t="str">
        <f t="shared" si="103"/>
        <v>12:28-13:01</v>
      </c>
      <c r="N458" s="27" t="str" cm="1">
        <f t="array" ref="N458:O458">_xlfn.TEXTSPLIT($M458,"-")</f>
        <v>12:28</v>
      </c>
      <c r="O458" s="27" t="str">
        <v>13:01</v>
      </c>
      <c r="P458" s="27" cm="1">
        <f t="array" ref="P458:Q458">VALUE(_xlfn.TEXTSPLIT($N458,":"))</f>
        <v>12</v>
      </c>
      <c r="Q458" s="27">
        <v>28</v>
      </c>
      <c r="R458" s="27" cm="1">
        <f t="array" ref="R458:S458">IF($O458="","",VALUE(_xlfn.TEXTSPLIT($O458,":")))</f>
        <v>13</v>
      </c>
      <c r="S458" s="27">
        <v>1</v>
      </c>
      <c r="T458" s="34">
        <f t="shared" si="104"/>
        <v>0.51944444444444449</v>
      </c>
      <c r="U458" s="34">
        <f t="shared" si="105"/>
        <v>0.54236111111111107</v>
      </c>
      <c r="V458" s="34">
        <f t="shared" si="106"/>
        <v>2.2916666666666585E-2</v>
      </c>
      <c r="W458" s="35">
        <f t="shared" si="107"/>
        <v>33</v>
      </c>
      <c r="X458" s="27" t="str">
        <f t="shared" si="108"/>
        <v>RGNO1466245</v>
      </c>
      <c r="Y458" s="43">
        <f t="shared" si="109"/>
        <v>45629</v>
      </c>
      <c r="Z458" s="27" t="str">
        <f t="shared" si="110"/>
        <v>600668531</v>
      </c>
      <c r="AA458" s="27" t="str">
        <f t="shared" si="111"/>
        <v>Present</v>
      </c>
    </row>
    <row r="459" spans="1:27">
      <c r="A459" s="32" t="s">
        <v>507</v>
      </c>
      <c r="B459" s="27" t="str" cm="1">
        <f t="array" ref="B459:D459">_xlfn.TEXTSPLIT($A459,",")</f>
        <v>RGNO1466246</v>
      </c>
      <c r="C459" s="27" t="str">
        <v>Date-14/12/2024</v>
      </c>
      <c r="D459" s="27" t="str">
        <v>Mob:600758535[0:00]</v>
      </c>
      <c r="E459" s="36" t="str">
        <f t="shared" si="98"/>
        <v>14/12/2024</v>
      </c>
      <c r="F459" s="27" t="str">
        <f t="shared" si="99"/>
        <v>600758535</v>
      </c>
      <c r="G459" s="27" t="str" cm="1">
        <f t="array" ref="G459:I459">_xlfn.TEXTSPLIT($E459,"/")</f>
        <v>14</v>
      </c>
      <c r="H459" s="27" t="str">
        <v>12</v>
      </c>
      <c r="I459" s="27" t="str">
        <v>2024</v>
      </c>
      <c r="J459" s="28">
        <f t="shared" si="100"/>
        <v>45640</v>
      </c>
      <c r="K459" s="27" t="str">
        <f t="shared" si="101"/>
        <v>[0:00]</v>
      </c>
      <c r="L459" s="27" t="str">
        <f t="shared" si="102"/>
        <v>0:00]</v>
      </c>
      <c r="M459" s="27" t="str">
        <f t="shared" si="103"/>
        <v>0:00</v>
      </c>
      <c r="N459" s="27" t="str" cm="1">
        <f t="array" ref="N459">_xlfn.TEXTSPLIT($M459,"-")</f>
        <v>0:00</v>
      </c>
      <c r="O459" s="27"/>
      <c r="P459" s="27" cm="1">
        <f t="array" ref="P459:Q459">VALUE(_xlfn.TEXTSPLIT($N459,":"))</f>
        <v>0</v>
      </c>
      <c r="Q459" s="27">
        <v>0</v>
      </c>
      <c r="R459" s="27" t="str" cm="1">
        <f t="array" ref="R459">IF($O459="","",VALUE(_xlfn.TEXTSPLIT($O459,":")))</f>
        <v/>
      </c>
      <c r="S459" s="27"/>
      <c r="T459" s="34">
        <f t="shared" si="104"/>
        <v>0</v>
      </c>
      <c r="U459" s="34" t="str">
        <f t="shared" si="105"/>
        <v/>
      </c>
      <c r="V459" s="34" t="str">
        <f t="shared" si="106"/>
        <v/>
      </c>
      <c r="W459" s="35">
        <f t="shared" si="107"/>
        <v>0</v>
      </c>
      <c r="X459" s="27" t="str">
        <f t="shared" si="108"/>
        <v>RGNO1466246</v>
      </c>
      <c r="Y459" s="43">
        <f t="shared" si="109"/>
        <v>45640</v>
      </c>
      <c r="Z459" s="27" t="str">
        <f t="shared" si="110"/>
        <v>600758535</v>
      </c>
      <c r="AA459" s="27" t="str">
        <f t="shared" si="111"/>
        <v>Absent</v>
      </c>
    </row>
    <row r="460" spans="1:27">
      <c r="A460" s="32" t="s">
        <v>508</v>
      </c>
      <c r="B460" s="27" t="str" cm="1">
        <f t="array" ref="B460:D460">_xlfn.TEXTSPLIT($A460,",")</f>
        <v>RGNO1466247</v>
      </c>
      <c r="C460" s="27" t="str">
        <v>Date-9/12/2024</v>
      </c>
      <c r="D460" s="27" t="str">
        <v>Mob:601118550[11:38-11:52]</v>
      </c>
      <c r="E460" s="36" t="str">
        <f t="shared" si="98"/>
        <v>9/12/2024</v>
      </c>
      <c r="F460" s="27" t="str">
        <f t="shared" si="99"/>
        <v>601118550</v>
      </c>
      <c r="G460" s="27" t="str" cm="1">
        <f t="array" ref="G460:I460">_xlfn.TEXTSPLIT($E460,"/")</f>
        <v>9</v>
      </c>
      <c r="H460" s="27" t="str">
        <v>12</v>
      </c>
      <c r="I460" s="27" t="str">
        <v>2024</v>
      </c>
      <c r="J460" s="28">
        <f t="shared" si="100"/>
        <v>45635</v>
      </c>
      <c r="K460" s="27" t="str">
        <f t="shared" si="101"/>
        <v>[11:38-11:52]</v>
      </c>
      <c r="L460" s="27" t="str">
        <f t="shared" si="102"/>
        <v>11:38-11:52]</v>
      </c>
      <c r="M460" s="27" t="str">
        <f t="shared" si="103"/>
        <v>11:38-11:52</v>
      </c>
      <c r="N460" s="27" t="str" cm="1">
        <f t="array" ref="N460:O460">_xlfn.TEXTSPLIT($M460,"-")</f>
        <v>11:38</v>
      </c>
      <c r="O460" s="27" t="str">
        <v>11:52</v>
      </c>
      <c r="P460" s="27" cm="1">
        <f t="array" ref="P460:Q460">VALUE(_xlfn.TEXTSPLIT($N460,":"))</f>
        <v>11</v>
      </c>
      <c r="Q460" s="27">
        <v>38</v>
      </c>
      <c r="R460" s="27" cm="1">
        <f t="array" ref="R460:S460">IF($O460="","",VALUE(_xlfn.TEXTSPLIT($O460,":")))</f>
        <v>11</v>
      </c>
      <c r="S460" s="27">
        <v>52</v>
      </c>
      <c r="T460" s="34">
        <f t="shared" si="104"/>
        <v>0.48472222222222222</v>
      </c>
      <c r="U460" s="34">
        <f t="shared" si="105"/>
        <v>0.49444444444444446</v>
      </c>
      <c r="V460" s="34">
        <f t="shared" si="106"/>
        <v>9.7222222222222432E-3</v>
      </c>
      <c r="W460" s="35">
        <f t="shared" si="107"/>
        <v>14</v>
      </c>
      <c r="X460" s="27" t="str">
        <f t="shared" si="108"/>
        <v>RGNO1466247</v>
      </c>
      <c r="Y460" s="43">
        <f t="shared" si="109"/>
        <v>45635</v>
      </c>
      <c r="Z460" s="27" t="str">
        <f t="shared" si="110"/>
        <v>601118550</v>
      </c>
      <c r="AA460" s="27" t="str">
        <f t="shared" si="111"/>
        <v>Present</v>
      </c>
    </row>
    <row r="461" spans="1:27">
      <c r="A461" s="32" t="s">
        <v>509</v>
      </c>
      <c r="B461" s="27" t="str" cm="1">
        <f t="array" ref="B461:D461">_xlfn.TEXTSPLIT($A461,",")</f>
        <v>RGNO1466248</v>
      </c>
      <c r="C461" s="27" t="str">
        <v>Date-7/12/2024</v>
      </c>
      <c r="D461" s="27" t="str">
        <v>Mob:701298558[0:00]</v>
      </c>
      <c r="E461" s="36" t="str">
        <f t="shared" si="98"/>
        <v>7/12/2024</v>
      </c>
      <c r="F461" s="27" t="str">
        <f t="shared" si="99"/>
        <v>701298558</v>
      </c>
      <c r="G461" s="27" t="str" cm="1">
        <f t="array" ref="G461:I461">_xlfn.TEXTSPLIT($E461,"/")</f>
        <v>7</v>
      </c>
      <c r="H461" s="27" t="str">
        <v>12</v>
      </c>
      <c r="I461" s="27" t="str">
        <v>2024</v>
      </c>
      <c r="J461" s="28">
        <f t="shared" si="100"/>
        <v>45633</v>
      </c>
      <c r="K461" s="27" t="str">
        <f t="shared" si="101"/>
        <v>[0:00]</v>
      </c>
      <c r="L461" s="27" t="str">
        <f t="shared" si="102"/>
        <v>0:00]</v>
      </c>
      <c r="M461" s="27" t="str">
        <f t="shared" si="103"/>
        <v>0:00</v>
      </c>
      <c r="N461" s="27" t="str" cm="1">
        <f t="array" ref="N461">_xlfn.TEXTSPLIT($M461,"-")</f>
        <v>0:00</v>
      </c>
      <c r="O461" s="27"/>
      <c r="P461" s="27" cm="1">
        <f t="array" ref="P461:Q461">VALUE(_xlfn.TEXTSPLIT($N461,":"))</f>
        <v>0</v>
      </c>
      <c r="Q461" s="27">
        <v>0</v>
      </c>
      <c r="R461" s="27" t="str" cm="1">
        <f t="array" ref="R461">IF($O461="","",VALUE(_xlfn.TEXTSPLIT($O461,":")))</f>
        <v/>
      </c>
      <c r="S461" s="27"/>
      <c r="T461" s="34">
        <f t="shared" si="104"/>
        <v>0</v>
      </c>
      <c r="U461" s="34" t="str">
        <f t="shared" si="105"/>
        <v/>
      </c>
      <c r="V461" s="34" t="str">
        <f t="shared" si="106"/>
        <v/>
      </c>
      <c r="W461" s="35">
        <f t="shared" si="107"/>
        <v>0</v>
      </c>
      <c r="X461" s="27" t="str">
        <f t="shared" si="108"/>
        <v>RGNO1466248</v>
      </c>
      <c r="Y461" s="43">
        <f t="shared" si="109"/>
        <v>45633</v>
      </c>
      <c r="Z461" s="27" t="str">
        <f t="shared" si="110"/>
        <v>701298558</v>
      </c>
      <c r="AA461" s="27" t="str">
        <f t="shared" si="111"/>
        <v>Absent</v>
      </c>
    </row>
    <row r="462" spans="1:27">
      <c r="A462" s="32" t="s">
        <v>510</v>
      </c>
      <c r="B462" s="27" t="str" cm="1">
        <f t="array" ref="B462:D462">_xlfn.TEXTSPLIT($A462,",")</f>
        <v>RGNO1466249</v>
      </c>
      <c r="C462" s="27" t="str">
        <v>Date-3/12/2024</v>
      </c>
      <c r="D462" s="27" t="str">
        <v>Mob:701388561[13:29-14:20]</v>
      </c>
      <c r="E462" s="36" t="str">
        <f t="shared" si="98"/>
        <v>3/12/2024</v>
      </c>
      <c r="F462" s="27" t="str">
        <f t="shared" si="99"/>
        <v>701388561</v>
      </c>
      <c r="G462" s="27" t="str" cm="1">
        <f t="array" ref="G462:I462">_xlfn.TEXTSPLIT($E462,"/")</f>
        <v>3</v>
      </c>
      <c r="H462" s="27" t="str">
        <v>12</v>
      </c>
      <c r="I462" s="27" t="str">
        <v>2024</v>
      </c>
      <c r="J462" s="28">
        <f t="shared" si="100"/>
        <v>45629</v>
      </c>
      <c r="K462" s="27" t="str">
        <f t="shared" si="101"/>
        <v>[13:29-14:20]</v>
      </c>
      <c r="L462" s="27" t="str">
        <f t="shared" si="102"/>
        <v>13:29-14:20]</v>
      </c>
      <c r="M462" s="27" t="str">
        <f t="shared" si="103"/>
        <v>13:29-14:20</v>
      </c>
      <c r="N462" s="27" t="str" cm="1">
        <f t="array" ref="N462:O462">_xlfn.TEXTSPLIT($M462,"-")</f>
        <v>13:29</v>
      </c>
      <c r="O462" s="27" t="str">
        <v>14:20</v>
      </c>
      <c r="P462" s="27" cm="1">
        <f t="array" ref="P462:Q462">VALUE(_xlfn.TEXTSPLIT($N462,":"))</f>
        <v>13</v>
      </c>
      <c r="Q462" s="27">
        <v>29</v>
      </c>
      <c r="R462" s="27" cm="1">
        <f t="array" ref="R462:S462">IF($O462="","",VALUE(_xlfn.TEXTSPLIT($O462,":")))</f>
        <v>14</v>
      </c>
      <c r="S462" s="27">
        <v>20</v>
      </c>
      <c r="T462" s="34">
        <f t="shared" si="104"/>
        <v>0.56180555555555556</v>
      </c>
      <c r="U462" s="34">
        <f t="shared" si="105"/>
        <v>0.59722222222222221</v>
      </c>
      <c r="V462" s="34">
        <f t="shared" si="106"/>
        <v>3.5416666666666652E-2</v>
      </c>
      <c r="W462" s="35">
        <f t="shared" si="107"/>
        <v>51</v>
      </c>
      <c r="X462" s="27" t="str">
        <f t="shared" si="108"/>
        <v>RGNO1466249</v>
      </c>
      <c r="Y462" s="43">
        <f t="shared" si="109"/>
        <v>45629</v>
      </c>
      <c r="Z462" s="27" t="str">
        <f t="shared" si="110"/>
        <v>701388561</v>
      </c>
      <c r="AA462" s="27" t="str">
        <f t="shared" si="111"/>
        <v>Present</v>
      </c>
    </row>
    <row r="463" spans="1:27">
      <c r="A463" s="32" t="s">
        <v>511</v>
      </c>
      <c r="B463" s="27" t="str" cm="1">
        <f t="array" ref="B463:D463">_xlfn.TEXTSPLIT($A463,",")</f>
        <v>RGNO1466250</v>
      </c>
      <c r="C463" s="27" t="str">
        <v>Date-16/12/2024</v>
      </c>
      <c r="D463" s="27" t="str">
        <v>Mob:601568569[16:33-17:05]</v>
      </c>
      <c r="E463" s="36" t="str">
        <f t="shared" si="98"/>
        <v>16/12/2024</v>
      </c>
      <c r="F463" s="27" t="str">
        <f t="shared" si="99"/>
        <v>601568569</v>
      </c>
      <c r="G463" s="27" t="str" cm="1">
        <f t="array" ref="G463:I463">_xlfn.TEXTSPLIT($E463,"/")</f>
        <v>16</v>
      </c>
      <c r="H463" s="27" t="str">
        <v>12</v>
      </c>
      <c r="I463" s="27" t="str">
        <v>2024</v>
      </c>
      <c r="J463" s="28">
        <f t="shared" si="100"/>
        <v>45642</v>
      </c>
      <c r="K463" s="27" t="str">
        <f t="shared" si="101"/>
        <v>[16:33-17:05]</v>
      </c>
      <c r="L463" s="27" t="str">
        <f t="shared" si="102"/>
        <v>16:33-17:05]</v>
      </c>
      <c r="M463" s="27" t="str">
        <f t="shared" si="103"/>
        <v>16:33-17:05</v>
      </c>
      <c r="N463" s="27" t="str" cm="1">
        <f t="array" ref="N463:O463">_xlfn.TEXTSPLIT($M463,"-")</f>
        <v>16:33</v>
      </c>
      <c r="O463" s="27" t="str">
        <v>17:05</v>
      </c>
      <c r="P463" s="27" cm="1">
        <f t="array" ref="P463:Q463">VALUE(_xlfn.TEXTSPLIT($N463,":"))</f>
        <v>16</v>
      </c>
      <c r="Q463" s="27">
        <v>33</v>
      </c>
      <c r="R463" s="27" cm="1">
        <f t="array" ref="R463:S463">IF($O463="","",VALUE(_xlfn.TEXTSPLIT($O463,":")))</f>
        <v>17</v>
      </c>
      <c r="S463" s="27">
        <v>5</v>
      </c>
      <c r="T463" s="34">
        <f t="shared" si="104"/>
        <v>0.68958333333333333</v>
      </c>
      <c r="U463" s="34">
        <f t="shared" si="105"/>
        <v>0.71180555555555558</v>
      </c>
      <c r="V463" s="34">
        <f t="shared" si="106"/>
        <v>2.2222222222222254E-2</v>
      </c>
      <c r="W463" s="35">
        <f t="shared" si="107"/>
        <v>32</v>
      </c>
      <c r="X463" s="27" t="str">
        <f t="shared" si="108"/>
        <v>RGNO1466250</v>
      </c>
      <c r="Y463" s="43">
        <f t="shared" si="109"/>
        <v>45642</v>
      </c>
      <c r="Z463" s="27" t="str">
        <f t="shared" si="110"/>
        <v>601568569</v>
      </c>
      <c r="AA463" s="27" t="str">
        <f t="shared" si="111"/>
        <v>Present</v>
      </c>
    </row>
    <row r="464" spans="1:27">
      <c r="A464" s="32" t="s">
        <v>512</v>
      </c>
      <c r="B464" s="27" t="str" cm="1">
        <f t="array" ref="B464:D464">_xlfn.TEXTSPLIT($A464,",")</f>
        <v>RGNO1466251</v>
      </c>
      <c r="C464" s="27" t="str">
        <v>Date-13/12/2024</v>
      </c>
      <c r="D464" s="27" t="str">
        <v>Mob:701658573[10:57-11:13]</v>
      </c>
      <c r="E464" s="36" t="str">
        <f t="shared" si="98"/>
        <v>13/12/2024</v>
      </c>
      <c r="F464" s="27" t="str">
        <f t="shared" si="99"/>
        <v>701658573</v>
      </c>
      <c r="G464" s="27" t="str" cm="1">
        <f t="array" ref="G464:I464">_xlfn.TEXTSPLIT($E464,"/")</f>
        <v>13</v>
      </c>
      <c r="H464" s="27" t="str">
        <v>12</v>
      </c>
      <c r="I464" s="27" t="str">
        <v>2024</v>
      </c>
      <c r="J464" s="28">
        <f t="shared" si="100"/>
        <v>45639</v>
      </c>
      <c r="K464" s="27" t="str">
        <f t="shared" si="101"/>
        <v>[10:57-11:13]</v>
      </c>
      <c r="L464" s="27" t="str">
        <f t="shared" si="102"/>
        <v>10:57-11:13]</v>
      </c>
      <c r="M464" s="27" t="str">
        <f t="shared" si="103"/>
        <v>10:57-11:13</v>
      </c>
      <c r="N464" s="27" t="str" cm="1">
        <f t="array" ref="N464:O464">_xlfn.TEXTSPLIT($M464,"-")</f>
        <v>10:57</v>
      </c>
      <c r="O464" s="27" t="str">
        <v>11:13</v>
      </c>
      <c r="P464" s="27" cm="1">
        <f t="array" ref="P464:Q464">VALUE(_xlfn.TEXTSPLIT($N464,":"))</f>
        <v>10</v>
      </c>
      <c r="Q464" s="27">
        <v>57</v>
      </c>
      <c r="R464" s="27" cm="1">
        <f t="array" ref="R464:S464">IF($O464="","",VALUE(_xlfn.TEXTSPLIT($O464,":")))</f>
        <v>11</v>
      </c>
      <c r="S464" s="27">
        <v>13</v>
      </c>
      <c r="T464" s="34">
        <f t="shared" si="104"/>
        <v>0.45624999999999999</v>
      </c>
      <c r="U464" s="34">
        <f t="shared" si="105"/>
        <v>0.46736111111111112</v>
      </c>
      <c r="V464" s="34">
        <f t="shared" si="106"/>
        <v>1.1111111111111127E-2</v>
      </c>
      <c r="W464" s="35">
        <f t="shared" si="107"/>
        <v>16</v>
      </c>
      <c r="X464" s="27" t="str">
        <f t="shared" si="108"/>
        <v>RGNO1466251</v>
      </c>
      <c r="Y464" s="43">
        <f t="shared" si="109"/>
        <v>45639</v>
      </c>
      <c r="Z464" s="27" t="str">
        <f t="shared" si="110"/>
        <v>701658573</v>
      </c>
      <c r="AA464" s="27" t="str">
        <f t="shared" si="111"/>
        <v>Present</v>
      </c>
    </row>
    <row r="465" spans="1:27">
      <c r="A465" s="32" t="s">
        <v>513</v>
      </c>
      <c r="B465" s="27" t="str" cm="1">
        <f t="array" ref="B465:D465">_xlfn.TEXTSPLIT($A465,",")</f>
        <v>RGNO1466252</v>
      </c>
      <c r="C465" s="27" t="str">
        <v>Date-18/12/2024</v>
      </c>
      <c r="D465" s="27" t="str">
        <v>Mob:702018588[0:00]</v>
      </c>
      <c r="E465" s="36" t="str">
        <f t="shared" si="98"/>
        <v>18/12/2024</v>
      </c>
      <c r="F465" s="27" t="str">
        <f t="shared" si="99"/>
        <v>702018588</v>
      </c>
      <c r="G465" s="27" t="str" cm="1">
        <f t="array" ref="G465:I465">_xlfn.TEXTSPLIT($E465,"/")</f>
        <v>18</v>
      </c>
      <c r="H465" s="27" t="str">
        <v>12</v>
      </c>
      <c r="I465" s="27" t="str">
        <v>2024</v>
      </c>
      <c r="J465" s="28">
        <f t="shared" si="100"/>
        <v>45644</v>
      </c>
      <c r="K465" s="27" t="str">
        <f t="shared" si="101"/>
        <v>[0:00]</v>
      </c>
      <c r="L465" s="27" t="str">
        <f t="shared" si="102"/>
        <v>0:00]</v>
      </c>
      <c r="M465" s="27" t="str">
        <f t="shared" si="103"/>
        <v>0:00</v>
      </c>
      <c r="N465" s="27" t="str" cm="1">
        <f t="array" ref="N465">_xlfn.TEXTSPLIT($M465,"-")</f>
        <v>0:00</v>
      </c>
      <c r="O465" s="27"/>
      <c r="P465" s="27" cm="1">
        <f t="array" ref="P465:Q465">VALUE(_xlfn.TEXTSPLIT($N465,":"))</f>
        <v>0</v>
      </c>
      <c r="Q465" s="27">
        <v>0</v>
      </c>
      <c r="R465" s="27" t="str" cm="1">
        <f t="array" ref="R465">IF($O465="","",VALUE(_xlfn.TEXTSPLIT($O465,":")))</f>
        <v/>
      </c>
      <c r="S465" s="27"/>
      <c r="T465" s="34">
        <f t="shared" si="104"/>
        <v>0</v>
      </c>
      <c r="U465" s="34" t="str">
        <f t="shared" si="105"/>
        <v/>
      </c>
      <c r="V465" s="34" t="str">
        <f t="shared" si="106"/>
        <v/>
      </c>
      <c r="W465" s="35">
        <f t="shared" si="107"/>
        <v>0</v>
      </c>
      <c r="X465" s="27" t="str">
        <f t="shared" si="108"/>
        <v>RGNO1466252</v>
      </c>
      <c r="Y465" s="43">
        <f t="shared" si="109"/>
        <v>45644</v>
      </c>
      <c r="Z465" s="27" t="str">
        <f t="shared" si="110"/>
        <v>702018588</v>
      </c>
      <c r="AA465" s="27" t="str">
        <f t="shared" si="111"/>
        <v>Absent</v>
      </c>
    </row>
    <row r="466" spans="1:27">
      <c r="A466" s="32" t="s">
        <v>514</v>
      </c>
      <c r="B466" s="27" t="str" cm="1">
        <f t="array" ref="B466:D466">_xlfn.TEXTSPLIT($A466,",")</f>
        <v>RGNO1466253</v>
      </c>
      <c r="C466" s="27" t="str">
        <v>Date-10/12/2024</v>
      </c>
      <c r="D466" s="27" t="str">
        <v>Mob:602288599[14:26-14:36]</v>
      </c>
      <c r="E466" s="36" t="str">
        <f t="shared" si="98"/>
        <v>10/12/2024</v>
      </c>
      <c r="F466" s="27" t="str">
        <f t="shared" si="99"/>
        <v>602288599</v>
      </c>
      <c r="G466" s="27" t="str" cm="1">
        <f t="array" ref="G466:I466">_xlfn.TEXTSPLIT($E466,"/")</f>
        <v>10</v>
      </c>
      <c r="H466" s="27" t="str">
        <v>12</v>
      </c>
      <c r="I466" s="27" t="str">
        <v>2024</v>
      </c>
      <c r="J466" s="28">
        <f t="shared" si="100"/>
        <v>45636</v>
      </c>
      <c r="K466" s="27" t="str">
        <f t="shared" si="101"/>
        <v>[14:26-14:36]</v>
      </c>
      <c r="L466" s="27" t="str">
        <f t="shared" si="102"/>
        <v>14:26-14:36]</v>
      </c>
      <c r="M466" s="27" t="str">
        <f t="shared" si="103"/>
        <v>14:26-14:36</v>
      </c>
      <c r="N466" s="27" t="str" cm="1">
        <f t="array" ref="N466:O466">_xlfn.TEXTSPLIT($M466,"-")</f>
        <v>14:26</v>
      </c>
      <c r="O466" s="27" t="str">
        <v>14:36</v>
      </c>
      <c r="P466" s="27" cm="1">
        <f t="array" ref="P466:Q466">VALUE(_xlfn.TEXTSPLIT($N466,":"))</f>
        <v>14</v>
      </c>
      <c r="Q466" s="27">
        <v>26</v>
      </c>
      <c r="R466" s="27" cm="1">
        <f t="array" ref="R466:S466">IF($O466="","",VALUE(_xlfn.TEXTSPLIT($O466,":")))</f>
        <v>14</v>
      </c>
      <c r="S466" s="27">
        <v>36</v>
      </c>
      <c r="T466" s="34">
        <f t="shared" si="104"/>
        <v>0.60138888888888886</v>
      </c>
      <c r="U466" s="34">
        <f t="shared" si="105"/>
        <v>0.60833333333333328</v>
      </c>
      <c r="V466" s="34">
        <f t="shared" si="106"/>
        <v>6.9444444444444198E-3</v>
      </c>
      <c r="W466" s="35">
        <f t="shared" si="107"/>
        <v>10</v>
      </c>
      <c r="X466" s="27" t="str">
        <f t="shared" si="108"/>
        <v>RGNO1466253</v>
      </c>
      <c r="Y466" s="43">
        <f t="shared" si="109"/>
        <v>45636</v>
      </c>
      <c r="Z466" s="27" t="str">
        <f t="shared" si="110"/>
        <v>602288599</v>
      </c>
      <c r="AA466" s="27" t="str">
        <f t="shared" si="111"/>
        <v>Present</v>
      </c>
    </row>
    <row r="467" spans="1:27">
      <c r="A467" s="32" t="s">
        <v>515</v>
      </c>
      <c r="B467" s="27" t="str" cm="1">
        <f t="array" ref="B467:D467">_xlfn.TEXTSPLIT($A467,",")</f>
        <v>RGNO1466254</v>
      </c>
      <c r="C467" s="27" t="str">
        <v>Date-11/12/2024</v>
      </c>
      <c r="D467" s="27" t="str">
        <v>Mob:602828622[13:21-14:21]</v>
      </c>
      <c r="E467" s="36" t="str">
        <f t="shared" si="98"/>
        <v>11/12/2024</v>
      </c>
      <c r="F467" s="27" t="str">
        <f t="shared" si="99"/>
        <v>602828622</v>
      </c>
      <c r="G467" s="27" t="str" cm="1">
        <f t="array" ref="G467:I467">_xlfn.TEXTSPLIT($E467,"/")</f>
        <v>11</v>
      </c>
      <c r="H467" s="27" t="str">
        <v>12</v>
      </c>
      <c r="I467" s="27" t="str">
        <v>2024</v>
      </c>
      <c r="J467" s="28">
        <f t="shared" si="100"/>
        <v>45637</v>
      </c>
      <c r="K467" s="27" t="str">
        <f t="shared" si="101"/>
        <v>[13:21-14:21]</v>
      </c>
      <c r="L467" s="27" t="str">
        <f t="shared" si="102"/>
        <v>13:21-14:21]</v>
      </c>
      <c r="M467" s="27" t="str">
        <f t="shared" si="103"/>
        <v>13:21-14:21</v>
      </c>
      <c r="N467" s="27" t="str" cm="1">
        <f t="array" ref="N467:O467">_xlfn.TEXTSPLIT($M467,"-")</f>
        <v>13:21</v>
      </c>
      <c r="O467" s="27" t="str">
        <v>14:21</v>
      </c>
      <c r="P467" s="27" cm="1">
        <f t="array" ref="P467:Q467">VALUE(_xlfn.TEXTSPLIT($N467,":"))</f>
        <v>13</v>
      </c>
      <c r="Q467" s="27">
        <v>21</v>
      </c>
      <c r="R467" s="27" cm="1">
        <f t="array" ref="R467:S467">IF($O467="","",VALUE(_xlfn.TEXTSPLIT($O467,":")))</f>
        <v>14</v>
      </c>
      <c r="S467" s="27">
        <v>21</v>
      </c>
      <c r="T467" s="34">
        <f t="shared" si="104"/>
        <v>0.55625000000000002</v>
      </c>
      <c r="U467" s="34">
        <f t="shared" si="105"/>
        <v>0.59791666666666665</v>
      </c>
      <c r="V467" s="34">
        <f t="shared" si="106"/>
        <v>4.166666666666663E-2</v>
      </c>
      <c r="W467" s="35">
        <f t="shared" si="107"/>
        <v>1</v>
      </c>
      <c r="X467" s="27" t="str">
        <f t="shared" si="108"/>
        <v>RGNO1466254</v>
      </c>
      <c r="Y467" s="43">
        <f t="shared" si="109"/>
        <v>45637</v>
      </c>
      <c r="Z467" s="27" t="str">
        <f t="shared" si="110"/>
        <v>602828622</v>
      </c>
      <c r="AA467" s="27" t="str">
        <f t="shared" si="111"/>
        <v>Present</v>
      </c>
    </row>
    <row r="468" spans="1:27">
      <c r="A468" s="32" t="s">
        <v>516</v>
      </c>
      <c r="B468" s="27" t="str" cm="1">
        <f t="array" ref="B468:D468">_xlfn.TEXTSPLIT($A468,",")</f>
        <v>RGNO1466255</v>
      </c>
      <c r="C468" s="27" t="str">
        <v>Date-4/12/2024</v>
      </c>
      <c r="D468" s="27" t="str">
        <v>Mob:602918626[16:31-17:12]</v>
      </c>
      <c r="E468" s="36" t="str">
        <f t="shared" si="98"/>
        <v>4/12/2024</v>
      </c>
      <c r="F468" s="27" t="str">
        <f t="shared" si="99"/>
        <v>602918626</v>
      </c>
      <c r="G468" s="27" t="str" cm="1">
        <f t="array" ref="G468:I468">_xlfn.TEXTSPLIT($E468,"/")</f>
        <v>4</v>
      </c>
      <c r="H468" s="27" t="str">
        <v>12</v>
      </c>
      <c r="I468" s="27" t="str">
        <v>2024</v>
      </c>
      <c r="J468" s="28">
        <f t="shared" si="100"/>
        <v>45630</v>
      </c>
      <c r="K468" s="27" t="str">
        <f t="shared" si="101"/>
        <v>[16:31-17:12]</v>
      </c>
      <c r="L468" s="27" t="str">
        <f t="shared" si="102"/>
        <v>16:31-17:12]</v>
      </c>
      <c r="M468" s="27" t="str">
        <f t="shared" si="103"/>
        <v>16:31-17:12</v>
      </c>
      <c r="N468" s="27" t="str" cm="1">
        <f t="array" ref="N468:O468">_xlfn.TEXTSPLIT($M468,"-")</f>
        <v>16:31</v>
      </c>
      <c r="O468" s="27" t="str">
        <v>17:12</v>
      </c>
      <c r="P468" s="27" cm="1">
        <f t="array" ref="P468:Q468">VALUE(_xlfn.TEXTSPLIT($N468,":"))</f>
        <v>16</v>
      </c>
      <c r="Q468" s="27">
        <v>31</v>
      </c>
      <c r="R468" s="27" cm="1">
        <f t="array" ref="R468:S468">IF($O468="","",VALUE(_xlfn.TEXTSPLIT($O468,":")))</f>
        <v>17</v>
      </c>
      <c r="S468" s="27">
        <v>12</v>
      </c>
      <c r="T468" s="34">
        <f t="shared" si="104"/>
        <v>0.68819444444444444</v>
      </c>
      <c r="U468" s="34">
        <f t="shared" si="105"/>
        <v>0.71666666666666667</v>
      </c>
      <c r="V468" s="34">
        <f t="shared" si="106"/>
        <v>2.8472222222222232E-2</v>
      </c>
      <c r="W468" s="35">
        <f t="shared" si="107"/>
        <v>41</v>
      </c>
      <c r="X468" s="27" t="str">
        <f t="shared" si="108"/>
        <v>RGNO1466255</v>
      </c>
      <c r="Y468" s="43">
        <f t="shared" si="109"/>
        <v>45630</v>
      </c>
      <c r="Z468" s="27" t="str">
        <f t="shared" si="110"/>
        <v>602918626</v>
      </c>
      <c r="AA468" s="27" t="str">
        <f t="shared" si="111"/>
        <v>Present</v>
      </c>
    </row>
    <row r="469" spans="1:27">
      <c r="A469" s="32" t="s">
        <v>517</v>
      </c>
      <c r="B469" s="27" t="str" cm="1">
        <f t="array" ref="B469:D469">_xlfn.TEXTSPLIT($A469,",")</f>
        <v>RGNO1466256</v>
      </c>
      <c r="C469" s="27" t="str">
        <v>Date-9/12/2024</v>
      </c>
      <c r="D469" s="27" t="str">
        <v>Mob:703008629[17:38-17:54]</v>
      </c>
      <c r="E469" s="36" t="str">
        <f t="shared" si="98"/>
        <v>9/12/2024</v>
      </c>
      <c r="F469" s="27" t="str">
        <f t="shared" si="99"/>
        <v>703008629</v>
      </c>
      <c r="G469" s="27" t="str" cm="1">
        <f t="array" ref="G469:I469">_xlfn.TEXTSPLIT($E469,"/")</f>
        <v>9</v>
      </c>
      <c r="H469" s="27" t="str">
        <v>12</v>
      </c>
      <c r="I469" s="27" t="str">
        <v>2024</v>
      </c>
      <c r="J469" s="28">
        <f t="shared" si="100"/>
        <v>45635</v>
      </c>
      <c r="K469" s="27" t="str">
        <f t="shared" si="101"/>
        <v>[17:38-17:54]</v>
      </c>
      <c r="L469" s="27" t="str">
        <f t="shared" si="102"/>
        <v>17:38-17:54]</v>
      </c>
      <c r="M469" s="27" t="str">
        <f t="shared" si="103"/>
        <v>17:38-17:54</v>
      </c>
      <c r="N469" s="27" t="str" cm="1">
        <f t="array" ref="N469:O469">_xlfn.TEXTSPLIT($M469,"-")</f>
        <v>17:38</v>
      </c>
      <c r="O469" s="27" t="str">
        <v>17:54</v>
      </c>
      <c r="P469" s="27" cm="1">
        <f t="array" ref="P469:Q469">VALUE(_xlfn.TEXTSPLIT($N469,":"))</f>
        <v>17</v>
      </c>
      <c r="Q469" s="27">
        <v>38</v>
      </c>
      <c r="R469" s="27" cm="1">
        <f t="array" ref="R469:S469">IF($O469="","",VALUE(_xlfn.TEXTSPLIT($O469,":")))</f>
        <v>17</v>
      </c>
      <c r="S469" s="27">
        <v>54</v>
      </c>
      <c r="T469" s="34">
        <f t="shared" si="104"/>
        <v>0.73472222222222228</v>
      </c>
      <c r="U469" s="34">
        <f t="shared" si="105"/>
        <v>0.74583333333333335</v>
      </c>
      <c r="V469" s="34">
        <f t="shared" si="106"/>
        <v>1.1111111111111072E-2</v>
      </c>
      <c r="W469" s="35">
        <f t="shared" si="107"/>
        <v>16</v>
      </c>
      <c r="X469" s="27" t="str">
        <f t="shared" si="108"/>
        <v>RGNO1466256</v>
      </c>
      <c r="Y469" s="43">
        <f t="shared" si="109"/>
        <v>45635</v>
      </c>
      <c r="Z469" s="27" t="str">
        <f t="shared" si="110"/>
        <v>703008629</v>
      </c>
      <c r="AA469" s="27" t="str">
        <f t="shared" si="111"/>
        <v>Present</v>
      </c>
    </row>
    <row r="470" spans="1:27">
      <c r="A470" s="32" t="s">
        <v>518</v>
      </c>
      <c r="B470" s="27" t="str" cm="1">
        <f t="array" ref="B470:D470">_xlfn.TEXTSPLIT($A470,",")</f>
        <v>RGNO1466257</v>
      </c>
      <c r="C470" s="27" t="str">
        <v>Date-12/12/2024</v>
      </c>
      <c r="D470" s="27" t="str">
        <v>Mob:603098633[0:00]</v>
      </c>
      <c r="E470" s="36" t="str">
        <f t="shared" si="98"/>
        <v>12/12/2024</v>
      </c>
      <c r="F470" s="27" t="str">
        <f t="shared" si="99"/>
        <v>603098633</v>
      </c>
      <c r="G470" s="27" t="str" cm="1">
        <f t="array" ref="G470:I470">_xlfn.TEXTSPLIT($E470,"/")</f>
        <v>12</v>
      </c>
      <c r="H470" s="27" t="str">
        <v>12</v>
      </c>
      <c r="I470" s="27" t="str">
        <v>2024</v>
      </c>
      <c r="J470" s="28">
        <f t="shared" si="100"/>
        <v>45638</v>
      </c>
      <c r="K470" s="27" t="str">
        <f t="shared" si="101"/>
        <v>[0:00]</v>
      </c>
      <c r="L470" s="27" t="str">
        <f t="shared" si="102"/>
        <v>0:00]</v>
      </c>
      <c r="M470" s="27" t="str">
        <f t="shared" si="103"/>
        <v>0:00</v>
      </c>
      <c r="N470" s="27" t="str" cm="1">
        <f t="array" ref="N470">_xlfn.TEXTSPLIT($M470,"-")</f>
        <v>0:00</v>
      </c>
      <c r="O470" s="27"/>
      <c r="P470" s="27" cm="1">
        <f t="array" ref="P470:Q470">VALUE(_xlfn.TEXTSPLIT($N470,":"))</f>
        <v>0</v>
      </c>
      <c r="Q470" s="27">
        <v>0</v>
      </c>
      <c r="R470" s="27" t="str" cm="1">
        <f t="array" ref="R470">IF($O470="","",VALUE(_xlfn.TEXTSPLIT($O470,":")))</f>
        <v/>
      </c>
      <c r="S470" s="27"/>
      <c r="T470" s="34">
        <f t="shared" si="104"/>
        <v>0</v>
      </c>
      <c r="U470" s="34" t="str">
        <f t="shared" si="105"/>
        <v/>
      </c>
      <c r="V470" s="34" t="str">
        <f t="shared" si="106"/>
        <v/>
      </c>
      <c r="W470" s="35">
        <f t="shared" si="107"/>
        <v>0</v>
      </c>
      <c r="X470" s="27" t="str">
        <f t="shared" si="108"/>
        <v>RGNO1466257</v>
      </c>
      <c r="Y470" s="43">
        <f t="shared" si="109"/>
        <v>45638</v>
      </c>
      <c r="Z470" s="27" t="str">
        <f t="shared" si="110"/>
        <v>603098633</v>
      </c>
      <c r="AA470" s="27" t="str">
        <f t="shared" si="111"/>
        <v>Absent</v>
      </c>
    </row>
    <row r="471" spans="1:27">
      <c r="A471" s="32" t="s">
        <v>519</v>
      </c>
      <c r="B471" s="27" t="str" cm="1">
        <f t="array" ref="B471:D471">_xlfn.TEXTSPLIT($A471,",")</f>
        <v>RGNO1466258</v>
      </c>
      <c r="C471" s="27" t="str">
        <v>Date-6/12/2024</v>
      </c>
      <c r="D471" s="27" t="str">
        <v>Mob:703188637[13:16-13:17]</v>
      </c>
      <c r="E471" s="36" t="str">
        <f t="shared" si="98"/>
        <v>6/12/2024</v>
      </c>
      <c r="F471" s="27" t="str">
        <f t="shared" si="99"/>
        <v>703188637</v>
      </c>
      <c r="G471" s="27" t="str" cm="1">
        <f t="array" ref="G471:I471">_xlfn.TEXTSPLIT($E471,"/")</f>
        <v>6</v>
      </c>
      <c r="H471" s="27" t="str">
        <v>12</v>
      </c>
      <c r="I471" s="27" t="str">
        <v>2024</v>
      </c>
      <c r="J471" s="28">
        <f t="shared" si="100"/>
        <v>45632</v>
      </c>
      <c r="K471" s="27" t="str">
        <f t="shared" si="101"/>
        <v>[13:16-13:17]</v>
      </c>
      <c r="L471" s="27" t="str">
        <f t="shared" si="102"/>
        <v>13:16-13:17]</v>
      </c>
      <c r="M471" s="27" t="str">
        <f t="shared" si="103"/>
        <v>13:16-13:17</v>
      </c>
      <c r="N471" s="27" t="str" cm="1">
        <f t="array" ref="N471:O471">_xlfn.TEXTSPLIT($M471,"-")</f>
        <v>13:16</v>
      </c>
      <c r="O471" s="27" t="str">
        <v>13:17</v>
      </c>
      <c r="P471" s="27" cm="1">
        <f t="array" ref="P471:Q471">VALUE(_xlfn.TEXTSPLIT($N471,":"))</f>
        <v>13</v>
      </c>
      <c r="Q471" s="27">
        <v>16</v>
      </c>
      <c r="R471" s="27" cm="1">
        <f t="array" ref="R471:S471">IF($O471="","",VALUE(_xlfn.TEXTSPLIT($O471,":")))</f>
        <v>13</v>
      </c>
      <c r="S471" s="27">
        <v>17</v>
      </c>
      <c r="T471" s="34">
        <f t="shared" si="104"/>
        <v>0.55277777777777781</v>
      </c>
      <c r="U471" s="34">
        <f t="shared" si="105"/>
        <v>0.55347222222222225</v>
      </c>
      <c r="V471" s="34">
        <f t="shared" si="106"/>
        <v>6.9444444444444198E-4</v>
      </c>
      <c r="W471" s="35">
        <f t="shared" si="107"/>
        <v>1</v>
      </c>
      <c r="X471" s="27" t="str">
        <f t="shared" si="108"/>
        <v>RGNO1466258</v>
      </c>
      <c r="Y471" s="43">
        <f t="shared" si="109"/>
        <v>45632</v>
      </c>
      <c r="Z471" s="27" t="str">
        <f t="shared" si="110"/>
        <v>703188637</v>
      </c>
      <c r="AA471" s="27" t="str">
        <f t="shared" si="111"/>
        <v>Present</v>
      </c>
    </row>
    <row r="472" spans="1:27">
      <c r="A472" s="32" t="s">
        <v>520</v>
      </c>
      <c r="B472" s="27" t="str" cm="1">
        <f t="array" ref="B472:D472">_xlfn.TEXTSPLIT($A472,",")</f>
        <v>RGNO1466259</v>
      </c>
      <c r="C472" s="27" t="str">
        <v>Date-9/12/2024</v>
      </c>
      <c r="D472" s="27" t="str">
        <v>Mob:603368645[0:00]</v>
      </c>
      <c r="E472" s="36" t="str">
        <f t="shared" si="98"/>
        <v>9/12/2024</v>
      </c>
      <c r="F472" s="27" t="str">
        <f t="shared" si="99"/>
        <v>603368645</v>
      </c>
      <c r="G472" s="27" t="str" cm="1">
        <f t="array" ref="G472:I472">_xlfn.TEXTSPLIT($E472,"/")</f>
        <v>9</v>
      </c>
      <c r="H472" s="27" t="str">
        <v>12</v>
      </c>
      <c r="I472" s="27" t="str">
        <v>2024</v>
      </c>
      <c r="J472" s="28">
        <f t="shared" si="100"/>
        <v>45635</v>
      </c>
      <c r="K472" s="27" t="str">
        <f t="shared" si="101"/>
        <v>[0:00]</v>
      </c>
      <c r="L472" s="27" t="str">
        <f t="shared" si="102"/>
        <v>0:00]</v>
      </c>
      <c r="M472" s="27" t="str">
        <f t="shared" si="103"/>
        <v>0:00</v>
      </c>
      <c r="N472" s="27" t="str" cm="1">
        <f t="array" ref="N472">_xlfn.TEXTSPLIT($M472,"-")</f>
        <v>0:00</v>
      </c>
      <c r="O472" s="27"/>
      <c r="P472" s="27" cm="1">
        <f t="array" ref="P472:Q472">VALUE(_xlfn.TEXTSPLIT($N472,":"))</f>
        <v>0</v>
      </c>
      <c r="Q472" s="27">
        <v>0</v>
      </c>
      <c r="R472" s="27" t="str" cm="1">
        <f t="array" ref="R472">IF($O472="","",VALUE(_xlfn.TEXTSPLIT($O472,":")))</f>
        <v/>
      </c>
      <c r="S472" s="27"/>
      <c r="T472" s="34">
        <f t="shared" si="104"/>
        <v>0</v>
      </c>
      <c r="U472" s="34" t="str">
        <f t="shared" si="105"/>
        <v/>
      </c>
      <c r="V472" s="34" t="str">
        <f t="shared" si="106"/>
        <v/>
      </c>
      <c r="W472" s="35">
        <f t="shared" si="107"/>
        <v>0</v>
      </c>
      <c r="X472" s="27" t="str">
        <f t="shared" si="108"/>
        <v>RGNO1466259</v>
      </c>
      <c r="Y472" s="43">
        <f t="shared" si="109"/>
        <v>45635</v>
      </c>
      <c r="Z472" s="27" t="str">
        <f t="shared" si="110"/>
        <v>603368645</v>
      </c>
      <c r="AA472" s="27" t="str">
        <f t="shared" si="111"/>
        <v>Absent</v>
      </c>
    </row>
    <row r="473" spans="1:27">
      <c r="A473" s="32" t="s">
        <v>521</v>
      </c>
      <c r="B473" s="27" t="str" cm="1">
        <f t="array" ref="B473:D473">_xlfn.TEXTSPLIT($A473,",")</f>
        <v>RGNO1466260</v>
      </c>
      <c r="C473" s="27" t="str">
        <v>Date-13/12/2024</v>
      </c>
      <c r="D473" s="27" t="str">
        <v>Mob:703458648[13:36-13:55]</v>
      </c>
      <c r="E473" s="36" t="str">
        <f t="shared" si="98"/>
        <v>13/12/2024</v>
      </c>
      <c r="F473" s="27" t="str">
        <f t="shared" si="99"/>
        <v>703458648</v>
      </c>
      <c r="G473" s="27" t="str" cm="1">
        <f t="array" ref="G473:I473">_xlfn.TEXTSPLIT($E473,"/")</f>
        <v>13</v>
      </c>
      <c r="H473" s="27" t="str">
        <v>12</v>
      </c>
      <c r="I473" s="27" t="str">
        <v>2024</v>
      </c>
      <c r="J473" s="28">
        <f t="shared" si="100"/>
        <v>45639</v>
      </c>
      <c r="K473" s="27" t="str">
        <f t="shared" si="101"/>
        <v>[13:36-13:55]</v>
      </c>
      <c r="L473" s="27" t="str">
        <f t="shared" si="102"/>
        <v>13:36-13:55]</v>
      </c>
      <c r="M473" s="27" t="str">
        <f t="shared" si="103"/>
        <v>13:36-13:55</v>
      </c>
      <c r="N473" s="27" t="str" cm="1">
        <f t="array" ref="N473:O473">_xlfn.TEXTSPLIT($M473,"-")</f>
        <v>13:36</v>
      </c>
      <c r="O473" s="27" t="str">
        <v>13:55</v>
      </c>
      <c r="P473" s="27" cm="1">
        <f t="array" ref="P473:Q473">VALUE(_xlfn.TEXTSPLIT($N473,":"))</f>
        <v>13</v>
      </c>
      <c r="Q473" s="27">
        <v>36</v>
      </c>
      <c r="R473" s="27" cm="1">
        <f t="array" ref="R473:S473">IF($O473="","",VALUE(_xlfn.TEXTSPLIT($O473,":")))</f>
        <v>13</v>
      </c>
      <c r="S473" s="27">
        <v>55</v>
      </c>
      <c r="T473" s="34">
        <f t="shared" si="104"/>
        <v>0.56666666666666665</v>
      </c>
      <c r="U473" s="34">
        <f t="shared" si="105"/>
        <v>0.57986111111111116</v>
      </c>
      <c r="V473" s="34">
        <f t="shared" si="106"/>
        <v>1.3194444444444509E-2</v>
      </c>
      <c r="W473" s="35">
        <f t="shared" si="107"/>
        <v>19</v>
      </c>
      <c r="X473" s="27" t="str">
        <f t="shared" si="108"/>
        <v>RGNO1466260</v>
      </c>
      <c r="Y473" s="43">
        <f t="shared" si="109"/>
        <v>45639</v>
      </c>
      <c r="Z473" s="27" t="str">
        <f t="shared" si="110"/>
        <v>703458648</v>
      </c>
      <c r="AA473" s="27" t="str">
        <f t="shared" si="111"/>
        <v>Present</v>
      </c>
    </row>
    <row r="474" spans="1:27">
      <c r="A474" s="32" t="s">
        <v>522</v>
      </c>
      <c r="B474" s="27" t="str" cm="1">
        <f t="array" ref="B474:D474">_xlfn.TEXTSPLIT($A474,",")</f>
        <v>RGNO1466261</v>
      </c>
      <c r="C474" s="27" t="str">
        <v>Date-6/12/2024</v>
      </c>
      <c r="D474" s="27" t="str">
        <v>Mob:703638656[08:51-9:30]</v>
      </c>
      <c r="E474" s="36" t="str">
        <f t="shared" si="98"/>
        <v>6/12/2024</v>
      </c>
      <c r="F474" s="27" t="str">
        <f t="shared" si="99"/>
        <v>703638656</v>
      </c>
      <c r="G474" s="27" t="str" cm="1">
        <f t="array" ref="G474:I474">_xlfn.TEXTSPLIT($E474,"/")</f>
        <v>6</v>
      </c>
      <c r="H474" s="27" t="str">
        <v>12</v>
      </c>
      <c r="I474" s="27" t="str">
        <v>2024</v>
      </c>
      <c r="J474" s="28">
        <f t="shared" si="100"/>
        <v>45632</v>
      </c>
      <c r="K474" s="27" t="str">
        <f t="shared" si="101"/>
        <v>[08:51-9:30]</v>
      </c>
      <c r="L474" s="27" t="str">
        <f t="shared" si="102"/>
        <v>08:51-9:30]</v>
      </c>
      <c r="M474" s="27" t="str">
        <f t="shared" si="103"/>
        <v>08:51-9:30</v>
      </c>
      <c r="N474" s="27" t="str" cm="1">
        <f t="array" ref="N474:O474">_xlfn.TEXTSPLIT($M474,"-")</f>
        <v>08:51</v>
      </c>
      <c r="O474" s="27" t="str">
        <v>9:30</v>
      </c>
      <c r="P474" s="27" cm="1">
        <f t="array" ref="P474:Q474">VALUE(_xlfn.TEXTSPLIT($N474,":"))</f>
        <v>8</v>
      </c>
      <c r="Q474" s="27">
        <v>51</v>
      </c>
      <c r="R474" s="27" cm="1">
        <f t="array" ref="R474:S474">IF($O474="","",VALUE(_xlfn.TEXTSPLIT($O474,":")))</f>
        <v>9</v>
      </c>
      <c r="S474" s="27">
        <v>30</v>
      </c>
      <c r="T474" s="34">
        <f t="shared" si="104"/>
        <v>0.36875000000000002</v>
      </c>
      <c r="U474" s="34">
        <f t="shared" si="105"/>
        <v>0.39583333333333331</v>
      </c>
      <c r="V474" s="34">
        <f t="shared" si="106"/>
        <v>2.7083333333333293E-2</v>
      </c>
      <c r="W474" s="35">
        <f t="shared" si="107"/>
        <v>39</v>
      </c>
      <c r="X474" s="27" t="str">
        <f t="shared" si="108"/>
        <v>RGNO1466261</v>
      </c>
      <c r="Y474" s="43">
        <f t="shared" si="109"/>
        <v>45632</v>
      </c>
      <c r="Z474" s="27" t="str">
        <f t="shared" si="110"/>
        <v>703638656</v>
      </c>
      <c r="AA474" s="27" t="str">
        <f t="shared" si="111"/>
        <v>Present</v>
      </c>
    </row>
    <row r="475" spans="1:27">
      <c r="A475" s="32" t="s">
        <v>523</v>
      </c>
      <c r="B475" s="27" t="str" cm="1">
        <f t="array" ref="B475:D475">_xlfn.TEXTSPLIT($A475,",")</f>
        <v>RGNO1466262</v>
      </c>
      <c r="C475" s="27" t="str">
        <v>Date-12/12/2024</v>
      </c>
      <c r="D475" s="27" t="str">
        <v>Mob:703728660[12:08-13:06]</v>
      </c>
      <c r="E475" s="36" t="str">
        <f t="shared" si="98"/>
        <v>12/12/2024</v>
      </c>
      <c r="F475" s="27" t="str">
        <f t="shared" si="99"/>
        <v>703728660</v>
      </c>
      <c r="G475" s="27" t="str" cm="1">
        <f t="array" ref="G475:I475">_xlfn.TEXTSPLIT($E475,"/")</f>
        <v>12</v>
      </c>
      <c r="H475" s="27" t="str">
        <v>12</v>
      </c>
      <c r="I475" s="27" t="str">
        <v>2024</v>
      </c>
      <c r="J475" s="28">
        <f t="shared" si="100"/>
        <v>45638</v>
      </c>
      <c r="K475" s="27" t="str">
        <f t="shared" si="101"/>
        <v>[12:08-13:06]</v>
      </c>
      <c r="L475" s="27" t="str">
        <f t="shared" si="102"/>
        <v>12:08-13:06]</v>
      </c>
      <c r="M475" s="27" t="str">
        <f t="shared" si="103"/>
        <v>12:08-13:06</v>
      </c>
      <c r="N475" s="27" t="str" cm="1">
        <f t="array" ref="N475:O475">_xlfn.TEXTSPLIT($M475,"-")</f>
        <v>12:08</v>
      </c>
      <c r="O475" s="27" t="str">
        <v>13:06</v>
      </c>
      <c r="P475" s="27" cm="1">
        <f t="array" ref="P475:Q475">VALUE(_xlfn.TEXTSPLIT($N475,":"))</f>
        <v>12</v>
      </c>
      <c r="Q475" s="27">
        <v>8</v>
      </c>
      <c r="R475" s="27" cm="1">
        <f t="array" ref="R475:S475">IF($O475="","",VALUE(_xlfn.TEXTSPLIT($O475,":")))</f>
        <v>13</v>
      </c>
      <c r="S475" s="27">
        <v>6</v>
      </c>
      <c r="T475" s="34">
        <f t="shared" si="104"/>
        <v>0.50555555555555554</v>
      </c>
      <c r="U475" s="34">
        <f t="shared" si="105"/>
        <v>0.54583333333333328</v>
      </c>
      <c r="V475" s="34">
        <f t="shared" si="106"/>
        <v>4.0277777777777746E-2</v>
      </c>
      <c r="W475" s="35">
        <f t="shared" si="107"/>
        <v>58</v>
      </c>
      <c r="X475" s="27" t="str">
        <f t="shared" si="108"/>
        <v>RGNO1466262</v>
      </c>
      <c r="Y475" s="43">
        <f t="shared" si="109"/>
        <v>45638</v>
      </c>
      <c r="Z475" s="27" t="str">
        <f t="shared" si="110"/>
        <v>703728660</v>
      </c>
      <c r="AA475" s="27" t="str">
        <f t="shared" si="111"/>
        <v>Present</v>
      </c>
    </row>
    <row r="476" spans="1:27">
      <c r="A476" s="32" t="s">
        <v>524</v>
      </c>
      <c r="B476" s="27" t="str" cm="1">
        <f t="array" ref="B476:D476">_xlfn.TEXTSPLIT($A476,",")</f>
        <v>RGNO1466263</v>
      </c>
      <c r="C476" s="27" t="str">
        <v>Date-12/12/2024</v>
      </c>
      <c r="D476" s="27" t="str">
        <v>Mob:604178679[18:26-18:37]</v>
      </c>
      <c r="E476" s="36" t="str">
        <f t="shared" si="98"/>
        <v>12/12/2024</v>
      </c>
      <c r="F476" s="27" t="str">
        <f t="shared" si="99"/>
        <v>604178679</v>
      </c>
      <c r="G476" s="27" t="str" cm="1">
        <f t="array" ref="G476:I476">_xlfn.TEXTSPLIT($E476,"/")</f>
        <v>12</v>
      </c>
      <c r="H476" s="27" t="str">
        <v>12</v>
      </c>
      <c r="I476" s="27" t="str">
        <v>2024</v>
      </c>
      <c r="J476" s="28">
        <f t="shared" si="100"/>
        <v>45638</v>
      </c>
      <c r="K476" s="27" t="str">
        <f t="shared" si="101"/>
        <v>[18:26-18:37]</v>
      </c>
      <c r="L476" s="27" t="str">
        <f t="shared" si="102"/>
        <v>18:26-18:37]</v>
      </c>
      <c r="M476" s="27" t="str">
        <f t="shared" si="103"/>
        <v>18:26-18:37</v>
      </c>
      <c r="N476" s="27" t="str" cm="1">
        <f t="array" ref="N476:O476">_xlfn.TEXTSPLIT($M476,"-")</f>
        <v>18:26</v>
      </c>
      <c r="O476" s="27" t="str">
        <v>18:37</v>
      </c>
      <c r="P476" s="27" cm="1">
        <f t="array" ref="P476:Q476">VALUE(_xlfn.TEXTSPLIT($N476,":"))</f>
        <v>18</v>
      </c>
      <c r="Q476" s="27">
        <v>26</v>
      </c>
      <c r="R476" s="27" cm="1">
        <f t="array" ref="R476:S476">IF($O476="","",VALUE(_xlfn.TEXTSPLIT($O476,":")))</f>
        <v>18</v>
      </c>
      <c r="S476" s="27">
        <v>37</v>
      </c>
      <c r="T476" s="34">
        <f t="shared" si="104"/>
        <v>0.7680555555555556</v>
      </c>
      <c r="U476" s="34">
        <f t="shared" si="105"/>
        <v>0.77569444444444446</v>
      </c>
      <c r="V476" s="34">
        <f t="shared" si="106"/>
        <v>7.6388888888888618E-3</v>
      </c>
      <c r="W476" s="35">
        <f t="shared" si="107"/>
        <v>11</v>
      </c>
      <c r="X476" s="27" t="str">
        <f t="shared" si="108"/>
        <v>RGNO1466263</v>
      </c>
      <c r="Y476" s="43">
        <f t="shared" si="109"/>
        <v>45638</v>
      </c>
      <c r="Z476" s="27" t="str">
        <f t="shared" si="110"/>
        <v>604178679</v>
      </c>
      <c r="AA476" s="27" t="str">
        <f t="shared" si="111"/>
        <v>Present</v>
      </c>
    </row>
    <row r="477" spans="1:27">
      <c r="A477" s="32" t="s">
        <v>525</v>
      </c>
      <c r="B477" s="27" t="str" cm="1">
        <f t="array" ref="B477:D477">_xlfn.TEXTSPLIT($A477,",")</f>
        <v>RGNO1466264</v>
      </c>
      <c r="C477" s="27" t="str">
        <v>Date-9/12/2024</v>
      </c>
      <c r="D477" s="27" t="str">
        <v>Mob:604808705[0:00]</v>
      </c>
      <c r="E477" s="36" t="str">
        <f t="shared" si="98"/>
        <v>9/12/2024</v>
      </c>
      <c r="F477" s="27" t="str">
        <f t="shared" si="99"/>
        <v>604808705</v>
      </c>
      <c r="G477" s="27" t="str" cm="1">
        <f t="array" ref="G477:I477">_xlfn.TEXTSPLIT($E477,"/")</f>
        <v>9</v>
      </c>
      <c r="H477" s="27" t="str">
        <v>12</v>
      </c>
      <c r="I477" s="27" t="str">
        <v>2024</v>
      </c>
      <c r="J477" s="28">
        <f t="shared" si="100"/>
        <v>45635</v>
      </c>
      <c r="K477" s="27" t="str">
        <f t="shared" si="101"/>
        <v>[0:00]</v>
      </c>
      <c r="L477" s="27" t="str">
        <f t="shared" si="102"/>
        <v>0:00]</v>
      </c>
      <c r="M477" s="27" t="str">
        <f t="shared" si="103"/>
        <v>0:00</v>
      </c>
      <c r="N477" s="27" t="str" cm="1">
        <f t="array" ref="N477">_xlfn.TEXTSPLIT($M477,"-")</f>
        <v>0:00</v>
      </c>
      <c r="O477" s="27"/>
      <c r="P477" s="27" cm="1">
        <f t="array" ref="P477:Q477">VALUE(_xlfn.TEXTSPLIT($N477,":"))</f>
        <v>0</v>
      </c>
      <c r="Q477" s="27">
        <v>0</v>
      </c>
      <c r="R477" s="27" t="str" cm="1">
        <f t="array" ref="R477">IF($O477="","",VALUE(_xlfn.TEXTSPLIT($O477,":")))</f>
        <v/>
      </c>
      <c r="S477" s="27"/>
      <c r="T477" s="34">
        <f t="shared" si="104"/>
        <v>0</v>
      </c>
      <c r="U477" s="34" t="str">
        <f t="shared" si="105"/>
        <v/>
      </c>
      <c r="V477" s="34" t="str">
        <f t="shared" si="106"/>
        <v/>
      </c>
      <c r="W477" s="35">
        <f t="shared" si="107"/>
        <v>0</v>
      </c>
      <c r="X477" s="27" t="str">
        <f t="shared" si="108"/>
        <v>RGNO1466264</v>
      </c>
      <c r="Y477" s="43">
        <f t="shared" si="109"/>
        <v>45635</v>
      </c>
      <c r="Z477" s="27" t="str">
        <f t="shared" si="110"/>
        <v>604808705</v>
      </c>
      <c r="AA477" s="27" t="str">
        <f t="shared" si="111"/>
        <v>Absent</v>
      </c>
    </row>
    <row r="478" spans="1:27">
      <c r="A478" s="32" t="s">
        <v>526</v>
      </c>
      <c r="B478" s="27" t="str" cm="1">
        <f t="array" ref="B478:D478">_xlfn.TEXTSPLIT($A478,",")</f>
        <v>RGNO1466265</v>
      </c>
      <c r="C478" s="27" t="str">
        <v>Date-10/12/2024</v>
      </c>
      <c r="D478" s="27" t="str">
        <v>Mob:605168720[16:28-17:13]</v>
      </c>
      <c r="E478" s="36" t="str">
        <f t="shared" si="98"/>
        <v>10/12/2024</v>
      </c>
      <c r="F478" s="27" t="str">
        <f t="shared" si="99"/>
        <v>605168720</v>
      </c>
      <c r="G478" s="27" t="str" cm="1">
        <f t="array" ref="G478:I478">_xlfn.TEXTSPLIT($E478,"/")</f>
        <v>10</v>
      </c>
      <c r="H478" s="27" t="str">
        <v>12</v>
      </c>
      <c r="I478" s="27" t="str">
        <v>2024</v>
      </c>
      <c r="J478" s="28">
        <f t="shared" si="100"/>
        <v>45636</v>
      </c>
      <c r="K478" s="27" t="str">
        <f t="shared" si="101"/>
        <v>[16:28-17:13]</v>
      </c>
      <c r="L478" s="27" t="str">
        <f t="shared" si="102"/>
        <v>16:28-17:13]</v>
      </c>
      <c r="M478" s="27" t="str">
        <f t="shared" si="103"/>
        <v>16:28-17:13</v>
      </c>
      <c r="N478" s="27" t="str" cm="1">
        <f t="array" ref="N478:O478">_xlfn.TEXTSPLIT($M478,"-")</f>
        <v>16:28</v>
      </c>
      <c r="O478" s="27" t="str">
        <v>17:13</v>
      </c>
      <c r="P478" s="27" cm="1">
        <f t="array" ref="P478:Q478">VALUE(_xlfn.TEXTSPLIT($N478,":"))</f>
        <v>16</v>
      </c>
      <c r="Q478" s="27">
        <v>28</v>
      </c>
      <c r="R478" s="27" cm="1">
        <f t="array" ref="R478:S478">IF($O478="","",VALUE(_xlfn.TEXTSPLIT($O478,":")))</f>
        <v>17</v>
      </c>
      <c r="S478" s="27">
        <v>13</v>
      </c>
      <c r="T478" s="34">
        <f t="shared" si="104"/>
        <v>0.68611111111111112</v>
      </c>
      <c r="U478" s="34">
        <f t="shared" si="105"/>
        <v>0.71736111111111112</v>
      </c>
      <c r="V478" s="34">
        <f t="shared" si="106"/>
        <v>3.125E-2</v>
      </c>
      <c r="W478" s="35">
        <f t="shared" si="107"/>
        <v>45</v>
      </c>
      <c r="X478" s="27" t="str">
        <f t="shared" si="108"/>
        <v>RGNO1466265</v>
      </c>
      <c r="Y478" s="43">
        <f t="shared" si="109"/>
        <v>45636</v>
      </c>
      <c r="Z478" s="27" t="str">
        <f t="shared" si="110"/>
        <v>605168720</v>
      </c>
      <c r="AA478" s="27" t="str">
        <f t="shared" si="111"/>
        <v>Present</v>
      </c>
    </row>
    <row r="479" spans="1:27">
      <c r="A479" s="32" t="s">
        <v>527</v>
      </c>
      <c r="B479" s="27" t="str" cm="1">
        <f t="array" ref="B479:D479">_xlfn.TEXTSPLIT($A479,",")</f>
        <v>RGNO1466266</v>
      </c>
      <c r="C479" s="27" t="str">
        <v>Date-8/12/2024</v>
      </c>
      <c r="D479" s="27" t="str">
        <v>Mob:705020204[09:59-10:12]</v>
      </c>
      <c r="E479" s="36" t="str">
        <f t="shared" si="98"/>
        <v>8/12/2024</v>
      </c>
      <c r="F479" s="27" t="str">
        <f t="shared" si="99"/>
        <v>705020204</v>
      </c>
      <c r="G479" s="27" t="str" cm="1">
        <f t="array" ref="G479:I479">_xlfn.TEXTSPLIT($E479,"/")</f>
        <v>8</v>
      </c>
      <c r="H479" s="27" t="str">
        <v>12</v>
      </c>
      <c r="I479" s="27" t="str">
        <v>2024</v>
      </c>
      <c r="J479" s="28">
        <f t="shared" si="100"/>
        <v>45634</v>
      </c>
      <c r="K479" s="27" t="str">
        <f t="shared" si="101"/>
        <v>[09:59-10:12]</v>
      </c>
      <c r="L479" s="27" t="str">
        <f t="shared" si="102"/>
        <v>09:59-10:12]</v>
      </c>
      <c r="M479" s="27" t="str">
        <f t="shared" si="103"/>
        <v>09:59-10:12</v>
      </c>
      <c r="N479" s="27" t="str" cm="1">
        <f t="array" ref="N479:O479">_xlfn.TEXTSPLIT($M479,"-")</f>
        <v>09:59</v>
      </c>
      <c r="O479" s="27" t="str">
        <v>10:12</v>
      </c>
      <c r="P479" s="27" cm="1">
        <f t="array" ref="P479:Q479">VALUE(_xlfn.TEXTSPLIT($N479,":"))</f>
        <v>9</v>
      </c>
      <c r="Q479" s="27">
        <v>59</v>
      </c>
      <c r="R479" s="27" cm="1">
        <f t="array" ref="R479:S479">IF($O479="","",VALUE(_xlfn.TEXTSPLIT($O479,":")))</f>
        <v>10</v>
      </c>
      <c r="S479" s="27">
        <v>12</v>
      </c>
      <c r="T479" s="34">
        <f t="shared" si="104"/>
        <v>0.41597222222222224</v>
      </c>
      <c r="U479" s="34">
        <f t="shared" si="105"/>
        <v>0.42499999999999999</v>
      </c>
      <c r="V479" s="34">
        <f t="shared" si="106"/>
        <v>9.0277777777777457E-3</v>
      </c>
      <c r="W479" s="35">
        <f t="shared" si="107"/>
        <v>13</v>
      </c>
      <c r="X479" s="27" t="str">
        <f t="shared" si="108"/>
        <v>RGNO1466266</v>
      </c>
      <c r="Y479" s="43">
        <f t="shared" si="109"/>
        <v>45634</v>
      </c>
      <c r="Z479" s="27" t="str">
        <f t="shared" si="110"/>
        <v>705020204</v>
      </c>
      <c r="AA479" s="27" t="str">
        <f t="shared" si="111"/>
        <v>Present</v>
      </c>
    </row>
    <row r="480" spans="1:27">
      <c r="A480" s="32" t="s">
        <v>528</v>
      </c>
      <c r="B480" s="27" t="str" cm="1">
        <f t="array" ref="B480:D480">_xlfn.TEXTSPLIT($A480,",")</f>
        <v>RGNO1466267</v>
      </c>
      <c r="C480" s="27" t="str">
        <v>Date-13/12/2024</v>
      </c>
      <c r="D480" s="27" t="str">
        <v>Mob:605348728[08:40-8:53]</v>
      </c>
      <c r="E480" s="36" t="str">
        <f t="shared" si="98"/>
        <v>13/12/2024</v>
      </c>
      <c r="F480" s="27" t="str">
        <f t="shared" si="99"/>
        <v>605348728</v>
      </c>
      <c r="G480" s="27" t="str" cm="1">
        <f t="array" ref="G480:I480">_xlfn.TEXTSPLIT($E480,"/")</f>
        <v>13</v>
      </c>
      <c r="H480" s="27" t="str">
        <v>12</v>
      </c>
      <c r="I480" s="27" t="str">
        <v>2024</v>
      </c>
      <c r="J480" s="28">
        <f t="shared" si="100"/>
        <v>45639</v>
      </c>
      <c r="K480" s="27" t="str">
        <f t="shared" si="101"/>
        <v>[08:40-8:53]</v>
      </c>
      <c r="L480" s="27" t="str">
        <f t="shared" si="102"/>
        <v>08:40-8:53]</v>
      </c>
      <c r="M480" s="27" t="str">
        <f t="shared" si="103"/>
        <v>08:40-8:53</v>
      </c>
      <c r="N480" s="27" t="str" cm="1">
        <f t="array" ref="N480:O480">_xlfn.TEXTSPLIT($M480,"-")</f>
        <v>08:40</v>
      </c>
      <c r="O480" s="27" t="str">
        <v>8:53</v>
      </c>
      <c r="P480" s="27" cm="1">
        <f t="array" ref="P480:Q480">VALUE(_xlfn.TEXTSPLIT($N480,":"))</f>
        <v>8</v>
      </c>
      <c r="Q480" s="27">
        <v>40</v>
      </c>
      <c r="R480" s="27" cm="1">
        <f t="array" ref="R480:S480">IF($O480="","",VALUE(_xlfn.TEXTSPLIT($O480,":")))</f>
        <v>8</v>
      </c>
      <c r="S480" s="27">
        <v>53</v>
      </c>
      <c r="T480" s="34">
        <f t="shared" si="104"/>
        <v>0.3611111111111111</v>
      </c>
      <c r="U480" s="34">
        <f t="shared" si="105"/>
        <v>0.37013888888888891</v>
      </c>
      <c r="V480" s="34">
        <f t="shared" si="106"/>
        <v>9.0277777777778012E-3</v>
      </c>
      <c r="W480" s="35">
        <f t="shared" si="107"/>
        <v>13</v>
      </c>
      <c r="X480" s="27" t="str">
        <f t="shared" si="108"/>
        <v>RGNO1466267</v>
      </c>
      <c r="Y480" s="43">
        <f t="shared" si="109"/>
        <v>45639</v>
      </c>
      <c r="Z480" s="27" t="str">
        <f t="shared" si="110"/>
        <v>605348728</v>
      </c>
      <c r="AA480" s="27" t="str">
        <f t="shared" si="111"/>
        <v>Present</v>
      </c>
    </row>
    <row r="481" spans="1:27">
      <c r="A481" s="32" t="s">
        <v>529</v>
      </c>
      <c r="B481" s="27" t="str" cm="1">
        <f t="array" ref="B481:D481">_xlfn.TEXTSPLIT($A481,",")</f>
        <v>RGNO1466268</v>
      </c>
      <c r="C481" s="27" t="str">
        <v>Date-11/12/2024</v>
      </c>
      <c r="D481" s="27" t="str">
        <v>Mob:705528735[13:26-13:42]</v>
      </c>
      <c r="E481" s="36" t="str">
        <f t="shared" si="98"/>
        <v>11/12/2024</v>
      </c>
      <c r="F481" s="27" t="str">
        <f t="shared" si="99"/>
        <v>705528735</v>
      </c>
      <c r="G481" s="27" t="str" cm="1">
        <f t="array" ref="G481:I481">_xlfn.TEXTSPLIT($E481,"/")</f>
        <v>11</v>
      </c>
      <c r="H481" s="27" t="str">
        <v>12</v>
      </c>
      <c r="I481" s="27" t="str">
        <v>2024</v>
      </c>
      <c r="J481" s="28">
        <f t="shared" si="100"/>
        <v>45637</v>
      </c>
      <c r="K481" s="27" t="str">
        <f t="shared" si="101"/>
        <v>[13:26-13:42]</v>
      </c>
      <c r="L481" s="27" t="str">
        <f t="shared" si="102"/>
        <v>13:26-13:42]</v>
      </c>
      <c r="M481" s="27" t="str">
        <f t="shared" si="103"/>
        <v>13:26-13:42</v>
      </c>
      <c r="N481" s="27" t="str" cm="1">
        <f t="array" ref="N481:O481">_xlfn.TEXTSPLIT($M481,"-")</f>
        <v>13:26</v>
      </c>
      <c r="O481" s="27" t="str">
        <v>13:42</v>
      </c>
      <c r="P481" s="27" cm="1">
        <f t="array" ref="P481:Q481">VALUE(_xlfn.TEXTSPLIT($N481,":"))</f>
        <v>13</v>
      </c>
      <c r="Q481" s="27">
        <v>26</v>
      </c>
      <c r="R481" s="27" cm="1">
        <f t="array" ref="R481:S481">IF($O481="","",VALUE(_xlfn.TEXTSPLIT($O481,":")))</f>
        <v>13</v>
      </c>
      <c r="S481" s="27">
        <v>42</v>
      </c>
      <c r="T481" s="34">
        <f t="shared" si="104"/>
        <v>0.55972222222222223</v>
      </c>
      <c r="U481" s="34">
        <f t="shared" si="105"/>
        <v>0.5708333333333333</v>
      </c>
      <c r="V481" s="34">
        <f t="shared" si="106"/>
        <v>1.1111111111111072E-2</v>
      </c>
      <c r="W481" s="35">
        <f t="shared" si="107"/>
        <v>16</v>
      </c>
      <c r="X481" s="27" t="str">
        <f t="shared" si="108"/>
        <v>RGNO1466268</v>
      </c>
      <c r="Y481" s="43">
        <f t="shared" si="109"/>
        <v>45637</v>
      </c>
      <c r="Z481" s="27" t="str">
        <f t="shared" si="110"/>
        <v>705528735</v>
      </c>
      <c r="AA481" s="27" t="str">
        <f t="shared" si="111"/>
        <v>Present</v>
      </c>
    </row>
    <row r="482" spans="1:27">
      <c r="A482" s="32" t="s">
        <v>530</v>
      </c>
      <c r="B482" s="27" t="str" cm="1">
        <f t="array" ref="B482:D482">_xlfn.TEXTSPLIT($A482,",")</f>
        <v>RGNO1466269</v>
      </c>
      <c r="C482" s="27" t="str">
        <v>Date-7/12/2024</v>
      </c>
      <c r="D482" s="27" t="str">
        <v>Mob:705708743[08:39-8:57]</v>
      </c>
      <c r="E482" s="36" t="str">
        <f t="shared" si="98"/>
        <v>7/12/2024</v>
      </c>
      <c r="F482" s="27" t="str">
        <f t="shared" si="99"/>
        <v>705708743</v>
      </c>
      <c r="G482" s="27" t="str" cm="1">
        <f t="array" ref="G482:I482">_xlfn.TEXTSPLIT($E482,"/")</f>
        <v>7</v>
      </c>
      <c r="H482" s="27" t="str">
        <v>12</v>
      </c>
      <c r="I482" s="27" t="str">
        <v>2024</v>
      </c>
      <c r="J482" s="28">
        <f t="shared" si="100"/>
        <v>45633</v>
      </c>
      <c r="K482" s="27" t="str">
        <f t="shared" si="101"/>
        <v>[08:39-8:57]</v>
      </c>
      <c r="L482" s="27" t="str">
        <f t="shared" si="102"/>
        <v>08:39-8:57]</v>
      </c>
      <c r="M482" s="27" t="str">
        <f t="shared" si="103"/>
        <v>08:39-8:57</v>
      </c>
      <c r="N482" s="27" t="str" cm="1">
        <f t="array" ref="N482:O482">_xlfn.TEXTSPLIT($M482,"-")</f>
        <v>08:39</v>
      </c>
      <c r="O482" s="27" t="str">
        <v>8:57</v>
      </c>
      <c r="P482" s="27" cm="1">
        <f t="array" ref="P482:Q482">VALUE(_xlfn.TEXTSPLIT($N482,":"))</f>
        <v>8</v>
      </c>
      <c r="Q482" s="27">
        <v>39</v>
      </c>
      <c r="R482" s="27" cm="1">
        <f t="array" ref="R482:S482">IF($O482="","",VALUE(_xlfn.TEXTSPLIT($O482,":")))</f>
        <v>8</v>
      </c>
      <c r="S482" s="27">
        <v>57</v>
      </c>
      <c r="T482" s="34">
        <f t="shared" si="104"/>
        <v>0.36041666666666666</v>
      </c>
      <c r="U482" s="34">
        <f t="shared" si="105"/>
        <v>0.37291666666666667</v>
      </c>
      <c r="V482" s="34">
        <f t="shared" si="106"/>
        <v>1.2500000000000011E-2</v>
      </c>
      <c r="W482" s="35">
        <f t="shared" si="107"/>
        <v>18</v>
      </c>
      <c r="X482" s="27" t="str">
        <f t="shared" si="108"/>
        <v>RGNO1466269</v>
      </c>
      <c r="Y482" s="43">
        <f t="shared" si="109"/>
        <v>45633</v>
      </c>
      <c r="Z482" s="27" t="str">
        <f t="shared" si="110"/>
        <v>705708743</v>
      </c>
      <c r="AA482" s="27" t="str">
        <f t="shared" si="111"/>
        <v>Present</v>
      </c>
    </row>
    <row r="483" spans="1:27">
      <c r="A483" s="32" t="s">
        <v>531</v>
      </c>
      <c r="B483" s="27" t="str" cm="1">
        <f t="array" ref="B483:D483">_xlfn.TEXTSPLIT($A483,",")</f>
        <v>RGNO1466270</v>
      </c>
      <c r="C483" s="27" t="str">
        <v>Date-13/12/2024</v>
      </c>
      <c r="D483" s="27" t="str">
        <v>Mob:606158762[10:29-10:35]</v>
      </c>
      <c r="E483" s="36" t="str">
        <f t="shared" si="98"/>
        <v>13/12/2024</v>
      </c>
      <c r="F483" s="27" t="str">
        <f t="shared" si="99"/>
        <v>606158762</v>
      </c>
      <c r="G483" s="27" t="str" cm="1">
        <f t="array" ref="G483:I483">_xlfn.TEXTSPLIT($E483,"/")</f>
        <v>13</v>
      </c>
      <c r="H483" s="27" t="str">
        <v>12</v>
      </c>
      <c r="I483" s="27" t="str">
        <v>2024</v>
      </c>
      <c r="J483" s="28">
        <f t="shared" si="100"/>
        <v>45639</v>
      </c>
      <c r="K483" s="27" t="str">
        <f t="shared" si="101"/>
        <v>[10:29-10:35]</v>
      </c>
      <c r="L483" s="27" t="str">
        <f t="shared" si="102"/>
        <v>10:29-10:35]</v>
      </c>
      <c r="M483" s="27" t="str">
        <f t="shared" si="103"/>
        <v>10:29-10:35</v>
      </c>
      <c r="N483" s="27" t="str" cm="1">
        <f t="array" ref="N483:O483">_xlfn.TEXTSPLIT($M483,"-")</f>
        <v>10:29</v>
      </c>
      <c r="O483" s="27" t="str">
        <v>10:35</v>
      </c>
      <c r="P483" s="27" cm="1">
        <f t="array" ref="P483:Q483">VALUE(_xlfn.TEXTSPLIT($N483,":"))</f>
        <v>10</v>
      </c>
      <c r="Q483" s="27">
        <v>29</v>
      </c>
      <c r="R483" s="27" cm="1">
        <f t="array" ref="R483:S483">IF($O483="","",VALUE(_xlfn.TEXTSPLIT($O483,":")))</f>
        <v>10</v>
      </c>
      <c r="S483" s="27">
        <v>35</v>
      </c>
      <c r="T483" s="34">
        <f t="shared" si="104"/>
        <v>0.43680555555555556</v>
      </c>
      <c r="U483" s="34">
        <f t="shared" si="105"/>
        <v>0.44097222222222221</v>
      </c>
      <c r="V483" s="34">
        <f t="shared" si="106"/>
        <v>4.1666666666666519E-3</v>
      </c>
      <c r="W483" s="35">
        <f t="shared" si="107"/>
        <v>6</v>
      </c>
      <c r="X483" s="27" t="str">
        <f t="shared" si="108"/>
        <v>RGNO1466270</v>
      </c>
      <c r="Y483" s="43">
        <f t="shared" si="109"/>
        <v>45639</v>
      </c>
      <c r="Z483" s="27" t="str">
        <f t="shared" si="110"/>
        <v>606158762</v>
      </c>
      <c r="AA483" s="27" t="str">
        <f t="shared" si="111"/>
        <v>Present</v>
      </c>
    </row>
    <row r="484" spans="1:27">
      <c r="A484" s="32" t="s">
        <v>532</v>
      </c>
      <c r="B484" s="27" t="str" cm="1">
        <f t="array" ref="B484:D484">_xlfn.TEXTSPLIT($A484,",")</f>
        <v>RGNO1466271</v>
      </c>
      <c r="C484" s="27" t="str">
        <v>Date-11/12/2024</v>
      </c>
      <c r="D484" s="27" t="str">
        <v>Mob:606248765[0:00]</v>
      </c>
      <c r="E484" s="36" t="str">
        <f t="shared" si="98"/>
        <v>11/12/2024</v>
      </c>
      <c r="F484" s="27" t="str">
        <f t="shared" si="99"/>
        <v>606248765</v>
      </c>
      <c r="G484" s="27" t="str" cm="1">
        <f t="array" ref="G484:I484">_xlfn.TEXTSPLIT($E484,"/")</f>
        <v>11</v>
      </c>
      <c r="H484" s="27" t="str">
        <v>12</v>
      </c>
      <c r="I484" s="27" t="str">
        <v>2024</v>
      </c>
      <c r="J484" s="28">
        <f t="shared" si="100"/>
        <v>45637</v>
      </c>
      <c r="K484" s="27" t="str">
        <f t="shared" si="101"/>
        <v>[0:00]</v>
      </c>
      <c r="L484" s="27" t="str">
        <f t="shared" si="102"/>
        <v>0:00]</v>
      </c>
      <c r="M484" s="27" t="str">
        <f t="shared" si="103"/>
        <v>0:00</v>
      </c>
      <c r="N484" s="27" t="str" cm="1">
        <f t="array" ref="N484">_xlfn.TEXTSPLIT($M484,"-")</f>
        <v>0:00</v>
      </c>
      <c r="O484" s="27"/>
      <c r="P484" s="27" cm="1">
        <f t="array" ref="P484:Q484">VALUE(_xlfn.TEXTSPLIT($N484,":"))</f>
        <v>0</v>
      </c>
      <c r="Q484" s="27">
        <v>0</v>
      </c>
      <c r="R484" s="27" t="str" cm="1">
        <f t="array" ref="R484">IF($O484="","",VALUE(_xlfn.TEXTSPLIT($O484,":")))</f>
        <v/>
      </c>
      <c r="S484" s="27"/>
      <c r="T484" s="34">
        <f t="shared" si="104"/>
        <v>0</v>
      </c>
      <c r="U484" s="34" t="str">
        <f t="shared" si="105"/>
        <v/>
      </c>
      <c r="V484" s="34" t="str">
        <f t="shared" si="106"/>
        <v/>
      </c>
      <c r="W484" s="35">
        <f t="shared" si="107"/>
        <v>0</v>
      </c>
      <c r="X484" s="27" t="str">
        <f t="shared" si="108"/>
        <v>RGNO1466271</v>
      </c>
      <c r="Y484" s="43">
        <f t="shared" si="109"/>
        <v>45637</v>
      </c>
      <c r="Z484" s="27" t="str">
        <f t="shared" si="110"/>
        <v>606248765</v>
      </c>
      <c r="AA484" s="27" t="str">
        <f t="shared" si="111"/>
        <v>Absent</v>
      </c>
    </row>
    <row r="485" spans="1:27">
      <c r="A485" s="32" t="s">
        <v>533</v>
      </c>
      <c r="B485" s="27" t="str" cm="1">
        <f t="array" ref="B485:D485">_xlfn.TEXTSPLIT($A485,",")</f>
        <v>RGNO1466272</v>
      </c>
      <c r="C485" s="27" t="str">
        <v>Date-9/12/2024</v>
      </c>
      <c r="D485" s="27" t="str">
        <v>Mob:706428773[15:48-15:55]</v>
      </c>
      <c r="E485" s="36" t="str">
        <f t="shared" si="98"/>
        <v>9/12/2024</v>
      </c>
      <c r="F485" s="27" t="str">
        <f t="shared" si="99"/>
        <v>706428773</v>
      </c>
      <c r="G485" s="27" t="str" cm="1">
        <f t="array" ref="G485:I485">_xlfn.TEXTSPLIT($E485,"/")</f>
        <v>9</v>
      </c>
      <c r="H485" s="27" t="str">
        <v>12</v>
      </c>
      <c r="I485" s="27" t="str">
        <v>2024</v>
      </c>
      <c r="J485" s="28">
        <f t="shared" si="100"/>
        <v>45635</v>
      </c>
      <c r="K485" s="27" t="str">
        <f t="shared" si="101"/>
        <v>[15:48-15:55]</v>
      </c>
      <c r="L485" s="27" t="str">
        <f t="shared" si="102"/>
        <v>15:48-15:55]</v>
      </c>
      <c r="M485" s="27" t="str">
        <f t="shared" si="103"/>
        <v>15:48-15:55</v>
      </c>
      <c r="N485" s="27" t="str" cm="1">
        <f t="array" ref="N485:O485">_xlfn.TEXTSPLIT($M485,"-")</f>
        <v>15:48</v>
      </c>
      <c r="O485" s="27" t="str">
        <v>15:55</v>
      </c>
      <c r="P485" s="27" cm="1">
        <f t="array" ref="P485:Q485">VALUE(_xlfn.TEXTSPLIT($N485,":"))</f>
        <v>15</v>
      </c>
      <c r="Q485" s="27">
        <v>48</v>
      </c>
      <c r="R485" s="27" cm="1">
        <f t="array" ref="R485:S485">IF($O485="","",VALUE(_xlfn.TEXTSPLIT($O485,":")))</f>
        <v>15</v>
      </c>
      <c r="S485" s="27">
        <v>55</v>
      </c>
      <c r="T485" s="34">
        <f t="shared" si="104"/>
        <v>0.65833333333333333</v>
      </c>
      <c r="U485" s="34">
        <f t="shared" si="105"/>
        <v>0.66319444444444442</v>
      </c>
      <c r="V485" s="34">
        <f t="shared" si="106"/>
        <v>4.8611111111110938E-3</v>
      </c>
      <c r="W485" s="35">
        <f t="shared" si="107"/>
        <v>7</v>
      </c>
      <c r="X485" s="27" t="str">
        <f t="shared" si="108"/>
        <v>RGNO1466272</v>
      </c>
      <c r="Y485" s="43">
        <f t="shared" si="109"/>
        <v>45635</v>
      </c>
      <c r="Z485" s="27" t="str">
        <f t="shared" si="110"/>
        <v>706428773</v>
      </c>
      <c r="AA485" s="27" t="str">
        <f t="shared" si="111"/>
        <v>Present</v>
      </c>
    </row>
    <row r="486" spans="1:27">
      <c r="A486" s="32" t="s">
        <v>534</v>
      </c>
      <c r="B486" s="27" t="str" cm="1">
        <f t="array" ref="B486:D486">_xlfn.TEXTSPLIT($A486,",")</f>
        <v>RGNO1466273</v>
      </c>
      <c r="C486" s="27" t="str">
        <v>Date-12/12/2024</v>
      </c>
      <c r="D486" s="27" t="str">
        <v>Mob:606518777[08:08-8:57]</v>
      </c>
      <c r="E486" s="36" t="str">
        <f t="shared" si="98"/>
        <v>12/12/2024</v>
      </c>
      <c r="F486" s="27" t="str">
        <f t="shared" si="99"/>
        <v>606518777</v>
      </c>
      <c r="G486" s="27" t="str" cm="1">
        <f t="array" ref="G486:I486">_xlfn.TEXTSPLIT($E486,"/")</f>
        <v>12</v>
      </c>
      <c r="H486" s="27" t="str">
        <v>12</v>
      </c>
      <c r="I486" s="27" t="str">
        <v>2024</v>
      </c>
      <c r="J486" s="28">
        <f t="shared" si="100"/>
        <v>45638</v>
      </c>
      <c r="K486" s="27" t="str">
        <f t="shared" si="101"/>
        <v>[08:08-8:57]</v>
      </c>
      <c r="L486" s="27" t="str">
        <f t="shared" si="102"/>
        <v>08:08-8:57]</v>
      </c>
      <c r="M486" s="27" t="str">
        <f t="shared" si="103"/>
        <v>08:08-8:57</v>
      </c>
      <c r="N486" s="27" t="str" cm="1">
        <f t="array" ref="N486:O486">_xlfn.TEXTSPLIT($M486,"-")</f>
        <v>08:08</v>
      </c>
      <c r="O486" s="27" t="str">
        <v>8:57</v>
      </c>
      <c r="P486" s="27" cm="1">
        <f t="array" ref="P486:Q486">VALUE(_xlfn.TEXTSPLIT($N486,":"))</f>
        <v>8</v>
      </c>
      <c r="Q486" s="27">
        <v>8</v>
      </c>
      <c r="R486" s="27" cm="1">
        <f t="array" ref="R486:S486">IF($O486="","",VALUE(_xlfn.TEXTSPLIT($O486,":")))</f>
        <v>8</v>
      </c>
      <c r="S486" s="27">
        <v>57</v>
      </c>
      <c r="T486" s="34">
        <f t="shared" si="104"/>
        <v>0.33888888888888891</v>
      </c>
      <c r="U486" s="34">
        <f t="shared" si="105"/>
        <v>0.37291666666666667</v>
      </c>
      <c r="V486" s="34">
        <f t="shared" si="106"/>
        <v>3.4027777777777768E-2</v>
      </c>
      <c r="W486" s="35">
        <f t="shared" si="107"/>
        <v>49</v>
      </c>
      <c r="X486" s="27" t="str">
        <f t="shared" si="108"/>
        <v>RGNO1466273</v>
      </c>
      <c r="Y486" s="43">
        <f t="shared" si="109"/>
        <v>45638</v>
      </c>
      <c r="Z486" s="27" t="str">
        <f t="shared" si="110"/>
        <v>606518777</v>
      </c>
      <c r="AA486" s="27" t="str">
        <f t="shared" si="111"/>
        <v>Present</v>
      </c>
    </row>
    <row r="487" spans="1:27">
      <c r="A487" s="32" t="s">
        <v>535</v>
      </c>
      <c r="B487" s="27" t="str" cm="1">
        <f t="array" ref="B487:D487">_xlfn.TEXTSPLIT($A487,",")</f>
        <v>RGNO1466274</v>
      </c>
      <c r="C487" s="27" t="str">
        <v>Date-16/12/2024</v>
      </c>
      <c r="D487" s="27" t="str">
        <v>Mob:706698784[11:14-11:57]</v>
      </c>
      <c r="E487" s="36" t="str">
        <f t="shared" si="98"/>
        <v>16/12/2024</v>
      </c>
      <c r="F487" s="27" t="str">
        <f t="shared" si="99"/>
        <v>706698784</v>
      </c>
      <c r="G487" s="27" t="str" cm="1">
        <f t="array" ref="G487:I487">_xlfn.TEXTSPLIT($E487,"/")</f>
        <v>16</v>
      </c>
      <c r="H487" s="27" t="str">
        <v>12</v>
      </c>
      <c r="I487" s="27" t="str">
        <v>2024</v>
      </c>
      <c r="J487" s="28">
        <f t="shared" si="100"/>
        <v>45642</v>
      </c>
      <c r="K487" s="27" t="str">
        <f t="shared" si="101"/>
        <v>[11:14-11:57]</v>
      </c>
      <c r="L487" s="27" t="str">
        <f t="shared" si="102"/>
        <v>11:14-11:57]</v>
      </c>
      <c r="M487" s="27" t="str">
        <f t="shared" si="103"/>
        <v>11:14-11:57</v>
      </c>
      <c r="N487" s="27" t="str" cm="1">
        <f t="array" ref="N487:O487">_xlfn.TEXTSPLIT($M487,"-")</f>
        <v>11:14</v>
      </c>
      <c r="O487" s="27" t="str">
        <v>11:57</v>
      </c>
      <c r="P487" s="27" cm="1">
        <f t="array" ref="P487:Q487">VALUE(_xlfn.TEXTSPLIT($N487,":"))</f>
        <v>11</v>
      </c>
      <c r="Q487" s="27">
        <v>14</v>
      </c>
      <c r="R487" s="27" cm="1">
        <f t="array" ref="R487:S487">IF($O487="","",VALUE(_xlfn.TEXTSPLIT($O487,":")))</f>
        <v>11</v>
      </c>
      <c r="S487" s="27">
        <v>57</v>
      </c>
      <c r="T487" s="34">
        <f t="shared" si="104"/>
        <v>0.46805555555555556</v>
      </c>
      <c r="U487" s="34">
        <f t="shared" si="105"/>
        <v>0.49791666666666667</v>
      </c>
      <c r="V487" s="34">
        <f t="shared" si="106"/>
        <v>2.9861111111111116E-2</v>
      </c>
      <c r="W487" s="35">
        <f t="shared" si="107"/>
        <v>43</v>
      </c>
      <c r="X487" s="27" t="str">
        <f t="shared" si="108"/>
        <v>RGNO1466274</v>
      </c>
      <c r="Y487" s="43">
        <f t="shared" si="109"/>
        <v>45642</v>
      </c>
      <c r="Z487" s="27" t="str">
        <f t="shared" si="110"/>
        <v>706698784</v>
      </c>
      <c r="AA487" s="27" t="str">
        <f t="shared" si="111"/>
        <v>Present</v>
      </c>
    </row>
    <row r="488" spans="1:27">
      <c r="A488" s="32" t="s">
        <v>536</v>
      </c>
      <c r="B488" s="27" t="str" cm="1">
        <f t="array" ref="B488:D488">_xlfn.TEXTSPLIT($A488,",")</f>
        <v>RGNO1466275</v>
      </c>
      <c r="C488" s="27" t="str">
        <v>Date-7/12/2024</v>
      </c>
      <c r="D488" s="27" t="str">
        <v>Mob:706788788[08:24-8:39]</v>
      </c>
      <c r="E488" s="36" t="str">
        <f t="shared" si="98"/>
        <v>7/12/2024</v>
      </c>
      <c r="F488" s="27" t="str">
        <f t="shared" si="99"/>
        <v>706788788</v>
      </c>
      <c r="G488" s="27" t="str" cm="1">
        <f t="array" ref="G488:I488">_xlfn.TEXTSPLIT($E488,"/")</f>
        <v>7</v>
      </c>
      <c r="H488" s="27" t="str">
        <v>12</v>
      </c>
      <c r="I488" s="27" t="str">
        <v>2024</v>
      </c>
      <c r="J488" s="28">
        <f t="shared" si="100"/>
        <v>45633</v>
      </c>
      <c r="K488" s="27" t="str">
        <f t="shared" si="101"/>
        <v>[08:24-8:39]</v>
      </c>
      <c r="L488" s="27" t="str">
        <f t="shared" si="102"/>
        <v>08:24-8:39]</v>
      </c>
      <c r="M488" s="27" t="str">
        <f t="shared" si="103"/>
        <v>08:24-8:39</v>
      </c>
      <c r="N488" s="27" t="str" cm="1">
        <f t="array" ref="N488:O488">_xlfn.TEXTSPLIT($M488,"-")</f>
        <v>08:24</v>
      </c>
      <c r="O488" s="27" t="str">
        <v>8:39</v>
      </c>
      <c r="P488" s="27" cm="1">
        <f t="array" ref="P488:Q488">VALUE(_xlfn.TEXTSPLIT($N488,":"))</f>
        <v>8</v>
      </c>
      <c r="Q488" s="27">
        <v>24</v>
      </c>
      <c r="R488" s="27" cm="1">
        <f t="array" ref="R488:S488">IF($O488="","",VALUE(_xlfn.TEXTSPLIT($O488,":")))</f>
        <v>8</v>
      </c>
      <c r="S488" s="27">
        <v>39</v>
      </c>
      <c r="T488" s="34">
        <f t="shared" si="104"/>
        <v>0.35</v>
      </c>
      <c r="U488" s="34">
        <f t="shared" si="105"/>
        <v>0.36041666666666666</v>
      </c>
      <c r="V488" s="34">
        <f t="shared" si="106"/>
        <v>1.0416666666666685E-2</v>
      </c>
      <c r="W488" s="35">
        <f t="shared" si="107"/>
        <v>15</v>
      </c>
      <c r="X488" s="27" t="str">
        <f t="shared" si="108"/>
        <v>RGNO1466275</v>
      </c>
      <c r="Y488" s="43">
        <f t="shared" si="109"/>
        <v>45633</v>
      </c>
      <c r="Z488" s="27" t="str">
        <f t="shared" si="110"/>
        <v>706788788</v>
      </c>
      <c r="AA488" s="27" t="str">
        <f t="shared" si="111"/>
        <v>Present</v>
      </c>
    </row>
    <row r="489" spans="1:27">
      <c r="A489" s="32" t="s">
        <v>537</v>
      </c>
      <c r="B489" s="27" t="str" cm="1">
        <f t="array" ref="B489:D489">_xlfn.TEXTSPLIT($A489,",")</f>
        <v>RGNO1466276</v>
      </c>
      <c r="C489" s="27" t="str">
        <v>Date-8/12/2024</v>
      </c>
      <c r="D489" s="27" t="str">
        <v>Mob:706968796[09:12-9:25]</v>
      </c>
      <c r="E489" s="36" t="str">
        <f t="shared" si="98"/>
        <v>8/12/2024</v>
      </c>
      <c r="F489" s="27" t="str">
        <f t="shared" si="99"/>
        <v>706968796</v>
      </c>
      <c r="G489" s="27" t="str" cm="1">
        <f t="array" ref="G489:I489">_xlfn.TEXTSPLIT($E489,"/")</f>
        <v>8</v>
      </c>
      <c r="H489" s="27" t="str">
        <v>12</v>
      </c>
      <c r="I489" s="27" t="str">
        <v>2024</v>
      </c>
      <c r="J489" s="28">
        <f t="shared" si="100"/>
        <v>45634</v>
      </c>
      <c r="K489" s="27" t="str">
        <f t="shared" si="101"/>
        <v>[09:12-9:25]</v>
      </c>
      <c r="L489" s="27" t="str">
        <f t="shared" si="102"/>
        <v>09:12-9:25]</v>
      </c>
      <c r="M489" s="27" t="str">
        <f t="shared" si="103"/>
        <v>09:12-9:25</v>
      </c>
      <c r="N489" s="27" t="str" cm="1">
        <f t="array" ref="N489:O489">_xlfn.TEXTSPLIT($M489,"-")</f>
        <v>09:12</v>
      </c>
      <c r="O489" s="27" t="str">
        <v>9:25</v>
      </c>
      <c r="P489" s="27" cm="1">
        <f t="array" ref="P489:Q489">VALUE(_xlfn.TEXTSPLIT($N489,":"))</f>
        <v>9</v>
      </c>
      <c r="Q489" s="27">
        <v>12</v>
      </c>
      <c r="R489" s="27" cm="1">
        <f t="array" ref="R489:S489">IF($O489="","",VALUE(_xlfn.TEXTSPLIT($O489,":")))</f>
        <v>9</v>
      </c>
      <c r="S489" s="27">
        <v>25</v>
      </c>
      <c r="T489" s="34">
        <f t="shared" si="104"/>
        <v>0.38333333333333336</v>
      </c>
      <c r="U489" s="34">
        <f t="shared" si="105"/>
        <v>0.3923611111111111</v>
      </c>
      <c r="V489" s="34">
        <f t="shared" si="106"/>
        <v>9.0277777777777457E-3</v>
      </c>
      <c r="W489" s="35">
        <f t="shared" si="107"/>
        <v>13</v>
      </c>
      <c r="X489" s="27" t="str">
        <f t="shared" si="108"/>
        <v>RGNO1466276</v>
      </c>
      <c r="Y489" s="43">
        <f t="shared" si="109"/>
        <v>45634</v>
      </c>
      <c r="Z489" s="27" t="str">
        <f t="shared" si="110"/>
        <v>706968796</v>
      </c>
      <c r="AA489" s="27" t="str">
        <f t="shared" si="111"/>
        <v>Present</v>
      </c>
    </row>
    <row r="490" spans="1:27">
      <c r="A490" s="32" t="s">
        <v>538</v>
      </c>
      <c r="B490" s="27" t="str" cm="1">
        <f t="array" ref="B490:D490">_xlfn.TEXTSPLIT($A490,",")</f>
        <v>RGNO1466277</v>
      </c>
      <c r="C490" s="27" t="str">
        <v>Date-15/12/2024</v>
      </c>
      <c r="D490" s="27" t="str">
        <v>Mob:707058799[09:37-9:41]</v>
      </c>
      <c r="E490" s="36" t="str">
        <f t="shared" si="98"/>
        <v>15/12/2024</v>
      </c>
      <c r="F490" s="27" t="str">
        <f t="shared" si="99"/>
        <v>707058799</v>
      </c>
      <c r="G490" s="27" t="str" cm="1">
        <f t="array" ref="G490:I490">_xlfn.TEXTSPLIT($E490,"/")</f>
        <v>15</v>
      </c>
      <c r="H490" s="27" t="str">
        <v>12</v>
      </c>
      <c r="I490" s="27" t="str">
        <v>2024</v>
      </c>
      <c r="J490" s="28">
        <f t="shared" si="100"/>
        <v>45641</v>
      </c>
      <c r="K490" s="27" t="str">
        <f t="shared" si="101"/>
        <v>[09:37-9:41]</v>
      </c>
      <c r="L490" s="27" t="str">
        <f t="shared" si="102"/>
        <v>09:37-9:41]</v>
      </c>
      <c r="M490" s="27" t="str">
        <f t="shared" si="103"/>
        <v>09:37-9:41</v>
      </c>
      <c r="N490" s="27" t="str" cm="1">
        <f t="array" ref="N490:O490">_xlfn.TEXTSPLIT($M490,"-")</f>
        <v>09:37</v>
      </c>
      <c r="O490" s="27" t="str">
        <v>9:41</v>
      </c>
      <c r="P490" s="27" cm="1">
        <f t="array" ref="P490:Q490">VALUE(_xlfn.TEXTSPLIT($N490,":"))</f>
        <v>9</v>
      </c>
      <c r="Q490" s="27">
        <v>37</v>
      </c>
      <c r="R490" s="27" cm="1">
        <f t="array" ref="R490:S490">IF($O490="","",VALUE(_xlfn.TEXTSPLIT($O490,":")))</f>
        <v>9</v>
      </c>
      <c r="S490" s="27">
        <v>41</v>
      </c>
      <c r="T490" s="34">
        <f t="shared" si="104"/>
        <v>0.40069444444444446</v>
      </c>
      <c r="U490" s="34">
        <f t="shared" si="105"/>
        <v>0.40347222222222223</v>
      </c>
      <c r="V490" s="34">
        <f t="shared" si="106"/>
        <v>2.7777777777777679E-3</v>
      </c>
      <c r="W490" s="35">
        <f t="shared" si="107"/>
        <v>4</v>
      </c>
      <c r="X490" s="27" t="str">
        <f t="shared" si="108"/>
        <v>RGNO1466277</v>
      </c>
      <c r="Y490" s="43">
        <f t="shared" si="109"/>
        <v>45641</v>
      </c>
      <c r="Z490" s="27" t="str">
        <f t="shared" si="110"/>
        <v>707058799</v>
      </c>
      <c r="AA490" s="27" t="str">
        <f t="shared" si="111"/>
        <v>Present</v>
      </c>
    </row>
    <row r="491" spans="1:27">
      <c r="A491" s="32" t="s">
        <v>539</v>
      </c>
      <c r="B491" s="27" t="str" cm="1">
        <f t="array" ref="B491:D491">_xlfn.TEXTSPLIT($A491,",")</f>
        <v>RGNO1466278</v>
      </c>
      <c r="C491" s="27" t="str">
        <v>Date-2/12/2024</v>
      </c>
      <c r="D491" s="27" t="str">
        <v>Mob:607418815[16:28-16:38]</v>
      </c>
      <c r="E491" s="36" t="str">
        <f t="shared" si="98"/>
        <v>2/12/2024</v>
      </c>
      <c r="F491" s="27" t="str">
        <f t="shared" si="99"/>
        <v>607418815</v>
      </c>
      <c r="G491" s="27" t="str" cm="1">
        <f t="array" ref="G491:I491">_xlfn.TEXTSPLIT($E491,"/")</f>
        <v>2</v>
      </c>
      <c r="H491" s="27" t="str">
        <v>12</v>
      </c>
      <c r="I491" s="27" t="str">
        <v>2024</v>
      </c>
      <c r="J491" s="28">
        <f t="shared" si="100"/>
        <v>45628</v>
      </c>
      <c r="K491" s="27" t="str">
        <f t="shared" si="101"/>
        <v>[16:28-16:38]</v>
      </c>
      <c r="L491" s="27" t="str">
        <f t="shared" si="102"/>
        <v>16:28-16:38]</v>
      </c>
      <c r="M491" s="27" t="str">
        <f t="shared" si="103"/>
        <v>16:28-16:38</v>
      </c>
      <c r="N491" s="27" t="str" cm="1">
        <f t="array" ref="N491:O491">_xlfn.TEXTSPLIT($M491,"-")</f>
        <v>16:28</v>
      </c>
      <c r="O491" s="27" t="str">
        <v>16:38</v>
      </c>
      <c r="P491" s="27" cm="1">
        <f t="array" ref="P491:Q491">VALUE(_xlfn.TEXTSPLIT($N491,":"))</f>
        <v>16</v>
      </c>
      <c r="Q491" s="27">
        <v>28</v>
      </c>
      <c r="R491" s="27" cm="1">
        <f t="array" ref="R491:S491">IF($O491="","",VALUE(_xlfn.TEXTSPLIT($O491,":")))</f>
        <v>16</v>
      </c>
      <c r="S491" s="27">
        <v>38</v>
      </c>
      <c r="T491" s="34">
        <f t="shared" si="104"/>
        <v>0.68611111111111112</v>
      </c>
      <c r="U491" s="34">
        <f t="shared" si="105"/>
        <v>0.69305555555555554</v>
      </c>
      <c r="V491" s="34">
        <f t="shared" si="106"/>
        <v>6.9444444444444198E-3</v>
      </c>
      <c r="W491" s="35">
        <f t="shared" si="107"/>
        <v>10</v>
      </c>
      <c r="X491" s="27" t="str">
        <f t="shared" si="108"/>
        <v>RGNO1466278</v>
      </c>
      <c r="Y491" s="43">
        <f t="shared" si="109"/>
        <v>45628</v>
      </c>
      <c r="Z491" s="27" t="str">
        <f t="shared" si="110"/>
        <v>607418815</v>
      </c>
      <c r="AA491" s="27" t="str">
        <f t="shared" si="111"/>
        <v>Present</v>
      </c>
    </row>
    <row r="492" spans="1:27">
      <c r="A492" s="32" t="s">
        <v>540</v>
      </c>
      <c r="B492" s="27" t="str" cm="1">
        <f t="array" ref="B492:D492">_xlfn.TEXTSPLIT($A492,",")</f>
        <v>RGNO1466279</v>
      </c>
      <c r="C492" s="27" t="str">
        <v>Date-9/12/2024</v>
      </c>
      <c r="D492" s="27" t="str">
        <v>Mob:707508818[19:02-19:41]</v>
      </c>
      <c r="E492" s="36" t="str">
        <f t="shared" si="98"/>
        <v>9/12/2024</v>
      </c>
      <c r="F492" s="27" t="str">
        <f t="shared" si="99"/>
        <v>707508818</v>
      </c>
      <c r="G492" s="27" t="str" cm="1">
        <f t="array" ref="G492:I492">_xlfn.TEXTSPLIT($E492,"/")</f>
        <v>9</v>
      </c>
      <c r="H492" s="27" t="str">
        <v>12</v>
      </c>
      <c r="I492" s="27" t="str">
        <v>2024</v>
      </c>
      <c r="J492" s="28">
        <f t="shared" si="100"/>
        <v>45635</v>
      </c>
      <c r="K492" s="27" t="str">
        <f t="shared" si="101"/>
        <v>[19:02-19:41]</v>
      </c>
      <c r="L492" s="27" t="str">
        <f t="shared" si="102"/>
        <v>19:02-19:41]</v>
      </c>
      <c r="M492" s="27" t="str">
        <f t="shared" si="103"/>
        <v>19:02-19:41</v>
      </c>
      <c r="N492" s="27" t="str" cm="1">
        <f t="array" ref="N492:O492">_xlfn.TEXTSPLIT($M492,"-")</f>
        <v>19:02</v>
      </c>
      <c r="O492" s="27" t="str">
        <v>19:41</v>
      </c>
      <c r="P492" s="27" cm="1">
        <f t="array" ref="P492:Q492">VALUE(_xlfn.TEXTSPLIT($N492,":"))</f>
        <v>19</v>
      </c>
      <c r="Q492" s="27">
        <v>2</v>
      </c>
      <c r="R492" s="27" cm="1">
        <f t="array" ref="R492:S492">IF($O492="","",VALUE(_xlfn.TEXTSPLIT($O492,":")))</f>
        <v>19</v>
      </c>
      <c r="S492" s="27">
        <v>41</v>
      </c>
      <c r="T492" s="34">
        <f t="shared" si="104"/>
        <v>0.79305555555555551</v>
      </c>
      <c r="U492" s="34">
        <f t="shared" si="105"/>
        <v>0.82013888888888886</v>
      </c>
      <c r="V492" s="34">
        <f t="shared" si="106"/>
        <v>2.7083333333333348E-2</v>
      </c>
      <c r="W492" s="35">
        <f t="shared" si="107"/>
        <v>39</v>
      </c>
      <c r="X492" s="27" t="str">
        <f t="shared" si="108"/>
        <v>RGNO1466279</v>
      </c>
      <c r="Y492" s="43">
        <f t="shared" si="109"/>
        <v>45635</v>
      </c>
      <c r="Z492" s="27" t="str">
        <f t="shared" si="110"/>
        <v>707508818</v>
      </c>
      <c r="AA492" s="27" t="str">
        <f t="shared" si="111"/>
        <v>Present</v>
      </c>
    </row>
    <row r="493" spans="1:27">
      <c r="A493" s="32" t="s">
        <v>541</v>
      </c>
      <c r="B493" s="27" t="str" cm="1">
        <f t="array" ref="B493:D493">_xlfn.TEXTSPLIT($A493,",")</f>
        <v>RGNO1466280</v>
      </c>
      <c r="C493" s="27" t="str">
        <v>Date-10/12/2024</v>
      </c>
      <c r="D493" s="27" t="str">
        <v>Mob:707598822[0:00]</v>
      </c>
      <c r="E493" s="36" t="str">
        <f t="shared" si="98"/>
        <v>10/12/2024</v>
      </c>
      <c r="F493" s="27" t="str">
        <f t="shared" si="99"/>
        <v>707598822</v>
      </c>
      <c r="G493" s="27" t="str" cm="1">
        <f t="array" ref="G493:I493">_xlfn.TEXTSPLIT($E493,"/")</f>
        <v>10</v>
      </c>
      <c r="H493" s="27" t="str">
        <v>12</v>
      </c>
      <c r="I493" s="27" t="str">
        <v>2024</v>
      </c>
      <c r="J493" s="28">
        <f t="shared" si="100"/>
        <v>45636</v>
      </c>
      <c r="K493" s="27" t="str">
        <f t="shared" si="101"/>
        <v>[0:00]</v>
      </c>
      <c r="L493" s="27" t="str">
        <f t="shared" si="102"/>
        <v>0:00]</v>
      </c>
      <c r="M493" s="27" t="str">
        <f t="shared" si="103"/>
        <v>0:00</v>
      </c>
      <c r="N493" s="27" t="str" cm="1">
        <f t="array" ref="N493">_xlfn.TEXTSPLIT($M493,"-")</f>
        <v>0:00</v>
      </c>
      <c r="O493" s="27"/>
      <c r="P493" s="27" cm="1">
        <f t="array" ref="P493:Q493">VALUE(_xlfn.TEXTSPLIT($N493,":"))</f>
        <v>0</v>
      </c>
      <c r="Q493" s="27">
        <v>0</v>
      </c>
      <c r="R493" s="27" t="str" cm="1">
        <f t="array" ref="R493">IF($O493="","",VALUE(_xlfn.TEXTSPLIT($O493,":")))</f>
        <v/>
      </c>
      <c r="S493" s="27"/>
      <c r="T493" s="34">
        <f t="shared" si="104"/>
        <v>0</v>
      </c>
      <c r="U493" s="34" t="str">
        <f t="shared" si="105"/>
        <v/>
      </c>
      <c r="V493" s="34" t="str">
        <f t="shared" si="106"/>
        <v/>
      </c>
      <c r="W493" s="35">
        <f t="shared" si="107"/>
        <v>0</v>
      </c>
      <c r="X493" s="27" t="str">
        <f t="shared" si="108"/>
        <v>RGNO1466280</v>
      </c>
      <c r="Y493" s="43">
        <f t="shared" si="109"/>
        <v>45636</v>
      </c>
      <c r="Z493" s="27" t="str">
        <f t="shared" si="110"/>
        <v>707598822</v>
      </c>
      <c r="AA493" s="27" t="str">
        <f t="shared" si="111"/>
        <v>Absent</v>
      </c>
    </row>
    <row r="494" spans="1:27">
      <c r="A494" s="32" t="s">
        <v>542</v>
      </c>
      <c r="B494" s="27" t="str" cm="1">
        <f t="array" ref="B494:D494">_xlfn.TEXTSPLIT($A494,",")</f>
        <v>RGNO1466281</v>
      </c>
      <c r="C494" s="27" t="str">
        <v>Date-11/12/2024</v>
      </c>
      <c r="D494" s="27" t="str">
        <v>Mob:607688826[11:43-12:43]</v>
      </c>
      <c r="E494" s="36" t="str">
        <f t="shared" si="98"/>
        <v>11/12/2024</v>
      </c>
      <c r="F494" s="27" t="str">
        <f t="shared" si="99"/>
        <v>607688826</v>
      </c>
      <c r="G494" s="27" t="str" cm="1">
        <f t="array" ref="G494:I494">_xlfn.TEXTSPLIT($E494,"/")</f>
        <v>11</v>
      </c>
      <c r="H494" s="27" t="str">
        <v>12</v>
      </c>
      <c r="I494" s="27" t="str">
        <v>2024</v>
      </c>
      <c r="J494" s="28">
        <f t="shared" si="100"/>
        <v>45637</v>
      </c>
      <c r="K494" s="27" t="str">
        <f t="shared" si="101"/>
        <v>[11:43-12:43]</v>
      </c>
      <c r="L494" s="27" t="str">
        <f t="shared" si="102"/>
        <v>11:43-12:43]</v>
      </c>
      <c r="M494" s="27" t="str">
        <f t="shared" si="103"/>
        <v>11:43-12:43</v>
      </c>
      <c r="N494" s="27" t="str" cm="1">
        <f t="array" ref="N494:O494">_xlfn.TEXTSPLIT($M494,"-")</f>
        <v>11:43</v>
      </c>
      <c r="O494" s="27" t="str">
        <v>12:43</v>
      </c>
      <c r="P494" s="27" cm="1">
        <f t="array" ref="P494:Q494">VALUE(_xlfn.TEXTSPLIT($N494,":"))</f>
        <v>11</v>
      </c>
      <c r="Q494" s="27">
        <v>43</v>
      </c>
      <c r="R494" s="27" cm="1">
        <f t="array" ref="R494:S494">IF($O494="","",VALUE(_xlfn.TEXTSPLIT($O494,":")))</f>
        <v>12</v>
      </c>
      <c r="S494" s="27">
        <v>43</v>
      </c>
      <c r="T494" s="34">
        <f t="shared" si="104"/>
        <v>0.48819444444444443</v>
      </c>
      <c r="U494" s="34">
        <f t="shared" si="105"/>
        <v>0.52986111111111112</v>
      </c>
      <c r="V494" s="34">
        <f t="shared" si="106"/>
        <v>4.1666666666666685E-2</v>
      </c>
      <c r="W494" s="35">
        <f t="shared" si="107"/>
        <v>1</v>
      </c>
      <c r="X494" s="27" t="str">
        <f t="shared" si="108"/>
        <v>RGNO1466281</v>
      </c>
      <c r="Y494" s="43">
        <f t="shared" si="109"/>
        <v>45637</v>
      </c>
      <c r="Z494" s="27" t="str">
        <f t="shared" si="110"/>
        <v>607688826</v>
      </c>
      <c r="AA494" s="27" t="str">
        <f t="shared" si="111"/>
        <v>Present</v>
      </c>
    </row>
    <row r="495" spans="1:27">
      <c r="A495" s="32" t="s">
        <v>543</v>
      </c>
      <c r="B495" s="27" t="str" cm="1">
        <f t="array" ref="B495:D495">_xlfn.TEXTSPLIT($A495,",")</f>
        <v>RGNO1466282</v>
      </c>
      <c r="C495" s="27" t="str">
        <v>Date-11/12/2024</v>
      </c>
      <c r="D495" s="27" t="str">
        <v>Mob:607868833[0:00]</v>
      </c>
      <c r="E495" s="36" t="str">
        <f t="shared" si="98"/>
        <v>11/12/2024</v>
      </c>
      <c r="F495" s="27" t="str">
        <f t="shared" si="99"/>
        <v>607868833</v>
      </c>
      <c r="G495" s="27" t="str" cm="1">
        <f t="array" ref="G495:I495">_xlfn.TEXTSPLIT($E495,"/")</f>
        <v>11</v>
      </c>
      <c r="H495" s="27" t="str">
        <v>12</v>
      </c>
      <c r="I495" s="27" t="str">
        <v>2024</v>
      </c>
      <c r="J495" s="28">
        <f t="shared" si="100"/>
        <v>45637</v>
      </c>
      <c r="K495" s="27" t="str">
        <f t="shared" si="101"/>
        <v>[0:00]</v>
      </c>
      <c r="L495" s="27" t="str">
        <f t="shared" si="102"/>
        <v>0:00]</v>
      </c>
      <c r="M495" s="27" t="str">
        <f t="shared" si="103"/>
        <v>0:00</v>
      </c>
      <c r="N495" s="27" t="str" cm="1">
        <f t="array" ref="N495">_xlfn.TEXTSPLIT($M495,"-")</f>
        <v>0:00</v>
      </c>
      <c r="O495" s="27"/>
      <c r="P495" s="27" cm="1">
        <f t="array" ref="P495:Q495">VALUE(_xlfn.TEXTSPLIT($N495,":"))</f>
        <v>0</v>
      </c>
      <c r="Q495" s="27">
        <v>0</v>
      </c>
      <c r="R495" s="27" t="str" cm="1">
        <f t="array" ref="R495">IF($O495="","",VALUE(_xlfn.TEXTSPLIT($O495,":")))</f>
        <v/>
      </c>
      <c r="S495" s="27"/>
      <c r="T495" s="34">
        <f t="shared" si="104"/>
        <v>0</v>
      </c>
      <c r="U495" s="34" t="str">
        <f t="shared" si="105"/>
        <v/>
      </c>
      <c r="V495" s="34" t="str">
        <f t="shared" si="106"/>
        <v/>
      </c>
      <c r="W495" s="35">
        <f t="shared" si="107"/>
        <v>0</v>
      </c>
      <c r="X495" s="27" t="str">
        <f t="shared" si="108"/>
        <v>RGNO1466282</v>
      </c>
      <c r="Y495" s="43">
        <f t="shared" si="109"/>
        <v>45637</v>
      </c>
      <c r="Z495" s="27" t="str">
        <f t="shared" si="110"/>
        <v>607868833</v>
      </c>
      <c r="AA495" s="27" t="str">
        <f t="shared" si="111"/>
        <v>Absent</v>
      </c>
    </row>
    <row r="496" spans="1:27">
      <c r="A496" s="32" t="s">
        <v>544</v>
      </c>
      <c r="B496" s="27" t="str" cm="1">
        <f t="array" ref="B496:D496">_xlfn.TEXTSPLIT($A496,",")</f>
        <v>RGNO1466283</v>
      </c>
      <c r="C496" s="27" t="str">
        <v>Date-9/12/2024</v>
      </c>
      <c r="D496" s="27" t="str">
        <v>Mob:608048841[0:00]</v>
      </c>
      <c r="E496" s="36" t="str">
        <f t="shared" si="98"/>
        <v>9/12/2024</v>
      </c>
      <c r="F496" s="27" t="str">
        <f t="shared" si="99"/>
        <v>608048841</v>
      </c>
      <c r="G496" s="27" t="str" cm="1">
        <f t="array" ref="G496:I496">_xlfn.TEXTSPLIT($E496,"/")</f>
        <v>9</v>
      </c>
      <c r="H496" s="27" t="str">
        <v>12</v>
      </c>
      <c r="I496" s="27" t="str">
        <v>2024</v>
      </c>
      <c r="J496" s="28">
        <f t="shared" si="100"/>
        <v>45635</v>
      </c>
      <c r="K496" s="27" t="str">
        <f t="shared" si="101"/>
        <v>[0:00]</v>
      </c>
      <c r="L496" s="27" t="str">
        <f t="shared" si="102"/>
        <v>0:00]</v>
      </c>
      <c r="M496" s="27" t="str">
        <f t="shared" si="103"/>
        <v>0:00</v>
      </c>
      <c r="N496" s="27" t="str" cm="1">
        <f t="array" ref="N496">_xlfn.TEXTSPLIT($M496,"-")</f>
        <v>0:00</v>
      </c>
      <c r="O496" s="27"/>
      <c r="P496" s="27" cm="1">
        <f t="array" ref="P496:Q496">VALUE(_xlfn.TEXTSPLIT($N496,":"))</f>
        <v>0</v>
      </c>
      <c r="Q496" s="27">
        <v>0</v>
      </c>
      <c r="R496" s="27" t="str" cm="1">
        <f t="array" ref="R496">IF($O496="","",VALUE(_xlfn.TEXTSPLIT($O496,":")))</f>
        <v/>
      </c>
      <c r="S496" s="27"/>
      <c r="T496" s="34">
        <f t="shared" si="104"/>
        <v>0</v>
      </c>
      <c r="U496" s="34" t="str">
        <f t="shared" si="105"/>
        <v/>
      </c>
      <c r="V496" s="34" t="str">
        <f t="shared" si="106"/>
        <v/>
      </c>
      <c r="W496" s="35">
        <f t="shared" si="107"/>
        <v>0</v>
      </c>
      <c r="X496" s="27" t="str">
        <f t="shared" si="108"/>
        <v>RGNO1466283</v>
      </c>
      <c r="Y496" s="43">
        <f t="shared" si="109"/>
        <v>45635</v>
      </c>
      <c r="Z496" s="27" t="str">
        <f t="shared" si="110"/>
        <v>608048841</v>
      </c>
      <c r="AA496" s="27" t="str">
        <f t="shared" si="111"/>
        <v>Absent</v>
      </c>
    </row>
    <row r="497" spans="1:27">
      <c r="A497" s="32" t="s">
        <v>545</v>
      </c>
      <c r="B497" s="27" t="str" cm="1">
        <f t="array" ref="B497:D497">_xlfn.TEXTSPLIT($A497,",")</f>
        <v>RGNO1466284</v>
      </c>
      <c r="C497" s="27" t="str">
        <v>Date-3/12/2024</v>
      </c>
      <c r="D497" s="27" t="str">
        <v>Mob:708080409[08:08-8:47]</v>
      </c>
      <c r="E497" s="36" t="str">
        <f t="shared" si="98"/>
        <v>3/12/2024</v>
      </c>
      <c r="F497" s="27" t="str">
        <f t="shared" si="99"/>
        <v>708080409</v>
      </c>
      <c r="G497" s="27" t="str" cm="1">
        <f t="array" ref="G497:I497">_xlfn.TEXTSPLIT($E497,"/")</f>
        <v>3</v>
      </c>
      <c r="H497" s="27" t="str">
        <v>12</v>
      </c>
      <c r="I497" s="27" t="str">
        <v>2024</v>
      </c>
      <c r="J497" s="28">
        <f t="shared" si="100"/>
        <v>45629</v>
      </c>
      <c r="K497" s="27" t="str">
        <f t="shared" si="101"/>
        <v>[08:08-8:47]</v>
      </c>
      <c r="L497" s="27" t="str">
        <f t="shared" si="102"/>
        <v>08:08-8:47]</v>
      </c>
      <c r="M497" s="27" t="str">
        <f t="shared" si="103"/>
        <v>08:08-8:47</v>
      </c>
      <c r="N497" s="27" t="str" cm="1">
        <f t="array" ref="N497:O497">_xlfn.TEXTSPLIT($M497,"-")</f>
        <v>08:08</v>
      </c>
      <c r="O497" s="27" t="str">
        <v>8:47</v>
      </c>
      <c r="P497" s="27" cm="1">
        <f t="array" ref="P497:Q497">VALUE(_xlfn.TEXTSPLIT($N497,":"))</f>
        <v>8</v>
      </c>
      <c r="Q497" s="27">
        <v>8</v>
      </c>
      <c r="R497" s="27" cm="1">
        <f t="array" ref="R497:S497">IF($O497="","",VALUE(_xlfn.TEXTSPLIT($O497,":")))</f>
        <v>8</v>
      </c>
      <c r="S497" s="27">
        <v>47</v>
      </c>
      <c r="T497" s="34">
        <f t="shared" si="104"/>
        <v>0.33888888888888891</v>
      </c>
      <c r="U497" s="34">
        <f t="shared" si="105"/>
        <v>0.3659722222222222</v>
      </c>
      <c r="V497" s="34">
        <f t="shared" si="106"/>
        <v>2.7083333333333293E-2</v>
      </c>
      <c r="W497" s="35">
        <f t="shared" si="107"/>
        <v>39</v>
      </c>
      <c r="X497" s="27" t="str">
        <f t="shared" si="108"/>
        <v>RGNO1466284</v>
      </c>
      <c r="Y497" s="43">
        <f t="shared" si="109"/>
        <v>45629</v>
      </c>
      <c r="Z497" s="27" t="str">
        <f t="shared" si="110"/>
        <v>708080409</v>
      </c>
      <c r="AA497" s="27" t="str">
        <f t="shared" si="111"/>
        <v>Present</v>
      </c>
    </row>
    <row r="498" spans="1:27">
      <c r="A498" s="32" t="s">
        <v>546</v>
      </c>
      <c r="B498" s="27" t="str" cm="1">
        <f t="array" ref="B498:D498">_xlfn.TEXTSPLIT($A498,",")</f>
        <v>RGNO1466285</v>
      </c>
      <c r="C498" s="27" t="str">
        <v>Date-5/12/2024</v>
      </c>
      <c r="D498" s="27" t="str">
        <v>Mob:608318852[15:16-15:31]</v>
      </c>
      <c r="E498" s="36" t="str">
        <f t="shared" si="98"/>
        <v>5/12/2024</v>
      </c>
      <c r="F498" s="27" t="str">
        <f t="shared" si="99"/>
        <v>608318852</v>
      </c>
      <c r="G498" s="27" t="str" cm="1">
        <f t="array" ref="G498:I498">_xlfn.TEXTSPLIT($E498,"/")</f>
        <v>5</v>
      </c>
      <c r="H498" s="27" t="str">
        <v>12</v>
      </c>
      <c r="I498" s="27" t="str">
        <v>2024</v>
      </c>
      <c r="J498" s="28">
        <f t="shared" si="100"/>
        <v>45631</v>
      </c>
      <c r="K498" s="27" t="str">
        <f t="shared" si="101"/>
        <v>[15:16-15:31]</v>
      </c>
      <c r="L498" s="27" t="str">
        <f t="shared" si="102"/>
        <v>15:16-15:31]</v>
      </c>
      <c r="M498" s="27" t="str">
        <f t="shared" si="103"/>
        <v>15:16-15:31</v>
      </c>
      <c r="N498" s="27" t="str" cm="1">
        <f t="array" ref="N498:O498">_xlfn.TEXTSPLIT($M498,"-")</f>
        <v>15:16</v>
      </c>
      <c r="O498" s="27" t="str">
        <v>15:31</v>
      </c>
      <c r="P498" s="27" cm="1">
        <f t="array" ref="P498:Q498">VALUE(_xlfn.TEXTSPLIT($N498,":"))</f>
        <v>15</v>
      </c>
      <c r="Q498" s="27">
        <v>16</v>
      </c>
      <c r="R498" s="27" cm="1">
        <f t="array" ref="R498:S498">IF($O498="","",VALUE(_xlfn.TEXTSPLIT($O498,":")))</f>
        <v>15</v>
      </c>
      <c r="S498" s="27">
        <v>31</v>
      </c>
      <c r="T498" s="34">
        <f t="shared" si="104"/>
        <v>0.63611111111111107</v>
      </c>
      <c r="U498" s="34">
        <f t="shared" si="105"/>
        <v>0.64652777777777781</v>
      </c>
      <c r="V498" s="34">
        <f t="shared" si="106"/>
        <v>1.0416666666666741E-2</v>
      </c>
      <c r="W498" s="35">
        <f t="shared" si="107"/>
        <v>15</v>
      </c>
      <c r="X498" s="27" t="str">
        <f t="shared" si="108"/>
        <v>RGNO1466285</v>
      </c>
      <c r="Y498" s="43">
        <f t="shared" si="109"/>
        <v>45631</v>
      </c>
      <c r="Z498" s="27" t="str">
        <f t="shared" si="110"/>
        <v>608318852</v>
      </c>
      <c r="AA498" s="27" t="str">
        <f t="shared" si="111"/>
        <v>Present</v>
      </c>
    </row>
    <row r="499" spans="1:27">
      <c r="A499" s="32" t="s">
        <v>547</v>
      </c>
      <c r="B499" s="27" t="str" cm="1">
        <f t="array" ref="B499:D499">_xlfn.TEXTSPLIT($A499,",")</f>
        <v>RGNO1466286</v>
      </c>
      <c r="C499" s="27" t="str">
        <v>Date-15/12/2024</v>
      </c>
      <c r="D499" s="27" t="str">
        <v>Mob:608498860[0:00]</v>
      </c>
      <c r="E499" s="36" t="str">
        <f t="shared" si="98"/>
        <v>15/12/2024</v>
      </c>
      <c r="F499" s="27" t="str">
        <f t="shared" si="99"/>
        <v>608498860</v>
      </c>
      <c r="G499" s="27" t="str" cm="1">
        <f t="array" ref="G499:I499">_xlfn.TEXTSPLIT($E499,"/")</f>
        <v>15</v>
      </c>
      <c r="H499" s="27" t="str">
        <v>12</v>
      </c>
      <c r="I499" s="27" t="str">
        <v>2024</v>
      </c>
      <c r="J499" s="28">
        <f t="shared" si="100"/>
        <v>45641</v>
      </c>
      <c r="K499" s="27" t="str">
        <f t="shared" si="101"/>
        <v>[0:00]</v>
      </c>
      <c r="L499" s="27" t="str">
        <f t="shared" si="102"/>
        <v>0:00]</v>
      </c>
      <c r="M499" s="27" t="str">
        <f t="shared" si="103"/>
        <v>0:00</v>
      </c>
      <c r="N499" s="27" t="str" cm="1">
        <f t="array" ref="N499">_xlfn.TEXTSPLIT($M499,"-")</f>
        <v>0:00</v>
      </c>
      <c r="O499" s="27"/>
      <c r="P499" s="27" cm="1">
        <f t="array" ref="P499:Q499">VALUE(_xlfn.TEXTSPLIT($N499,":"))</f>
        <v>0</v>
      </c>
      <c r="Q499" s="27">
        <v>0</v>
      </c>
      <c r="R499" s="27" t="str" cm="1">
        <f t="array" ref="R499">IF($O499="","",VALUE(_xlfn.TEXTSPLIT($O499,":")))</f>
        <v/>
      </c>
      <c r="S499" s="27"/>
      <c r="T499" s="34">
        <f t="shared" si="104"/>
        <v>0</v>
      </c>
      <c r="U499" s="34" t="str">
        <f t="shared" si="105"/>
        <v/>
      </c>
      <c r="V499" s="34" t="str">
        <f t="shared" si="106"/>
        <v/>
      </c>
      <c r="W499" s="35">
        <f t="shared" si="107"/>
        <v>0</v>
      </c>
      <c r="X499" s="27" t="str">
        <f t="shared" si="108"/>
        <v>RGNO1466286</v>
      </c>
      <c r="Y499" s="43">
        <f t="shared" si="109"/>
        <v>45641</v>
      </c>
      <c r="Z499" s="27" t="str">
        <f t="shared" si="110"/>
        <v>608498860</v>
      </c>
      <c r="AA499" s="27" t="str">
        <f t="shared" si="111"/>
        <v>Absent</v>
      </c>
    </row>
    <row r="500" spans="1:27">
      <c r="A500" s="32" t="s">
        <v>548</v>
      </c>
      <c r="B500" s="27" t="str" cm="1">
        <f t="array" ref="B500:D500">_xlfn.TEXTSPLIT($A500,",")</f>
        <v>RGNO1466287</v>
      </c>
      <c r="C500" s="27" t="str">
        <v>Date-12/12/2024</v>
      </c>
      <c r="D500" s="27" t="str">
        <v>Mob:608588864[12:42-12:43]</v>
      </c>
      <c r="E500" s="36" t="str">
        <f t="shared" si="98"/>
        <v>12/12/2024</v>
      </c>
      <c r="F500" s="27" t="str">
        <f t="shared" si="99"/>
        <v>608588864</v>
      </c>
      <c r="G500" s="27" t="str" cm="1">
        <f t="array" ref="G500:I500">_xlfn.TEXTSPLIT($E500,"/")</f>
        <v>12</v>
      </c>
      <c r="H500" s="27" t="str">
        <v>12</v>
      </c>
      <c r="I500" s="27" t="str">
        <v>2024</v>
      </c>
      <c r="J500" s="28">
        <f t="shared" si="100"/>
        <v>45638</v>
      </c>
      <c r="K500" s="27" t="str">
        <f t="shared" si="101"/>
        <v>[12:42-12:43]</v>
      </c>
      <c r="L500" s="27" t="str">
        <f t="shared" si="102"/>
        <v>12:42-12:43]</v>
      </c>
      <c r="M500" s="27" t="str">
        <f t="shared" si="103"/>
        <v>12:42-12:43</v>
      </c>
      <c r="N500" s="27" t="str" cm="1">
        <f t="array" ref="N500:O500">_xlfn.TEXTSPLIT($M500,"-")</f>
        <v>12:42</v>
      </c>
      <c r="O500" s="27" t="str">
        <v>12:43</v>
      </c>
      <c r="P500" s="27" cm="1">
        <f t="array" ref="P500:Q500">VALUE(_xlfn.TEXTSPLIT($N500,":"))</f>
        <v>12</v>
      </c>
      <c r="Q500" s="27">
        <v>42</v>
      </c>
      <c r="R500" s="27" cm="1">
        <f t="array" ref="R500:S500">IF($O500="","",VALUE(_xlfn.TEXTSPLIT($O500,":")))</f>
        <v>12</v>
      </c>
      <c r="S500" s="27">
        <v>43</v>
      </c>
      <c r="T500" s="34">
        <f t="shared" si="104"/>
        <v>0.52916666666666667</v>
      </c>
      <c r="U500" s="34">
        <f t="shared" si="105"/>
        <v>0.52986111111111112</v>
      </c>
      <c r="V500" s="34">
        <f t="shared" si="106"/>
        <v>6.9444444444444198E-4</v>
      </c>
      <c r="W500" s="35">
        <f t="shared" si="107"/>
        <v>1</v>
      </c>
      <c r="X500" s="27" t="str">
        <f t="shared" si="108"/>
        <v>RGNO1466287</v>
      </c>
      <c r="Y500" s="43">
        <f t="shared" si="109"/>
        <v>45638</v>
      </c>
      <c r="Z500" s="27" t="str">
        <f t="shared" si="110"/>
        <v>608588864</v>
      </c>
      <c r="AA500" s="27" t="str">
        <f t="shared" si="111"/>
        <v>Present</v>
      </c>
    </row>
    <row r="501" spans="1:27">
      <c r="A501" s="32" t="s">
        <v>549</v>
      </c>
      <c r="B501" s="27" t="str" cm="1">
        <f t="array" ref="B501:D501">_xlfn.TEXTSPLIT($A501,",")</f>
        <v>RGNO1466288</v>
      </c>
      <c r="C501" s="27" t="str">
        <v>Date-17/12/2024</v>
      </c>
      <c r="D501" s="27" t="str">
        <v>Mob:708678867[09:21-10:04]</v>
      </c>
      <c r="E501" s="36" t="str">
        <f t="shared" si="98"/>
        <v>17/12/2024</v>
      </c>
      <c r="F501" s="27" t="str">
        <f t="shared" si="99"/>
        <v>708678867</v>
      </c>
      <c r="G501" s="27" t="str" cm="1">
        <f t="array" ref="G501:I501">_xlfn.TEXTSPLIT($E501,"/")</f>
        <v>17</v>
      </c>
      <c r="H501" s="27" t="str">
        <v>12</v>
      </c>
      <c r="I501" s="27" t="str">
        <v>2024</v>
      </c>
      <c r="J501" s="28">
        <f t="shared" si="100"/>
        <v>45643</v>
      </c>
      <c r="K501" s="27" t="str">
        <f t="shared" si="101"/>
        <v>[09:21-10:04]</v>
      </c>
      <c r="L501" s="27" t="str">
        <f t="shared" si="102"/>
        <v>09:21-10:04]</v>
      </c>
      <c r="M501" s="27" t="str">
        <f t="shared" si="103"/>
        <v>09:21-10:04</v>
      </c>
      <c r="N501" s="27" t="str" cm="1">
        <f t="array" ref="N501:O501">_xlfn.TEXTSPLIT($M501,"-")</f>
        <v>09:21</v>
      </c>
      <c r="O501" s="27" t="str">
        <v>10:04</v>
      </c>
      <c r="P501" s="27" cm="1">
        <f t="array" ref="P501:Q501">VALUE(_xlfn.TEXTSPLIT($N501,":"))</f>
        <v>9</v>
      </c>
      <c r="Q501" s="27">
        <v>21</v>
      </c>
      <c r="R501" s="27" cm="1">
        <f t="array" ref="R501:S501">IF($O501="","",VALUE(_xlfn.TEXTSPLIT($O501,":")))</f>
        <v>10</v>
      </c>
      <c r="S501" s="27">
        <v>4</v>
      </c>
      <c r="T501" s="34">
        <f t="shared" si="104"/>
        <v>0.38958333333333334</v>
      </c>
      <c r="U501" s="34">
        <f t="shared" si="105"/>
        <v>0.41944444444444445</v>
      </c>
      <c r="V501" s="34">
        <f t="shared" si="106"/>
        <v>2.9861111111111116E-2</v>
      </c>
      <c r="W501" s="35">
        <f t="shared" si="107"/>
        <v>43</v>
      </c>
      <c r="X501" s="27" t="str">
        <f t="shared" si="108"/>
        <v>RGNO1466288</v>
      </c>
      <c r="Y501" s="43">
        <f t="shared" si="109"/>
        <v>45643</v>
      </c>
      <c r="Z501" s="27" t="str">
        <f t="shared" si="110"/>
        <v>708678867</v>
      </c>
      <c r="AA501" s="27" t="str">
        <f t="shared" si="111"/>
        <v>Present</v>
      </c>
    </row>
    <row r="502" spans="1:27">
      <c r="A502" s="32" t="s">
        <v>550</v>
      </c>
      <c r="B502" s="27" t="str" cm="1">
        <f t="array" ref="B502:D502">_xlfn.TEXTSPLIT($A502,",")</f>
        <v>RGNO1466289</v>
      </c>
      <c r="C502" s="27" t="str">
        <v>Date-11/12/2024</v>
      </c>
      <c r="D502" s="27" t="str">
        <v>Mob:708858875[09:38-10:16]</v>
      </c>
      <c r="E502" s="36" t="str">
        <f t="shared" si="98"/>
        <v>11/12/2024</v>
      </c>
      <c r="F502" s="27" t="str">
        <f t="shared" si="99"/>
        <v>708858875</v>
      </c>
      <c r="G502" s="27" t="str" cm="1">
        <f t="array" ref="G502:I502">_xlfn.TEXTSPLIT($E502,"/")</f>
        <v>11</v>
      </c>
      <c r="H502" s="27" t="str">
        <v>12</v>
      </c>
      <c r="I502" s="27" t="str">
        <v>2024</v>
      </c>
      <c r="J502" s="28">
        <f t="shared" si="100"/>
        <v>45637</v>
      </c>
      <c r="K502" s="27" t="str">
        <f t="shared" si="101"/>
        <v>[09:38-10:16]</v>
      </c>
      <c r="L502" s="27" t="str">
        <f t="shared" si="102"/>
        <v>09:38-10:16]</v>
      </c>
      <c r="M502" s="27" t="str">
        <f t="shared" si="103"/>
        <v>09:38-10:16</v>
      </c>
      <c r="N502" s="27" t="str" cm="1">
        <f t="array" ref="N502:O502">_xlfn.TEXTSPLIT($M502,"-")</f>
        <v>09:38</v>
      </c>
      <c r="O502" s="27" t="str">
        <v>10:16</v>
      </c>
      <c r="P502" s="27" cm="1">
        <f t="array" ref="P502:Q502">VALUE(_xlfn.TEXTSPLIT($N502,":"))</f>
        <v>9</v>
      </c>
      <c r="Q502" s="27">
        <v>38</v>
      </c>
      <c r="R502" s="27" cm="1">
        <f t="array" ref="R502:S502">IF($O502="","",VALUE(_xlfn.TEXTSPLIT($O502,":")))</f>
        <v>10</v>
      </c>
      <c r="S502" s="27">
        <v>16</v>
      </c>
      <c r="T502" s="34">
        <f t="shared" si="104"/>
        <v>0.40138888888888891</v>
      </c>
      <c r="U502" s="34">
        <f t="shared" si="105"/>
        <v>0.42777777777777776</v>
      </c>
      <c r="V502" s="34">
        <f t="shared" si="106"/>
        <v>2.6388888888888851E-2</v>
      </c>
      <c r="W502" s="35">
        <f t="shared" si="107"/>
        <v>38</v>
      </c>
      <c r="X502" s="27" t="str">
        <f t="shared" si="108"/>
        <v>RGNO1466289</v>
      </c>
      <c r="Y502" s="43">
        <f t="shared" si="109"/>
        <v>45637</v>
      </c>
      <c r="Z502" s="27" t="str">
        <f t="shared" si="110"/>
        <v>708858875</v>
      </c>
      <c r="AA502" s="27" t="str">
        <f t="shared" si="111"/>
        <v>Present</v>
      </c>
    </row>
    <row r="503" spans="1:27">
      <c r="A503" s="32" t="s">
        <v>551</v>
      </c>
      <c r="B503" s="27" t="str" cm="1">
        <f t="array" ref="B503:D503">_xlfn.TEXTSPLIT($A503,",")</f>
        <v>RGNO1466290</v>
      </c>
      <c r="C503" s="27" t="str">
        <v>Date-13/12/2024</v>
      </c>
      <c r="D503" s="27" t="str">
        <v>Mob:708948879[12:39-13:33]</v>
      </c>
      <c r="E503" s="36" t="str">
        <f t="shared" si="98"/>
        <v>13/12/2024</v>
      </c>
      <c r="F503" s="27" t="str">
        <f t="shared" si="99"/>
        <v>708948879</v>
      </c>
      <c r="G503" s="27" t="str" cm="1">
        <f t="array" ref="G503:I503">_xlfn.TEXTSPLIT($E503,"/")</f>
        <v>13</v>
      </c>
      <c r="H503" s="27" t="str">
        <v>12</v>
      </c>
      <c r="I503" s="27" t="str">
        <v>2024</v>
      </c>
      <c r="J503" s="28">
        <f t="shared" si="100"/>
        <v>45639</v>
      </c>
      <c r="K503" s="27" t="str">
        <f t="shared" si="101"/>
        <v>[12:39-13:33]</v>
      </c>
      <c r="L503" s="27" t="str">
        <f t="shared" si="102"/>
        <v>12:39-13:33]</v>
      </c>
      <c r="M503" s="27" t="str">
        <f t="shared" si="103"/>
        <v>12:39-13:33</v>
      </c>
      <c r="N503" s="27" t="str" cm="1">
        <f t="array" ref="N503:O503">_xlfn.TEXTSPLIT($M503,"-")</f>
        <v>12:39</v>
      </c>
      <c r="O503" s="27" t="str">
        <v>13:33</v>
      </c>
      <c r="P503" s="27" cm="1">
        <f t="array" ref="P503:Q503">VALUE(_xlfn.TEXTSPLIT($N503,":"))</f>
        <v>12</v>
      </c>
      <c r="Q503" s="27">
        <v>39</v>
      </c>
      <c r="R503" s="27" cm="1">
        <f t="array" ref="R503:S503">IF($O503="","",VALUE(_xlfn.TEXTSPLIT($O503,":")))</f>
        <v>13</v>
      </c>
      <c r="S503" s="27">
        <v>33</v>
      </c>
      <c r="T503" s="34">
        <f t="shared" si="104"/>
        <v>0.52708333333333335</v>
      </c>
      <c r="U503" s="34">
        <f t="shared" si="105"/>
        <v>0.56458333333333333</v>
      </c>
      <c r="V503" s="34">
        <f t="shared" si="106"/>
        <v>3.7499999999999978E-2</v>
      </c>
      <c r="W503" s="35">
        <f t="shared" si="107"/>
        <v>54</v>
      </c>
      <c r="X503" s="27" t="str">
        <f t="shared" si="108"/>
        <v>RGNO1466290</v>
      </c>
      <c r="Y503" s="43">
        <f t="shared" si="109"/>
        <v>45639</v>
      </c>
      <c r="Z503" s="27" t="str">
        <f t="shared" si="110"/>
        <v>708948879</v>
      </c>
      <c r="AA503" s="27" t="str">
        <f t="shared" si="111"/>
        <v>Present</v>
      </c>
    </row>
    <row r="504" spans="1:27">
      <c r="A504" s="32" t="s">
        <v>552</v>
      </c>
      <c r="B504" s="27" t="str" cm="1">
        <f t="array" ref="B504:D504">_xlfn.TEXTSPLIT($A504,",")</f>
        <v>RGNO1466291</v>
      </c>
      <c r="C504" s="27" t="str">
        <v>Date-13/12/2024</v>
      </c>
      <c r="D504" s="27" t="str">
        <v>Mob:609038883[17:33-18:33]</v>
      </c>
      <c r="E504" s="36" t="str">
        <f t="shared" si="98"/>
        <v>13/12/2024</v>
      </c>
      <c r="F504" s="27" t="str">
        <f t="shared" si="99"/>
        <v>609038883</v>
      </c>
      <c r="G504" s="27" t="str" cm="1">
        <f t="array" ref="G504:I504">_xlfn.TEXTSPLIT($E504,"/")</f>
        <v>13</v>
      </c>
      <c r="H504" s="27" t="str">
        <v>12</v>
      </c>
      <c r="I504" s="27" t="str">
        <v>2024</v>
      </c>
      <c r="J504" s="28">
        <f t="shared" si="100"/>
        <v>45639</v>
      </c>
      <c r="K504" s="27" t="str">
        <f t="shared" si="101"/>
        <v>[17:33-18:33]</v>
      </c>
      <c r="L504" s="27" t="str">
        <f t="shared" si="102"/>
        <v>17:33-18:33]</v>
      </c>
      <c r="M504" s="27" t="str">
        <f t="shared" si="103"/>
        <v>17:33-18:33</v>
      </c>
      <c r="N504" s="27" t="str" cm="1">
        <f t="array" ref="N504:O504">_xlfn.TEXTSPLIT($M504,"-")</f>
        <v>17:33</v>
      </c>
      <c r="O504" s="27" t="str">
        <v>18:33</v>
      </c>
      <c r="P504" s="27" cm="1">
        <f t="array" ref="P504:Q504">VALUE(_xlfn.TEXTSPLIT($N504,":"))</f>
        <v>17</v>
      </c>
      <c r="Q504" s="27">
        <v>33</v>
      </c>
      <c r="R504" s="27" cm="1">
        <f t="array" ref="R504:S504">IF($O504="","",VALUE(_xlfn.TEXTSPLIT($O504,":")))</f>
        <v>18</v>
      </c>
      <c r="S504" s="27">
        <v>33</v>
      </c>
      <c r="T504" s="34">
        <f t="shared" si="104"/>
        <v>0.73124999999999996</v>
      </c>
      <c r="U504" s="34">
        <f t="shared" si="105"/>
        <v>0.7729166666666667</v>
      </c>
      <c r="V504" s="34">
        <f t="shared" si="106"/>
        <v>4.1666666666666741E-2</v>
      </c>
      <c r="W504" s="35">
        <f t="shared" si="107"/>
        <v>1</v>
      </c>
      <c r="X504" s="27" t="str">
        <f t="shared" si="108"/>
        <v>RGNO1466291</v>
      </c>
      <c r="Y504" s="43">
        <f t="shared" si="109"/>
        <v>45639</v>
      </c>
      <c r="Z504" s="27" t="str">
        <f t="shared" si="110"/>
        <v>609038883</v>
      </c>
      <c r="AA504" s="27" t="str">
        <f t="shared" si="111"/>
        <v>Present</v>
      </c>
    </row>
    <row r="505" spans="1:27">
      <c r="A505" s="32" t="s">
        <v>553</v>
      </c>
      <c r="B505" s="27" t="str" cm="1">
        <f t="array" ref="B505:D505">_xlfn.TEXTSPLIT($A505,",")</f>
        <v>RGNO1466292</v>
      </c>
      <c r="C505" s="27" t="str">
        <v>Date-20/12/2024</v>
      </c>
      <c r="D505" s="27" t="str">
        <v>Mob:609218890[0:00]</v>
      </c>
      <c r="E505" s="36" t="str">
        <f t="shared" si="98"/>
        <v>20/12/2024</v>
      </c>
      <c r="F505" s="27" t="str">
        <f t="shared" si="99"/>
        <v>609218890</v>
      </c>
      <c r="G505" s="27" t="str" cm="1">
        <f t="array" ref="G505:I505">_xlfn.TEXTSPLIT($E505,"/")</f>
        <v>20</v>
      </c>
      <c r="H505" s="27" t="str">
        <v>12</v>
      </c>
      <c r="I505" s="27" t="str">
        <v>2024</v>
      </c>
      <c r="J505" s="28">
        <f t="shared" si="100"/>
        <v>45646</v>
      </c>
      <c r="K505" s="27" t="str">
        <f t="shared" si="101"/>
        <v>[0:00]</v>
      </c>
      <c r="L505" s="27" t="str">
        <f t="shared" si="102"/>
        <v>0:00]</v>
      </c>
      <c r="M505" s="27" t="str">
        <f t="shared" si="103"/>
        <v>0:00</v>
      </c>
      <c r="N505" s="27" t="str" cm="1">
        <f t="array" ref="N505">_xlfn.TEXTSPLIT($M505,"-")</f>
        <v>0:00</v>
      </c>
      <c r="O505" s="27"/>
      <c r="P505" s="27" cm="1">
        <f t="array" ref="P505:Q505">VALUE(_xlfn.TEXTSPLIT($N505,":"))</f>
        <v>0</v>
      </c>
      <c r="Q505" s="27">
        <v>0</v>
      </c>
      <c r="R505" s="27" t="str" cm="1">
        <f t="array" ref="R505">IF($O505="","",VALUE(_xlfn.TEXTSPLIT($O505,":")))</f>
        <v/>
      </c>
      <c r="S505" s="27"/>
      <c r="T505" s="34">
        <f t="shared" si="104"/>
        <v>0</v>
      </c>
      <c r="U505" s="34" t="str">
        <f t="shared" si="105"/>
        <v/>
      </c>
      <c r="V505" s="34" t="str">
        <f t="shared" si="106"/>
        <v/>
      </c>
      <c r="W505" s="35">
        <f t="shared" si="107"/>
        <v>0</v>
      </c>
      <c r="X505" s="27" t="str">
        <f t="shared" si="108"/>
        <v>RGNO1466292</v>
      </c>
      <c r="Y505" s="43">
        <f t="shared" si="109"/>
        <v>45646</v>
      </c>
      <c r="Z505" s="27" t="str">
        <f t="shared" si="110"/>
        <v>609218890</v>
      </c>
      <c r="AA505" s="27" t="str">
        <f t="shared" si="111"/>
        <v>Absent</v>
      </c>
    </row>
    <row r="506" spans="1:27">
      <c r="A506" s="32" t="s">
        <v>554</v>
      </c>
      <c r="B506" s="27" t="str" cm="1">
        <f t="array" ref="B506:D506">_xlfn.TEXTSPLIT($A506,",")</f>
        <v>RGNO1466293</v>
      </c>
      <c r="C506" s="27" t="str">
        <v>Date-11/12/2024</v>
      </c>
      <c r="D506" s="27" t="str">
        <v>Mob:709308894[13:23-13:42]</v>
      </c>
      <c r="E506" s="36" t="str">
        <f t="shared" si="98"/>
        <v>11/12/2024</v>
      </c>
      <c r="F506" s="27" t="str">
        <f t="shared" si="99"/>
        <v>709308894</v>
      </c>
      <c r="G506" s="27" t="str" cm="1">
        <f t="array" ref="G506:I506">_xlfn.TEXTSPLIT($E506,"/")</f>
        <v>11</v>
      </c>
      <c r="H506" s="27" t="str">
        <v>12</v>
      </c>
      <c r="I506" s="27" t="str">
        <v>2024</v>
      </c>
      <c r="J506" s="28">
        <f t="shared" si="100"/>
        <v>45637</v>
      </c>
      <c r="K506" s="27" t="str">
        <f t="shared" si="101"/>
        <v>[13:23-13:42]</v>
      </c>
      <c r="L506" s="27" t="str">
        <f t="shared" si="102"/>
        <v>13:23-13:42]</v>
      </c>
      <c r="M506" s="27" t="str">
        <f t="shared" si="103"/>
        <v>13:23-13:42</v>
      </c>
      <c r="N506" s="27" t="str" cm="1">
        <f t="array" ref="N506:O506">_xlfn.TEXTSPLIT($M506,"-")</f>
        <v>13:23</v>
      </c>
      <c r="O506" s="27" t="str">
        <v>13:42</v>
      </c>
      <c r="P506" s="27" cm="1">
        <f t="array" ref="P506:Q506">VALUE(_xlfn.TEXTSPLIT($N506,":"))</f>
        <v>13</v>
      </c>
      <c r="Q506" s="27">
        <v>23</v>
      </c>
      <c r="R506" s="27" cm="1">
        <f t="array" ref="R506:S506">IF($O506="","",VALUE(_xlfn.TEXTSPLIT($O506,":")))</f>
        <v>13</v>
      </c>
      <c r="S506" s="27">
        <v>42</v>
      </c>
      <c r="T506" s="34">
        <f t="shared" si="104"/>
        <v>0.55763888888888891</v>
      </c>
      <c r="U506" s="34">
        <f t="shared" si="105"/>
        <v>0.5708333333333333</v>
      </c>
      <c r="V506" s="34">
        <f t="shared" si="106"/>
        <v>1.3194444444444398E-2</v>
      </c>
      <c r="W506" s="35">
        <f t="shared" si="107"/>
        <v>19</v>
      </c>
      <c r="X506" s="27" t="str">
        <f t="shared" si="108"/>
        <v>RGNO1466293</v>
      </c>
      <c r="Y506" s="43">
        <f t="shared" si="109"/>
        <v>45637</v>
      </c>
      <c r="Z506" s="27" t="str">
        <f t="shared" si="110"/>
        <v>709308894</v>
      </c>
      <c r="AA506" s="27" t="str">
        <f t="shared" si="111"/>
        <v>Present</v>
      </c>
    </row>
    <row r="507" spans="1:27">
      <c r="A507" s="25"/>
    </row>
    <row r="508" spans="1:27">
      <c r="A508" s="25"/>
    </row>
    <row r="509" spans="1:27">
      <c r="A509" s="25"/>
    </row>
    <row r="510" spans="1:27">
      <c r="A510" s="25"/>
    </row>
    <row r="511" spans="1:27">
      <c r="A511" s="25"/>
    </row>
    <row r="512" spans="1:27">
      <c r="A512" s="25"/>
    </row>
    <row r="513" spans="1:1">
      <c r="A513" s="25"/>
    </row>
    <row r="514" spans="1:1">
      <c r="A514" s="25"/>
    </row>
    <row r="515" spans="1:1">
      <c r="A515" s="25"/>
    </row>
    <row r="516" spans="1:1">
      <c r="A516" s="25"/>
    </row>
    <row r="517" spans="1:1">
      <c r="A517" s="25"/>
    </row>
    <row r="518" spans="1:1">
      <c r="A518" s="25"/>
    </row>
    <row r="519" spans="1:1">
      <c r="A519" s="25"/>
    </row>
    <row r="520" spans="1:1">
      <c r="A520" s="25"/>
    </row>
    <row r="521" spans="1:1">
      <c r="A521" s="25"/>
    </row>
    <row r="522" spans="1:1">
      <c r="A522" s="25"/>
    </row>
    <row r="523" spans="1:1">
      <c r="A523" s="25"/>
    </row>
    <row r="524" spans="1:1">
      <c r="A524" s="25"/>
    </row>
    <row r="525" spans="1:1">
      <c r="A525" s="25"/>
    </row>
    <row r="526" spans="1:1">
      <c r="A526" s="25"/>
    </row>
    <row r="527" spans="1:1">
      <c r="A527" s="25"/>
    </row>
    <row r="528" spans="1:1">
      <c r="A528" s="25"/>
    </row>
    <row r="529" spans="1:1">
      <c r="A529" s="25"/>
    </row>
    <row r="530" spans="1:1">
      <c r="A530" s="25"/>
    </row>
    <row r="531" spans="1:1">
      <c r="A531" s="25"/>
    </row>
    <row r="532" spans="1:1">
      <c r="A532" s="25"/>
    </row>
    <row r="533" spans="1:1">
      <c r="A533" s="25"/>
    </row>
    <row r="534" spans="1:1">
      <c r="A534" s="25"/>
    </row>
    <row r="535" spans="1:1">
      <c r="A535" s="25"/>
    </row>
    <row r="536" spans="1:1">
      <c r="A536" s="25"/>
    </row>
    <row r="537" spans="1:1">
      <c r="A537" s="25"/>
    </row>
    <row r="538" spans="1:1">
      <c r="A538" s="25"/>
    </row>
    <row r="539" spans="1:1">
      <c r="A539" s="25"/>
    </row>
    <row r="540" spans="1:1">
      <c r="A540" s="25"/>
    </row>
    <row r="541" spans="1:1">
      <c r="A541" s="25"/>
    </row>
    <row r="542" spans="1:1">
      <c r="A542" s="25"/>
    </row>
    <row r="543" spans="1:1">
      <c r="A543" s="25"/>
    </row>
    <row r="544" spans="1:1">
      <c r="A544" s="25"/>
    </row>
    <row r="545" spans="1:1">
      <c r="A545" s="25"/>
    </row>
    <row r="546" spans="1:1">
      <c r="A546" s="25"/>
    </row>
    <row r="547" spans="1:1">
      <c r="A547" s="25"/>
    </row>
    <row r="548" spans="1:1">
      <c r="A548" s="25"/>
    </row>
    <row r="549" spans="1:1">
      <c r="A549" s="25"/>
    </row>
    <row r="550" spans="1:1">
      <c r="A550" s="25"/>
    </row>
    <row r="551" spans="1:1">
      <c r="A551" s="25"/>
    </row>
    <row r="552" spans="1:1">
      <c r="A552" s="25"/>
    </row>
    <row r="553" spans="1:1">
      <c r="A553" s="25"/>
    </row>
    <row r="554" spans="1:1">
      <c r="A554" s="25"/>
    </row>
    <row r="555" spans="1:1">
      <c r="A555" s="25"/>
    </row>
    <row r="556" spans="1:1">
      <c r="A556" s="25"/>
    </row>
    <row r="557" spans="1:1">
      <c r="A557" s="25"/>
    </row>
    <row r="558" spans="1:1">
      <c r="A558" s="25"/>
    </row>
    <row r="559" spans="1:1">
      <c r="A559" s="25"/>
    </row>
    <row r="560" spans="1:1">
      <c r="A560" s="25"/>
    </row>
    <row r="561" spans="1:1">
      <c r="A561" s="25"/>
    </row>
    <row r="562" spans="1:1">
      <c r="A562" s="25"/>
    </row>
    <row r="563" spans="1:1">
      <c r="A563" s="25"/>
    </row>
    <row r="564" spans="1:1">
      <c r="A564" s="25"/>
    </row>
    <row r="565" spans="1:1">
      <c r="A565" s="25"/>
    </row>
    <row r="566" spans="1:1">
      <c r="A566" s="25"/>
    </row>
    <row r="567" spans="1:1">
      <c r="A567" s="25"/>
    </row>
    <row r="568" spans="1:1">
      <c r="A568" s="25"/>
    </row>
    <row r="569" spans="1:1">
      <c r="A569" s="25"/>
    </row>
    <row r="570" spans="1:1">
      <c r="A570" s="25"/>
    </row>
    <row r="571" spans="1:1">
      <c r="A571" s="25"/>
    </row>
    <row r="572" spans="1:1">
      <c r="A572" s="25"/>
    </row>
    <row r="573" spans="1:1">
      <c r="A573" s="25"/>
    </row>
    <row r="574" spans="1:1">
      <c r="A574" s="25"/>
    </row>
    <row r="575" spans="1:1">
      <c r="A575" s="25"/>
    </row>
    <row r="576" spans="1:1">
      <c r="A576" s="25"/>
    </row>
    <row r="577" spans="1:1">
      <c r="A577" s="25"/>
    </row>
    <row r="578" spans="1:1">
      <c r="A578" s="25"/>
    </row>
    <row r="579" spans="1:1">
      <c r="A579" s="25"/>
    </row>
    <row r="580" spans="1:1">
      <c r="A580" s="25"/>
    </row>
    <row r="581" spans="1:1">
      <c r="A581" s="25"/>
    </row>
    <row r="582" spans="1:1">
      <c r="A582" s="25"/>
    </row>
    <row r="583" spans="1:1">
      <c r="A583" s="25"/>
    </row>
    <row r="584" spans="1:1">
      <c r="A584" s="25"/>
    </row>
    <row r="585" spans="1:1">
      <c r="A585" s="25"/>
    </row>
    <row r="586" spans="1:1">
      <c r="A586" s="25"/>
    </row>
    <row r="587" spans="1:1">
      <c r="A587" s="25"/>
    </row>
    <row r="588" spans="1:1">
      <c r="A588" s="25"/>
    </row>
    <row r="589" spans="1:1">
      <c r="A589" s="25"/>
    </row>
    <row r="590" spans="1:1">
      <c r="A590" s="25"/>
    </row>
    <row r="591" spans="1:1">
      <c r="A591" s="25"/>
    </row>
    <row r="592" spans="1:1">
      <c r="A592" s="25"/>
    </row>
    <row r="593" spans="1:1">
      <c r="A593" s="25"/>
    </row>
    <row r="594" spans="1:1">
      <c r="A594" s="25"/>
    </row>
    <row r="595" spans="1:1">
      <c r="A595" s="25"/>
    </row>
    <row r="596" spans="1:1">
      <c r="A596" s="25"/>
    </row>
    <row r="597" spans="1:1">
      <c r="A597" s="25"/>
    </row>
    <row r="598" spans="1:1">
      <c r="A598" s="25"/>
    </row>
    <row r="599" spans="1:1">
      <c r="A599" s="25"/>
    </row>
    <row r="600" spans="1:1">
      <c r="A600" s="25"/>
    </row>
    <row r="601" spans="1:1">
      <c r="A601" s="25"/>
    </row>
    <row r="602" spans="1:1">
      <c r="A602" s="25"/>
    </row>
    <row r="603" spans="1:1">
      <c r="A603" s="25"/>
    </row>
    <row r="604" spans="1:1">
      <c r="A604" s="25"/>
    </row>
    <row r="605" spans="1:1">
      <c r="A605" s="25"/>
    </row>
    <row r="606" spans="1:1">
      <c r="A606" s="25"/>
    </row>
    <row r="607" spans="1:1">
      <c r="A607" s="25"/>
    </row>
    <row r="608" spans="1:1">
      <c r="A608" s="25"/>
    </row>
    <row r="609" spans="1:1">
      <c r="A609" s="25"/>
    </row>
    <row r="610" spans="1:1">
      <c r="A610" s="25"/>
    </row>
    <row r="611" spans="1:1">
      <c r="A611" s="25"/>
    </row>
    <row r="612" spans="1:1">
      <c r="A612" s="25"/>
    </row>
    <row r="613" spans="1:1">
      <c r="A613" s="25"/>
    </row>
    <row r="614" spans="1:1">
      <c r="A614" s="25"/>
    </row>
    <row r="615" spans="1:1">
      <c r="A615" s="25"/>
    </row>
    <row r="616" spans="1:1">
      <c r="A616" s="25"/>
    </row>
    <row r="617" spans="1:1">
      <c r="A617" s="25"/>
    </row>
    <row r="618" spans="1:1">
      <c r="A618" s="25"/>
    </row>
    <row r="619" spans="1:1">
      <c r="A619" s="25"/>
    </row>
    <row r="620" spans="1:1">
      <c r="A620" s="25"/>
    </row>
    <row r="621" spans="1:1">
      <c r="A621" s="25"/>
    </row>
    <row r="622" spans="1:1">
      <c r="A622" s="25"/>
    </row>
    <row r="623" spans="1:1">
      <c r="A623" s="25"/>
    </row>
    <row r="624" spans="1:1">
      <c r="A624" s="25"/>
    </row>
    <row r="625" spans="1:1">
      <c r="A625" s="25"/>
    </row>
    <row r="626" spans="1:1">
      <c r="A626" s="25"/>
    </row>
    <row r="627" spans="1:1">
      <c r="A627" s="25"/>
    </row>
    <row r="628" spans="1:1">
      <c r="A628" s="25"/>
    </row>
    <row r="629" spans="1:1">
      <c r="A629" s="25"/>
    </row>
    <row r="630" spans="1:1">
      <c r="A630" s="25"/>
    </row>
    <row r="631" spans="1:1">
      <c r="A631" s="25"/>
    </row>
    <row r="632" spans="1:1">
      <c r="A632" s="25"/>
    </row>
    <row r="633" spans="1:1">
      <c r="A633" s="25"/>
    </row>
    <row r="634" spans="1:1">
      <c r="A634" s="25"/>
    </row>
    <row r="635" spans="1:1">
      <c r="A635" s="25"/>
    </row>
    <row r="636" spans="1:1">
      <c r="A636" s="25"/>
    </row>
    <row r="637" spans="1:1">
      <c r="A637" s="25"/>
    </row>
    <row r="638" spans="1:1">
      <c r="A638" s="25"/>
    </row>
    <row r="639" spans="1:1">
      <c r="A639" s="25"/>
    </row>
    <row r="640" spans="1:1">
      <c r="A640" s="25"/>
    </row>
    <row r="641" spans="1:1">
      <c r="A641" s="25"/>
    </row>
    <row r="642" spans="1:1">
      <c r="A642" s="25"/>
    </row>
    <row r="643" spans="1:1">
      <c r="A643" s="25"/>
    </row>
    <row r="644" spans="1:1">
      <c r="A644" s="25"/>
    </row>
    <row r="645" spans="1:1">
      <c r="A645" s="25"/>
    </row>
    <row r="646" spans="1:1">
      <c r="A646" s="25"/>
    </row>
    <row r="647" spans="1:1">
      <c r="A647" s="25"/>
    </row>
    <row r="648" spans="1:1">
      <c r="A648" s="25"/>
    </row>
    <row r="649" spans="1:1">
      <c r="A649" s="25"/>
    </row>
    <row r="650" spans="1:1">
      <c r="A650" s="25"/>
    </row>
    <row r="651" spans="1:1">
      <c r="A651" s="25"/>
    </row>
    <row r="652" spans="1:1">
      <c r="A652" s="25"/>
    </row>
    <row r="653" spans="1:1">
      <c r="A653" s="25"/>
    </row>
    <row r="654" spans="1:1">
      <c r="A654" s="25"/>
    </row>
    <row r="655" spans="1:1">
      <c r="A655" s="25"/>
    </row>
    <row r="656" spans="1:1">
      <c r="A656" s="25"/>
    </row>
    <row r="657" spans="1:1">
      <c r="A657" s="25"/>
    </row>
    <row r="658" spans="1:1">
      <c r="A658" s="25"/>
    </row>
    <row r="659" spans="1:1">
      <c r="A659" s="25"/>
    </row>
    <row r="660" spans="1:1">
      <c r="A660" s="25"/>
    </row>
    <row r="661" spans="1:1">
      <c r="A661" s="25"/>
    </row>
    <row r="662" spans="1:1">
      <c r="A662" s="25"/>
    </row>
    <row r="663" spans="1:1">
      <c r="A663" s="25"/>
    </row>
    <row r="664" spans="1:1">
      <c r="A664" s="25"/>
    </row>
    <row r="665" spans="1:1">
      <c r="A665" s="25"/>
    </row>
    <row r="666" spans="1:1">
      <c r="A666" s="25"/>
    </row>
    <row r="667" spans="1:1">
      <c r="A667" s="25"/>
    </row>
    <row r="668" spans="1:1">
      <c r="A668" s="25"/>
    </row>
    <row r="669" spans="1:1">
      <c r="A669" s="25"/>
    </row>
    <row r="670" spans="1:1">
      <c r="A670" s="25"/>
    </row>
    <row r="671" spans="1:1">
      <c r="A671" s="25"/>
    </row>
    <row r="672" spans="1:1">
      <c r="A672" s="25"/>
    </row>
    <row r="673" spans="1:1">
      <c r="A673" s="25"/>
    </row>
    <row r="674" spans="1:1">
      <c r="A674" s="25"/>
    </row>
    <row r="675" spans="1:1">
      <c r="A675" s="25"/>
    </row>
    <row r="676" spans="1:1">
      <c r="A676" s="25"/>
    </row>
    <row r="677" spans="1:1">
      <c r="A677" s="25"/>
    </row>
    <row r="678" spans="1:1">
      <c r="A678" s="25"/>
    </row>
    <row r="679" spans="1:1">
      <c r="A679" s="25"/>
    </row>
    <row r="680" spans="1:1">
      <c r="A680" s="25"/>
    </row>
    <row r="681" spans="1:1">
      <c r="A681" s="25"/>
    </row>
    <row r="682" spans="1:1">
      <c r="A682" s="25"/>
    </row>
    <row r="683" spans="1:1">
      <c r="A683" s="25"/>
    </row>
    <row r="684" spans="1:1">
      <c r="A684" s="25"/>
    </row>
    <row r="685" spans="1:1">
      <c r="A685" s="25"/>
    </row>
    <row r="686" spans="1:1">
      <c r="A686" s="25"/>
    </row>
    <row r="687" spans="1:1">
      <c r="A687" s="25"/>
    </row>
    <row r="688" spans="1:1">
      <c r="A688" s="25"/>
    </row>
    <row r="689" spans="1:1">
      <c r="A689" s="25"/>
    </row>
    <row r="690" spans="1:1">
      <c r="A690" s="25"/>
    </row>
    <row r="691" spans="1:1">
      <c r="A691" s="25"/>
    </row>
    <row r="692" spans="1:1">
      <c r="A692" s="25"/>
    </row>
    <row r="693" spans="1:1">
      <c r="A693" s="25"/>
    </row>
    <row r="694" spans="1:1">
      <c r="A694" s="25"/>
    </row>
    <row r="695" spans="1:1">
      <c r="A695" s="25"/>
    </row>
    <row r="696" spans="1:1">
      <c r="A696" s="25"/>
    </row>
    <row r="697" spans="1:1">
      <c r="A697" s="25"/>
    </row>
    <row r="698" spans="1:1">
      <c r="A698" s="25"/>
    </row>
    <row r="699" spans="1:1">
      <c r="A699" s="25"/>
    </row>
    <row r="700" spans="1:1">
      <c r="A700" s="25"/>
    </row>
    <row r="701" spans="1:1">
      <c r="A701" s="25"/>
    </row>
    <row r="702" spans="1:1">
      <c r="A702" s="25"/>
    </row>
    <row r="703" spans="1:1">
      <c r="A703" s="25"/>
    </row>
    <row r="704" spans="1:1">
      <c r="A704" s="25"/>
    </row>
    <row r="705" spans="1:1">
      <c r="A705" s="25"/>
    </row>
    <row r="706" spans="1:1">
      <c r="A706" s="25"/>
    </row>
    <row r="707" spans="1:1">
      <c r="A707" s="25"/>
    </row>
    <row r="708" spans="1:1">
      <c r="A708" s="25"/>
    </row>
    <row r="709" spans="1:1">
      <c r="A709" s="25"/>
    </row>
    <row r="710" spans="1:1">
      <c r="A710" s="25"/>
    </row>
    <row r="711" spans="1:1">
      <c r="A711" s="25"/>
    </row>
    <row r="712" spans="1:1">
      <c r="A712" s="25"/>
    </row>
    <row r="713" spans="1:1">
      <c r="A713" s="25"/>
    </row>
    <row r="714" spans="1:1">
      <c r="A714" s="25"/>
    </row>
    <row r="715" spans="1:1">
      <c r="A715" s="25"/>
    </row>
    <row r="716" spans="1:1">
      <c r="A716" s="25"/>
    </row>
    <row r="717" spans="1:1">
      <c r="A717" s="25"/>
    </row>
    <row r="718" spans="1:1">
      <c r="A718" s="25"/>
    </row>
    <row r="719" spans="1:1">
      <c r="A719" s="25"/>
    </row>
    <row r="720" spans="1:1">
      <c r="A720" s="25"/>
    </row>
    <row r="721" spans="1:1">
      <c r="A721" s="25"/>
    </row>
    <row r="722" spans="1:1">
      <c r="A722" s="25"/>
    </row>
    <row r="723" spans="1:1">
      <c r="A723" s="25"/>
    </row>
    <row r="724" spans="1:1">
      <c r="A724" s="25"/>
    </row>
    <row r="725" spans="1:1">
      <c r="A725" s="25"/>
    </row>
    <row r="726" spans="1:1">
      <c r="A726" s="25"/>
    </row>
    <row r="727" spans="1:1">
      <c r="A727" s="25"/>
    </row>
    <row r="728" spans="1:1">
      <c r="A728" s="25"/>
    </row>
    <row r="729" spans="1:1">
      <c r="A729" s="25"/>
    </row>
    <row r="730" spans="1:1">
      <c r="A730" s="25"/>
    </row>
    <row r="731" spans="1:1">
      <c r="A731" s="25"/>
    </row>
    <row r="732" spans="1:1">
      <c r="A732" s="25"/>
    </row>
    <row r="733" spans="1:1">
      <c r="A733" s="25"/>
    </row>
    <row r="734" spans="1:1">
      <c r="A734" s="25"/>
    </row>
    <row r="735" spans="1:1">
      <c r="A735" s="25"/>
    </row>
    <row r="736" spans="1:1">
      <c r="A736" s="25"/>
    </row>
    <row r="737" spans="1:1">
      <c r="A737" s="25"/>
    </row>
    <row r="738" spans="1:1">
      <c r="A738" s="25"/>
    </row>
    <row r="739" spans="1:1">
      <c r="A739" s="25"/>
    </row>
    <row r="740" spans="1:1">
      <c r="A740" s="25"/>
    </row>
    <row r="741" spans="1:1">
      <c r="A741" s="25"/>
    </row>
    <row r="742" spans="1:1">
      <c r="A742" s="25"/>
    </row>
    <row r="743" spans="1:1">
      <c r="A743" s="25"/>
    </row>
    <row r="744" spans="1:1">
      <c r="A744" s="25"/>
    </row>
    <row r="745" spans="1:1">
      <c r="A745" s="25"/>
    </row>
    <row r="746" spans="1:1">
      <c r="A746" s="25"/>
    </row>
    <row r="747" spans="1:1">
      <c r="A747" s="25"/>
    </row>
    <row r="748" spans="1:1">
      <c r="A748" s="25"/>
    </row>
    <row r="749" spans="1:1">
      <c r="A749" s="25"/>
    </row>
    <row r="750" spans="1:1">
      <c r="A750" s="25"/>
    </row>
    <row r="751" spans="1:1">
      <c r="A751" s="25"/>
    </row>
    <row r="752" spans="1:1">
      <c r="A752" s="25"/>
    </row>
    <row r="753" spans="1:1">
      <c r="A753" s="25"/>
    </row>
    <row r="754" spans="1:1">
      <c r="A754" s="25"/>
    </row>
    <row r="755" spans="1:1">
      <c r="A755" s="25"/>
    </row>
    <row r="756" spans="1:1">
      <c r="A756" s="25"/>
    </row>
    <row r="757" spans="1:1">
      <c r="A757" s="25"/>
    </row>
    <row r="758" spans="1:1">
      <c r="A758" s="25"/>
    </row>
    <row r="759" spans="1:1">
      <c r="A759" s="25"/>
    </row>
    <row r="760" spans="1:1">
      <c r="A760" s="25"/>
    </row>
    <row r="761" spans="1:1">
      <c r="A761" s="25"/>
    </row>
    <row r="762" spans="1:1">
      <c r="A762" s="25"/>
    </row>
    <row r="763" spans="1:1">
      <c r="A763" s="25"/>
    </row>
    <row r="764" spans="1:1">
      <c r="A764" s="25"/>
    </row>
    <row r="765" spans="1:1">
      <c r="A765" s="25"/>
    </row>
    <row r="766" spans="1:1">
      <c r="A766" s="25"/>
    </row>
    <row r="767" spans="1:1">
      <c r="A767" s="25"/>
    </row>
    <row r="768" spans="1:1">
      <c r="A768" s="25"/>
    </row>
    <row r="769" spans="1:1">
      <c r="A769" s="25"/>
    </row>
    <row r="770" spans="1:1">
      <c r="A770" s="25"/>
    </row>
    <row r="771" spans="1:1">
      <c r="A771" s="25"/>
    </row>
    <row r="772" spans="1:1">
      <c r="A772" s="25"/>
    </row>
    <row r="773" spans="1:1">
      <c r="A773" s="25"/>
    </row>
    <row r="774" spans="1:1">
      <c r="A774" s="25"/>
    </row>
    <row r="775" spans="1:1">
      <c r="A775" s="25"/>
    </row>
    <row r="776" spans="1:1">
      <c r="A776" s="25"/>
    </row>
    <row r="777" spans="1:1">
      <c r="A777" s="25"/>
    </row>
    <row r="778" spans="1:1">
      <c r="A778" s="25"/>
    </row>
    <row r="779" spans="1:1">
      <c r="A779" s="25"/>
    </row>
    <row r="780" spans="1:1">
      <c r="A780" s="25"/>
    </row>
    <row r="781" spans="1:1">
      <c r="A781" s="25"/>
    </row>
    <row r="782" spans="1:1">
      <c r="A782" s="25"/>
    </row>
    <row r="783" spans="1:1">
      <c r="A783" s="25"/>
    </row>
    <row r="784" spans="1:1">
      <c r="A784" s="25"/>
    </row>
    <row r="785" spans="1:1">
      <c r="A785" s="25"/>
    </row>
    <row r="786" spans="1:1">
      <c r="A786" s="25"/>
    </row>
    <row r="787" spans="1:1">
      <c r="A787" s="25"/>
    </row>
    <row r="788" spans="1:1">
      <c r="A788" s="25"/>
    </row>
    <row r="789" spans="1:1">
      <c r="A789" s="25"/>
    </row>
    <row r="790" spans="1:1">
      <c r="A790" s="25"/>
    </row>
    <row r="791" spans="1:1">
      <c r="A791" s="25"/>
    </row>
    <row r="792" spans="1:1">
      <c r="A792" s="25"/>
    </row>
    <row r="793" spans="1:1">
      <c r="A793" s="25"/>
    </row>
    <row r="794" spans="1:1">
      <c r="A794" s="25"/>
    </row>
    <row r="795" spans="1:1">
      <c r="A795" s="25"/>
    </row>
    <row r="796" spans="1:1">
      <c r="A796" s="25"/>
    </row>
    <row r="797" spans="1:1">
      <c r="A797" s="25"/>
    </row>
    <row r="798" spans="1:1">
      <c r="A798" s="25"/>
    </row>
    <row r="799" spans="1:1">
      <c r="A799" s="25"/>
    </row>
    <row r="800" spans="1:1">
      <c r="A800" s="25"/>
    </row>
    <row r="801" spans="1:1">
      <c r="A801" s="25"/>
    </row>
    <row r="802" spans="1:1">
      <c r="A802" s="25"/>
    </row>
    <row r="803" spans="1:1">
      <c r="A803" s="25"/>
    </row>
    <row r="804" spans="1:1">
      <c r="A804" s="25"/>
    </row>
    <row r="805" spans="1:1">
      <c r="A805" s="25"/>
    </row>
    <row r="806" spans="1:1">
      <c r="A806" s="25"/>
    </row>
    <row r="807" spans="1:1">
      <c r="A807" s="25"/>
    </row>
    <row r="808" spans="1:1">
      <c r="A808" s="25"/>
    </row>
    <row r="809" spans="1:1">
      <c r="A809" s="25"/>
    </row>
    <row r="810" spans="1:1">
      <c r="A810" s="25"/>
    </row>
    <row r="811" spans="1:1">
      <c r="A811" s="25"/>
    </row>
    <row r="812" spans="1:1">
      <c r="A812" s="25"/>
    </row>
    <row r="813" spans="1:1">
      <c r="A813" s="25"/>
    </row>
    <row r="814" spans="1:1">
      <c r="A814" s="25"/>
    </row>
    <row r="815" spans="1:1">
      <c r="A815" s="25"/>
    </row>
    <row r="816" spans="1:1">
      <c r="A816" s="25"/>
    </row>
    <row r="817" spans="1:1">
      <c r="A817" s="25"/>
    </row>
    <row r="818" spans="1:1">
      <c r="A818" s="25"/>
    </row>
    <row r="819" spans="1:1">
      <c r="A819" s="25"/>
    </row>
    <row r="820" spans="1:1">
      <c r="A820" s="25"/>
    </row>
    <row r="821" spans="1:1">
      <c r="A821" s="25"/>
    </row>
    <row r="822" spans="1:1">
      <c r="A822" s="25"/>
    </row>
    <row r="823" spans="1:1">
      <c r="A823" s="25"/>
    </row>
    <row r="824" spans="1:1">
      <c r="A824" s="25"/>
    </row>
    <row r="825" spans="1:1">
      <c r="A825" s="25"/>
    </row>
    <row r="826" spans="1:1">
      <c r="A826" s="25"/>
    </row>
    <row r="827" spans="1:1">
      <c r="A827" s="25"/>
    </row>
    <row r="828" spans="1:1">
      <c r="A828" s="25"/>
    </row>
    <row r="829" spans="1:1">
      <c r="A829" s="25"/>
    </row>
    <row r="830" spans="1:1">
      <c r="A830" s="25"/>
    </row>
    <row r="831" spans="1:1">
      <c r="A831" s="25"/>
    </row>
    <row r="832" spans="1:1">
      <c r="A832" s="25"/>
    </row>
    <row r="833" spans="1:1">
      <c r="A833" s="25"/>
    </row>
    <row r="834" spans="1:1">
      <c r="A834" s="25"/>
    </row>
    <row r="835" spans="1:1">
      <c r="A835" s="25"/>
    </row>
    <row r="836" spans="1:1">
      <c r="A836" s="25"/>
    </row>
    <row r="837" spans="1:1">
      <c r="A837" s="25"/>
    </row>
    <row r="838" spans="1:1">
      <c r="A838" s="25"/>
    </row>
    <row r="839" spans="1:1">
      <c r="A839" s="25"/>
    </row>
    <row r="840" spans="1:1">
      <c r="A840" s="25"/>
    </row>
    <row r="841" spans="1:1">
      <c r="A841" s="25"/>
    </row>
    <row r="842" spans="1:1">
      <c r="A842" s="25"/>
    </row>
    <row r="843" spans="1:1">
      <c r="A843" s="25"/>
    </row>
    <row r="844" spans="1:1">
      <c r="A844" s="25"/>
    </row>
    <row r="845" spans="1:1">
      <c r="A845" s="25"/>
    </row>
    <row r="846" spans="1:1">
      <c r="A846" s="25"/>
    </row>
    <row r="847" spans="1:1">
      <c r="A847" s="25"/>
    </row>
    <row r="848" spans="1:1">
      <c r="A848" s="25"/>
    </row>
    <row r="849" spans="1:1">
      <c r="A849" s="25"/>
    </row>
    <row r="850" spans="1:1">
      <c r="A850" s="25"/>
    </row>
    <row r="851" spans="1:1">
      <c r="A851" s="25"/>
    </row>
    <row r="852" spans="1:1">
      <c r="A852" s="25"/>
    </row>
    <row r="853" spans="1:1">
      <c r="A853" s="25"/>
    </row>
    <row r="854" spans="1:1">
      <c r="A854" s="25"/>
    </row>
    <row r="855" spans="1:1">
      <c r="A855" s="25"/>
    </row>
    <row r="856" spans="1:1">
      <c r="A856" s="25"/>
    </row>
    <row r="857" spans="1:1">
      <c r="A857" s="25"/>
    </row>
    <row r="858" spans="1:1">
      <c r="A858" s="25"/>
    </row>
    <row r="859" spans="1:1">
      <c r="A859" s="25"/>
    </row>
    <row r="860" spans="1:1">
      <c r="A860" s="25"/>
    </row>
    <row r="861" spans="1:1">
      <c r="A861" s="25"/>
    </row>
    <row r="862" spans="1:1">
      <c r="A862" s="25"/>
    </row>
    <row r="863" spans="1:1">
      <c r="A863" s="25"/>
    </row>
    <row r="864" spans="1:1">
      <c r="A864" s="25"/>
    </row>
    <row r="865" spans="1:1">
      <c r="A865" s="25"/>
    </row>
    <row r="866" spans="1:1">
      <c r="A866" s="25"/>
    </row>
    <row r="867" spans="1:1">
      <c r="A867" s="25"/>
    </row>
    <row r="868" spans="1:1">
      <c r="A868" s="25"/>
    </row>
    <row r="869" spans="1:1">
      <c r="A869" s="25"/>
    </row>
    <row r="870" spans="1:1">
      <c r="A870" s="25"/>
    </row>
    <row r="871" spans="1:1">
      <c r="A871" s="25"/>
    </row>
    <row r="872" spans="1:1">
      <c r="A872" s="25"/>
    </row>
    <row r="873" spans="1:1">
      <c r="A873" s="25"/>
    </row>
    <row r="874" spans="1:1">
      <c r="A874" s="25"/>
    </row>
    <row r="875" spans="1:1">
      <c r="A875" s="25"/>
    </row>
    <row r="876" spans="1:1">
      <c r="A876" s="25"/>
    </row>
    <row r="877" spans="1:1">
      <c r="A877" s="25"/>
    </row>
    <row r="878" spans="1:1">
      <c r="A878" s="25"/>
    </row>
    <row r="879" spans="1:1">
      <c r="A879" s="25"/>
    </row>
    <row r="880" spans="1:1">
      <c r="A880" s="25"/>
    </row>
    <row r="881" spans="1:1">
      <c r="A881" s="25"/>
    </row>
    <row r="882" spans="1:1">
      <c r="A882" s="25"/>
    </row>
    <row r="883" spans="1:1">
      <c r="A883" s="25"/>
    </row>
    <row r="884" spans="1:1">
      <c r="A884" s="25"/>
    </row>
    <row r="885" spans="1:1">
      <c r="A885" s="25"/>
    </row>
    <row r="886" spans="1:1">
      <c r="A886" s="25"/>
    </row>
    <row r="887" spans="1:1">
      <c r="A887" s="25"/>
    </row>
    <row r="888" spans="1:1">
      <c r="A888" s="25"/>
    </row>
    <row r="889" spans="1:1">
      <c r="A889" s="25"/>
    </row>
    <row r="890" spans="1:1">
      <c r="A890" s="25"/>
    </row>
    <row r="891" spans="1:1">
      <c r="A891" s="25"/>
    </row>
    <row r="892" spans="1:1">
      <c r="A892" s="25"/>
    </row>
    <row r="893" spans="1:1">
      <c r="A893" s="25"/>
    </row>
    <row r="894" spans="1:1">
      <c r="A894" s="25"/>
    </row>
    <row r="895" spans="1:1">
      <c r="A895" s="25"/>
    </row>
    <row r="896" spans="1:1">
      <c r="A896" s="25"/>
    </row>
    <row r="897" spans="1:1">
      <c r="A897" s="25"/>
    </row>
    <row r="898" spans="1:1">
      <c r="A898" s="25"/>
    </row>
    <row r="899" spans="1:1">
      <c r="A899" s="25"/>
    </row>
    <row r="900" spans="1:1">
      <c r="A900" s="25"/>
    </row>
    <row r="901" spans="1:1">
      <c r="A901" s="25"/>
    </row>
    <row r="902" spans="1:1">
      <c r="A902" s="25"/>
    </row>
    <row r="903" spans="1:1">
      <c r="A903" s="25"/>
    </row>
    <row r="904" spans="1:1">
      <c r="A904" s="25"/>
    </row>
    <row r="905" spans="1:1">
      <c r="A905" s="25"/>
    </row>
    <row r="906" spans="1:1">
      <c r="A906" s="25"/>
    </row>
    <row r="907" spans="1:1">
      <c r="A907" s="25"/>
    </row>
    <row r="908" spans="1:1">
      <c r="A908" s="25"/>
    </row>
    <row r="909" spans="1:1">
      <c r="A909" s="25"/>
    </row>
    <row r="910" spans="1:1">
      <c r="A910" s="25"/>
    </row>
    <row r="911" spans="1:1">
      <c r="A911" s="25"/>
    </row>
    <row r="912" spans="1:1">
      <c r="A912" s="25"/>
    </row>
    <row r="913" spans="1:1">
      <c r="A913" s="25"/>
    </row>
    <row r="914" spans="1:1">
      <c r="A914" s="25"/>
    </row>
    <row r="915" spans="1:1">
      <c r="A915" s="25"/>
    </row>
    <row r="916" spans="1:1">
      <c r="A916" s="25"/>
    </row>
    <row r="917" spans="1:1">
      <c r="A917" s="25"/>
    </row>
    <row r="918" spans="1:1">
      <c r="A918" s="25"/>
    </row>
    <row r="919" spans="1:1">
      <c r="A919" s="25"/>
    </row>
    <row r="920" spans="1:1">
      <c r="A920" s="25"/>
    </row>
    <row r="921" spans="1:1">
      <c r="A921" s="25"/>
    </row>
    <row r="922" spans="1:1">
      <c r="A922" s="25"/>
    </row>
    <row r="923" spans="1:1">
      <c r="A923" s="25"/>
    </row>
    <row r="924" spans="1:1">
      <c r="A924" s="25"/>
    </row>
    <row r="925" spans="1:1">
      <c r="A925" s="25"/>
    </row>
    <row r="926" spans="1:1">
      <c r="A926" s="25"/>
    </row>
    <row r="927" spans="1:1">
      <c r="A927" s="25"/>
    </row>
    <row r="928" spans="1:1">
      <c r="A928" s="25"/>
    </row>
    <row r="929" spans="1:1">
      <c r="A929" s="25"/>
    </row>
    <row r="930" spans="1:1">
      <c r="A930" s="25"/>
    </row>
    <row r="931" spans="1:1">
      <c r="A931" s="25"/>
    </row>
    <row r="932" spans="1:1">
      <c r="A932" s="25"/>
    </row>
    <row r="933" spans="1:1">
      <c r="A933" s="25"/>
    </row>
    <row r="934" spans="1:1">
      <c r="A934" s="25"/>
    </row>
    <row r="935" spans="1:1">
      <c r="A935" s="25"/>
    </row>
    <row r="936" spans="1:1">
      <c r="A936" s="25"/>
    </row>
    <row r="937" spans="1:1">
      <c r="A937" s="25"/>
    </row>
    <row r="938" spans="1:1">
      <c r="A938" s="25"/>
    </row>
    <row r="939" spans="1:1">
      <c r="A939" s="25"/>
    </row>
    <row r="940" spans="1:1">
      <c r="A940" s="25"/>
    </row>
    <row r="941" spans="1:1">
      <c r="A941" s="25"/>
    </row>
    <row r="942" spans="1:1">
      <c r="A942" s="25"/>
    </row>
    <row r="943" spans="1:1">
      <c r="A943" s="25"/>
    </row>
    <row r="944" spans="1:1">
      <c r="A944" s="25"/>
    </row>
    <row r="945" spans="1:1">
      <c r="A945" s="25"/>
    </row>
    <row r="946" spans="1:1">
      <c r="A946" s="25"/>
    </row>
    <row r="947" spans="1:1">
      <c r="A947" s="25"/>
    </row>
    <row r="948" spans="1:1">
      <c r="A948" s="25"/>
    </row>
    <row r="949" spans="1:1">
      <c r="A949" s="25"/>
    </row>
    <row r="950" spans="1:1">
      <c r="A950" s="25"/>
    </row>
    <row r="951" spans="1:1">
      <c r="A951" s="25"/>
    </row>
    <row r="952" spans="1:1">
      <c r="A952" s="25"/>
    </row>
    <row r="953" spans="1:1">
      <c r="A953" s="25"/>
    </row>
    <row r="954" spans="1:1">
      <c r="A954" s="25"/>
    </row>
    <row r="955" spans="1:1">
      <c r="A955" s="25"/>
    </row>
    <row r="956" spans="1:1">
      <c r="A956" s="25"/>
    </row>
    <row r="957" spans="1:1">
      <c r="A957" s="25"/>
    </row>
    <row r="958" spans="1:1">
      <c r="A958" s="25"/>
    </row>
    <row r="959" spans="1:1">
      <c r="A959" s="25"/>
    </row>
    <row r="960" spans="1:1">
      <c r="A960" s="25"/>
    </row>
    <row r="961" spans="1:1">
      <c r="A961" s="25"/>
    </row>
    <row r="962" spans="1:1">
      <c r="A962" s="25"/>
    </row>
    <row r="963" spans="1:1">
      <c r="A963" s="25"/>
    </row>
    <row r="964" spans="1:1">
      <c r="A964" s="25"/>
    </row>
    <row r="965" spans="1:1">
      <c r="A965" s="25"/>
    </row>
    <row r="966" spans="1:1">
      <c r="A966" s="25"/>
    </row>
    <row r="967" spans="1:1">
      <c r="A967" s="25"/>
    </row>
    <row r="968" spans="1:1">
      <c r="A968" s="25"/>
    </row>
    <row r="969" spans="1:1">
      <c r="A969" s="25"/>
    </row>
    <row r="970" spans="1:1">
      <c r="A970" s="25"/>
    </row>
    <row r="971" spans="1:1">
      <c r="A971" s="25"/>
    </row>
    <row r="972" spans="1:1">
      <c r="A972" s="25"/>
    </row>
    <row r="973" spans="1:1">
      <c r="A973" s="25"/>
    </row>
    <row r="974" spans="1:1">
      <c r="A974" s="25"/>
    </row>
    <row r="975" spans="1:1">
      <c r="A975" s="25"/>
    </row>
    <row r="976" spans="1:1">
      <c r="A976" s="25"/>
    </row>
    <row r="977" spans="1:1">
      <c r="A977" s="25"/>
    </row>
    <row r="978" spans="1:1">
      <c r="A978" s="25"/>
    </row>
    <row r="979" spans="1:1">
      <c r="A979" s="25"/>
    </row>
    <row r="980" spans="1:1">
      <c r="A980" s="25"/>
    </row>
    <row r="981" spans="1:1">
      <c r="A981" s="25"/>
    </row>
    <row r="982" spans="1:1">
      <c r="A982" s="25"/>
    </row>
    <row r="983" spans="1:1">
      <c r="A983" s="25"/>
    </row>
    <row r="984" spans="1:1">
      <c r="A984" s="25"/>
    </row>
    <row r="985" spans="1:1">
      <c r="A985" s="25"/>
    </row>
    <row r="986" spans="1:1">
      <c r="A986" s="25"/>
    </row>
    <row r="987" spans="1:1">
      <c r="A987" s="25"/>
    </row>
    <row r="988" spans="1:1">
      <c r="A988" s="25"/>
    </row>
    <row r="989" spans="1:1">
      <c r="A989" s="25"/>
    </row>
    <row r="990" spans="1:1">
      <c r="A990" s="25"/>
    </row>
    <row r="991" spans="1:1">
      <c r="A991" s="25"/>
    </row>
    <row r="992" spans="1:1">
      <c r="A992" s="25"/>
    </row>
    <row r="993" spans="1:1">
      <c r="A993" s="25"/>
    </row>
    <row r="994" spans="1:1">
      <c r="A994" s="25"/>
    </row>
    <row r="995" spans="1:1">
      <c r="A995" s="25"/>
    </row>
    <row r="996" spans="1:1">
      <c r="A996" s="25"/>
    </row>
    <row r="997" spans="1:1">
      <c r="A997" s="25"/>
    </row>
    <row r="998" spans="1:1">
      <c r="A998" s="25"/>
    </row>
    <row r="999" spans="1:1">
      <c r="A999" s="25"/>
    </row>
    <row r="1000" spans="1:1">
      <c r="A1000"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AB41C-4695-4B06-96BA-2C86CA71B8C9}">
  <dimension ref="A1:G999"/>
  <sheetViews>
    <sheetView workbookViewId="0">
      <selection activeCell="C1" sqref="C1"/>
    </sheetView>
  </sheetViews>
  <sheetFormatPr defaultRowHeight="15"/>
  <cols>
    <col min="1" max="1" width="20.5703125" style="2" customWidth="1"/>
    <col min="2" max="2" width="9.140625" style="2"/>
    <col min="3" max="3" width="15" style="2" customWidth="1"/>
    <col min="4" max="4" width="11" style="2" customWidth="1"/>
    <col min="5" max="5" width="35.140625" style="2" customWidth="1"/>
    <col min="6" max="6" width="9.140625" style="2"/>
    <col min="7" max="7" width="17.140625" style="2" customWidth="1"/>
  </cols>
  <sheetData>
    <row r="1" spans="1:7">
      <c r="A1" s="11" t="s">
        <v>555</v>
      </c>
      <c r="B1" s="11" t="s">
        <v>556</v>
      </c>
      <c r="C1" s="11" t="s">
        <v>557</v>
      </c>
      <c r="D1" s="11" t="s">
        <v>0</v>
      </c>
      <c r="E1" s="11" t="s">
        <v>558</v>
      </c>
      <c r="F1" s="11" t="s">
        <v>559</v>
      </c>
      <c r="G1" s="11" t="s">
        <v>560</v>
      </c>
    </row>
    <row r="2" spans="1:7">
      <c r="A2" s="32" t="s">
        <v>561</v>
      </c>
      <c r="B2" s="32" t="s">
        <v>562</v>
      </c>
      <c r="C2" s="32">
        <v>604868234</v>
      </c>
      <c r="D2" s="32" t="s">
        <v>563</v>
      </c>
      <c r="E2" s="32" t="s">
        <v>564</v>
      </c>
      <c r="F2" s="32">
        <v>37</v>
      </c>
      <c r="G2" s="32" t="s">
        <v>15</v>
      </c>
    </row>
    <row r="3" spans="1:7">
      <c r="A3" s="32" t="s">
        <v>565</v>
      </c>
      <c r="B3" s="32" t="s">
        <v>562</v>
      </c>
      <c r="C3" s="32">
        <v>605180876</v>
      </c>
      <c r="D3" s="32" t="s">
        <v>566</v>
      </c>
      <c r="E3" s="32" t="s">
        <v>564</v>
      </c>
      <c r="F3" s="32">
        <v>26</v>
      </c>
      <c r="G3" s="32" t="s">
        <v>15</v>
      </c>
    </row>
    <row r="4" spans="1:7">
      <c r="A4" s="32" t="s">
        <v>567</v>
      </c>
      <c r="B4" s="32" t="s">
        <v>562</v>
      </c>
      <c r="C4" s="32">
        <v>605184653</v>
      </c>
      <c r="D4" s="32" t="s">
        <v>568</v>
      </c>
      <c r="E4" s="32" t="s">
        <v>569</v>
      </c>
      <c r="F4" s="32">
        <v>45</v>
      </c>
      <c r="G4" s="32" t="s">
        <v>16</v>
      </c>
    </row>
    <row r="5" spans="1:7">
      <c r="A5" s="32" t="s">
        <v>570</v>
      </c>
      <c r="B5" s="32" t="s">
        <v>562</v>
      </c>
      <c r="C5" s="32">
        <v>625222431</v>
      </c>
      <c r="D5" s="32" t="s">
        <v>571</v>
      </c>
      <c r="E5" s="32" t="s">
        <v>564</v>
      </c>
      <c r="F5" s="32">
        <v>29</v>
      </c>
      <c r="G5" s="32" t="s">
        <v>17</v>
      </c>
    </row>
    <row r="6" spans="1:7">
      <c r="A6" s="32" t="s">
        <v>572</v>
      </c>
      <c r="B6" s="32" t="s">
        <v>562</v>
      </c>
      <c r="C6" s="32">
        <v>701852375</v>
      </c>
      <c r="D6" s="32" t="s">
        <v>573</v>
      </c>
      <c r="E6" s="32" t="s">
        <v>569</v>
      </c>
      <c r="F6" s="32">
        <v>29</v>
      </c>
      <c r="G6" s="32" t="s">
        <v>15</v>
      </c>
    </row>
    <row r="7" spans="1:7">
      <c r="A7" s="32" t="s">
        <v>574</v>
      </c>
      <c r="B7" s="32" t="s">
        <v>562</v>
      </c>
      <c r="C7" s="32">
        <v>608152639</v>
      </c>
      <c r="D7" s="32" t="s">
        <v>566</v>
      </c>
      <c r="E7" s="32" t="s">
        <v>569</v>
      </c>
      <c r="F7" s="32">
        <v>52</v>
      </c>
      <c r="G7" s="32" t="s">
        <v>18</v>
      </c>
    </row>
    <row r="8" spans="1:7">
      <c r="A8" s="32" t="s">
        <v>575</v>
      </c>
      <c r="B8" s="32" t="s">
        <v>576</v>
      </c>
      <c r="C8" s="32">
        <v>600852753</v>
      </c>
      <c r="D8" s="32" t="s">
        <v>563</v>
      </c>
      <c r="E8" s="32" t="s">
        <v>569</v>
      </c>
      <c r="F8" s="32">
        <v>40</v>
      </c>
      <c r="G8" s="32" t="s">
        <v>15</v>
      </c>
    </row>
    <row r="9" spans="1:7">
      <c r="A9" s="32" t="s">
        <v>577</v>
      </c>
      <c r="B9" s="32" t="s">
        <v>562</v>
      </c>
      <c r="C9" s="32">
        <v>707153017</v>
      </c>
      <c r="D9" s="32" t="s">
        <v>578</v>
      </c>
      <c r="E9" s="32" t="s">
        <v>564</v>
      </c>
      <c r="F9" s="32">
        <v>28</v>
      </c>
      <c r="G9" s="32" t="s">
        <v>15</v>
      </c>
    </row>
    <row r="10" spans="1:7">
      <c r="A10" s="32" t="s">
        <v>579</v>
      </c>
      <c r="B10" s="32" t="s">
        <v>562</v>
      </c>
      <c r="C10" s="32">
        <v>708953093</v>
      </c>
      <c r="D10" s="32" t="s">
        <v>563</v>
      </c>
      <c r="E10" s="32" t="s">
        <v>564</v>
      </c>
      <c r="F10" s="32">
        <v>31</v>
      </c>
      <c r="G10" s="32" t="s">
        <v>15</v>
      </c>
    </row>
    <row r="11" spans="1:7">
      <c r="A11" s="32" t="s">
        <v>580</v>
      </c>
      <c r="B11" s="32" t="s">
        <v>562</v>
      </c>
      <c r="C11" s="32">
        <v>607053433</v>
      </c>
      <c r="D11" s="38">
        <v>45516</v>
      </c>
      <c r="E11" s="32" t="s">
        <v>569</v>
      </c>
      <c r="F11" s="32">
        <v>43</v>
      </c>
      <c r="G11" s="32" t="s">
        <v>18</v>
      </c>
    </row>
    <row r="12" spans="1:7">
      <c r="A12" s="32" t="s">
        <v>581</v>
      </c>
      <c r="B12" s="32" t="s">
        <v>562</v>
      </c>
      <c r="C12" s="32">
        <v>607953470</v>
      </c>
      <c r="D12" s="32" t="s">
        <v>578</v>
      </c>
      <c r="E12" s="32" t="s">
        <v>564</v>
      </c>
      <c r="F12" s="32">
        <v>31</v>
      </c>
      <c r="G12" s="32" t="s">
        <v>17</v>
      </c>
    </row>
    <row r="13" spans="1:7">
      <c r="A13" s="32" t="s">
        <v>582</v>
      </c>
      <c r="B13" s="32" t="s">
        <v>562</v>
      </c>
      <c r="C13" s="32">
        <v>608853508</v>
      </c>
      <c r="D13" s="38">
        <v>45577</v>
      </c>
      <c r="E13" s="32" t="s">
        <v>583</v>
      </c>
      <c r="F13" s="32">
        <v>25</v>
      </c>
      <c r="G13" s="32" t="s">
        <v>16</v>
      </c>
    </row>
    <row r="14" spans="1:7">
      <c r="A14" s="32" t="s">
        <v>584</v>
      </c>
      <c r="B14" s="32" t="s">
        <v>576</v>
      </c>
      <c r="C14" s="32">
        <v>600653584</v>
      </c>
      <c r="D14" s="32" t="s">
        <v>566</v>
      </c>
      <c r="E14" s="32" t="s">
        <v>585</v>
      </c>
      <c r="F14" s="32">
        <v>29</v>
      </c>
      <c r="G14" s="32" t="s">
        <v>15</v>
      </c>
    </row>
    <row r="15" spans="1:7">
      <c r="A15" s="32" t="s">
        <v>586</v>
      </c>
      <c r="B15" s="32" t="s">
        <v>562</v>
      </c>
      <c r="C15" s="32">
        <v>701553622</v>
      </c>
      <c r="D15" s="32" t="s">
        <v>587</v>
      </c>
      <c r="E15" s="32" t="s">
        <v>569</v>
      </c>
      <c r="F15" s="32">
        <v>45</v>
      </c>
      <c r="G15" s="32" t="s">
        <v>16</v>
      </c>
    </row>
    <row r="16" spans="1:7">
      <c r="A16" s="32" t="s">
        <v>588</v>
      </c>
      <c r="B16" s="32" t="s">
        <v>562</v>
      </c>
      <c r="C16" s="32">
        <v>707853886</v>
      </c>
      <c r="D16" s="32" t="s">
        <v>589</v>
      </c>
      <c r="E16" s="32" t="s">
        <v>590</v>
      </c>
      <c r="F16" s="32">
        <v>39</v>
      </c>
      <c r="G16" s="32" t="s">
        <v>17</v>
      </c>
    </row>
    <row r="17" spans="1:7">
      <c r="A17" s="32" t="s">
        <v>591</v>
      </c>
      <c r="B17" s="32" t="s">
        <v>562</v>
      </c>
      <c r="C17" s="32">
        <v>708753924</v>
      </c>
      <c r="D17" s="38">
        <v>45608</v>
      </c>
      <c r="E17" s="32" t="s">
        <v>590</v>
      </c>
      <c r="F17" s="32">
        <v>43</v>
      </c>
      <c r="G17" s="32" t="s">
        <v>15</v>
      </c>
    </row>
    <row r="18" spans="1:7">
      <c r="A18" s="32" t="s">
        <v>592</v>
      </c>
      <c r="B18" s="32" t="s">
        <v>576</v>
      </c>
      <c r="C18" s="32">
        <v>604154150</v>
      </c>
      <c r="D18" s="32" t="s">
        <v>578</v>
      </c>
      <c r="E18" s="32" t="s">
        <v>569</v>
      </c>
      <c r="F18" s="32">
        <v>47</v>
      </c>
      <c r="G18" s="32" t="s">
        <v>18</v>
      </c>
    </row>
    <row r="19" spans="1:7">
      <c r="A19" s="32" t="s">
        <v>593</v>
      </c>
      <c r="B19" s="32" t="s">
        <v>562</v>
      </c>
      <c r="C19" s="32">
        <v>701354453</v>
      </c>
      <c r="D19" s="32" t="s">
        <v>571</v>
      </c>
      <c r="E19" s="32" t="s">
        <v>585</v>
      </c>
      <c r="F19" s="32">
        <v>36</v>
      </c>
      <c r="G19" s="32" t="s">
        <v>17</v>
      </c>
    </row>
    <row r="20" spans="1:7">
      <c r="A20" s="32" t="s">
        <v>594</v>
      </c>
      <c r="B20" s="32" t="s">
        <v>562</v>
      </c>
      <c r="C20" s="32">
        <v>602254490</v>
      </c>
      <c r="D20" s="32" t="s">
        <v>595</v>
      </c>
      <c r="E20" s="32" t="s">
        <v>564</v>
      </c>
      <c r="F20" s="32">
        <v>27</v>
      </c>
      <c r="G20" s="32" t="s">
        <v>15</v>
      </c>
    </row>
    <row r="21" spans="1:7">
      <c r="A21" s="32" t="s">
        <v>596</v>
      </c>
      <c r="B21" s="32" t="s">
        <v>562</v>
      </c>
      <c r="C21" s="32">
        <v>705854642</v>
      </c>
      <c r="D21" s="32" t="s">
        <v>571</v>
      </c>
      <c r="E21" s="32" t="s">
        <v>569</v>
      </c>
      <c r="F21" s="32">
        <v>46</v>
      </c>
      <c r="G21" s="32" t="s">
        <v>15</v>
      </c>
    </row>
    <row r="22" spans="1:7">
      <c r="A22" s="32" t="s">
        <v>597</v>
      </c>
      <c r="B22" s="32" t="s">
        <v>576</v>
      </c>
      <c r="C22" s="32">
        <v>708554755</v>
      </c>
      <c r="D22" s="32" t="s">
        <v>578</v>
      </c>
      <c r="E22" s="32" t="s">
        <v>564</v>
      </c>
      <c r="F22" s="32">
        <v>33</v>
      </c>
      <c r="G22" s="32" t="s">
        <v>17</v>
      </c>
    </row>
    <row r="23" spans="1:7">
      <c r="A23" s="32" t="s">
        <v>598</v>
      </c>
      <c r="B23" s="32" t="s">
        <v>576</v>
      </c>
      <c r="C23" s="32">
        <v>709454793</v>
      </c>
      <c r="D23" s="32" t="s">
        <v>571</v>
      </c>
      <c r="E23" s="32" t="s">
        <v>564</v>
      </c>
      <c r="F23" s="32">
        <v>33</v>
      </c>
      <c r="G23" s="32" t="s">
        <v>17</v>
      </c>
    </row>
    <row r="24" spans="1:7">
      <c r="A24" s="32" t="s">
        <v>599</v>
      </c>
      <c r="B24" s="32" t="s">
        <v>562</v>
      </c>
      <c r="C24" s="32">
        <v>603054944</v>
      </c>
      <c r="D24" s="32" t="s">
        <v>600</v>
      </c>
      <c r="E24" s="32" t="s">
        <v>569</v>
      </c>
      <c r="F24" s="32">
        <v>50</v>
      </c>
      <c r="G24" s="32" t="s">
        <v>18</v>
      </c>
    </row>
    <row r="25" spans="1:7">
      <c r="A25" s="32" t="s">
        <v>601</v>
      </c>
      <c r="B25" s="32" t="s">
        <v>576</v>
      </c>
      <c r="C25" s="32">
        <v>602955359</v>
      </c>
      <c r="D25" s="32" t="s">
        <v>573</v>
      </c>
      <c r="E25" s="32" t="s">
        <v>564</v>
      </c>
      <c r="F25" s="32">
        <v>29</v>
      </c>
      <c r="G25" s="32" t="s">
        <v>17</v>
      </c>
    </row>
    <row r="26" spans="1:7">
      <c r="A26" s="32" t="s">
        <v>602</v>
      </c>
      <c r="B26" s="32" t="s">
        <v>576</v>
      </c>
      <c r="C26" s="32">
        <v>600915603</v>
      </c>
      <c r="D26" s="32" t="s">
        <v>603</v>
      </c>
      <c r="E26" s="32" t="s">
        <v>564</v>
      </c>
      <c r="F26" s="32">
        <v>30</v>
      </c>
      <c r="G26" s="32" t="s">
        <v>17</v>
      </c>
    </row>
    <row r="27" spans="1:7">
      <c r="A27" s="32" t="s">
        <v>604</v>
      </c>
      <c r="B27" s="32" t="s">
        <v>576</v>
      </c>
      <c r="C27" s="32">
        <v>701005607</v>
      </c>
      <c r="D27" s="32" t="s">
        <v>566</v>
      </c>
      <c r="E27" s="32" t="s">
        <v>585</v>
      </c>
      <c r="F27" s="32">
        <v>43</v>
      </c>
      <c r="G27" s="32" t="s">
        <v>15</v>
      </c>
    </row>
    <row r="28" spans="1:7">
      <c r="A28" s="32" t="s">
        <v>605</v>
      </c>
      <c r="B28" s="32" t="s">
        <v>576</v>
      </c>
      <c r="C28" s="32">
        <v>601185615</v>
      </c>
      <c r="D28" s="38">
        <v>45638</v>
      </c>
      <c r="E28" s="32" t="s">
        <v>590</v>
      </c>
      <c r="F28" s="32">
        <v>31</v>
      </c>
      <c r="G28" s="32" t="s">
        <v>15</v>
      </c>
    </row>
    <row r="29" spans="1:7">
      <c r="A29" s="32" t="s">
        <v>606</v>
      </c>
      <c r="B29" s="32" t="s">
        <v>576</v>
      </c>
      <c r="C29" s="32">
        <v>701275619</v>
      </c>
      <c r="D29" s="32" t="s">
        <v>603</v>
      </c>
      <c r="E29" s="32" t="s">
        <v>569</v>
      </c>
      <c r="F29" s="32">
        <v>39</v>
      </c>
      <c r="G29" s="32" t="s">
        <v>17</v>
      </c>
    </row>
    <row r="30" spans="1:7">
      <c r="A30" s="32" t="s">
        <v>607</v>
      </c>
      <c r="B30" s="32" t="s">
        <v>562</v>
      </c>
      <c r="C30" s="32">
        <v>701905645</v>
      </c>
      <c r="D30" s="32" t="s">
        <v>566</v>
      </c>
      <c r="E30" s="32" t="s">
        <v>564</v>
      </c>
      <c r="F30" s="32">
        <v>29</v>
      </c>
      <c r="G30" s="32" t="s">
        <v>17</v>
      </c>
    </row>
    <row r="31" spans="1:7">
      <c r="A31" s="32" t="s">
        <v>608</v>
      </c>
      <c r="B31" s="32" t="s">
        <v>576</v>
      </c>
      <c r="C31" s="32">
        <v>701995649</v>
      </c>
      <c r="D31" s="32" t="s">
        <v>573</v>
      </c>
      <c r="E31" s="32" t="s">
        <v>590</v>
      </c>
      <c r="F31" s="32">
        <v>42</v>
      </c>
      <c r="G31" s="32" t="s">
        <v>15</v>
      </c>
    </row>
    <row r="32" spans="1:7">
      <c r="A32" s="32" t="s">
        <v>609</v>
      </c>
      <c r="B32" s="32" t="s">
        <v>562</v>
      </c>
      <c r="C32" s="32">
        <v>702175656</v>
      </c>
      <c r="D32" s="32" t="s">
        <v>571</v>
      </c>
      <c r="E32" s="32" t="s">
        <v>564</v>
      </c>
      <c r="F32" s="32">
        <v>30</v>
      </c>
      <c r="G32" s="32" t="s">
        <v>17</v>
      </c>
    </row>
    <row r="33" spans="1:7">
      <c r="A33" s="32" t="s">
        <v>610</v>
      </c>
      <c r="B33" s="32" t="s">
        <v>562</v>
      </c>
      <c r="C33" s="32">
        <v>702355664</v>
      </c>
      <c r="D33" s="32" t="s">
        <v>578</v>
      </c>
      <c r="E33" s="32" t="s">
        <v>585</v>
      </c>
      <c r="F33" s="32">
        <v>43</v>
      </c>
      <c r="G33" s="32" t="s">
        <v>17</v>
      </c>
    </row>
    <row r="34" spans="1:7">
      <c r="A34" s="32" t="s">
        <v>611</v>
      </c>
      <c r="B34" s="32" t="s">
        <v>562</v>
      </c>
      <c r="C34" s="32">
        <v>703435709</v>
      </c>
      <c r="D34" s="32" t="s">
        <v>573</v>
      </c>
      <c r="E34" s="32" t="s">
        <v>564</v>
      </c>
      <c r="F34" s="32">
        <v>31</v>
      </c>
      <c r="G34" s="32" t="s">
        <v>15</v>
      </c>
    </row>
    <row r="35" spans="1:7">
      <c r="A35" s="32" t="s">
        <v>612</v>
      </c>
      <c r="B35" s="32" t="s">
        <v>576</v>
      </c>
      <c r="C35" s="32">
        <v>603525713</v>
      </c>
      <c r="D35" s="32" t="s">
        <v>563</v>
      </c>
      <c r="E35" s="32" t="s">
        <v>590</v>
      </c>
      <c r="F35" s="32">
        <v>35</v>
      </c>
      <c r="G35" s="32" t="s">
        <v>17</v>
      </c>
    </row>
    <row r="36" spans="1:7">
      <c r="A36" s="32" t="s">
        <v>613</v>
      </c>
      <c r="B36" s="32" t="s">
        <v>562</v>
      </c>
      <c r="C36" s="32">
        <v>703705721</v>
      </c>
      <c r="D36" s="32" t="s">
        <v>587</v>
      </c>
      <c r="E36" s="32" t="s">
        <v>590</v>
      </c>
      <c r="F36" s="32">
        <v>39</v>
      </c>
      <c r="G36" s="32" t="s">
        <v>17</v>
      </c>
    </row>
    <row r="37" spans="1:7">
      <c r="A37" s="32" t="s">
        <v>614</v>
      </c>
      <c r="B37" s="32" t="s">
        <v>562</v>
      </c>
      <c r="C37" s="32">
        <v>604065736</v>
      </c>
      <c r="D37" s="32" t="s">
        <v>595</v>
      </c>
      <c r="E37" s="32" t="s">
        <v>590</v>
      </c>
      <c r="F37" s="32">
        <v>35</v>
      </c>
      <c r="G37" s="32" t="s">
        <v>17</v>
      </c>
    </row>
    <row r="38" spans="1:7">
      <c r="A38" s="32" t="s">
        <v>615</v>
      </c>
      <c r="B38" s="32" t="s">
        <v>562</v>
      </c>
      <c r="C38" s="32">
        <v>704155739</v>
      </c>
      <c r="D38" s="32" t="s">
        <v>566</v>
      </c>
      <c r="E38" s="32" t="s">
        <v>590</v>
      </c>
      <c r="F38" s="32">
        <v>42</v>
      </c>
      <c r="G38" s="32" t="s">
        <v>17</v>
      </c>
    </row>
    <row r="39" spans="1:7">
      <c r="A39" s="32" t="s">
        <v>616</v>
      </c>
      <c r="B39" s="32" t="s">
        <v>576</v>
      </c>
      <c r="C39" s="32">
        <v>704515755</v>
      </c>
      <c r="D39" s="32" t="s">
        <v>589</v>
      </c>
      <c r="E39" s="32" t="s">
        <v>564</v>
      </c>
      <c r="F39" s="32">
        <v>31</v>
      </c>
      <c r="G39" s="32" t="s">
        <v>15</v>
      </c>
    </row>
    <row r="40" spans="1:7">
      <c r="A40" s="32" t="s">
        <v>617</v>
      </c>
      <c r="B40" s="32" t="s">
        <v>576</v>
      </c>
      <c r="C40" s="32">
        <v>604695762</v>
      </c>
      <c r="D40" s="32" t="s">
        <v>589</v>
      </c>
      <c r="E40" s="32" t="s">
        <v>583</v>
      </c>
      <c r="F40" s="32">
        <v>21</v>
      </c>
      <c r="G40" s="32" t="s">
        <v>15</v>
      </c>
    </row>
    <row r="41" spans="1:7">
      <c r="A41" s="32" t="s">
        <v>618</v>
      </c>
      <c r="B41" s="32" t="s">
        <v>562</v>
      </c>
      <c r="C41" s="32">
        <v>705055777</v>
      </c>
      <c r="D41" s="38">
        <v>45547</v>
      </c>
      <c r="E41" s="32" t="s">
        <v>569</v>
      </c>
      <c r="F41" s="32">
        <v>21</v>
      </c>
      <c r="G41" s="32" t="s">
        <v>15</v>
      </c>
    </row>
    <row r="42" spans="1:7">
      <c r="A42" s="32" t="s">
        <v>619</v>
      </c>
      <c r="B42" s="32" t="s">
        <v>576</v>
      </c>
      <c r="C42" s="32">
        <v>705235785</v>
      </c>
      <c r="D42" s="32" t="s">
        <v>589</v>
      </c>
      <c r="E42" s="32" t="s">
        <v>564</v>
      </c>
      <c r="F42" s="32">
        <v>26</v>
      </c>
      <c r="G42" s="32" t="s">
        <v>17</v>
      </c>
    </row>
    <row r="43" spans="1:7">
      <c r="A43" s="32" t="s">
        <v>620</v>
      </c>
      <c r="B43" s="32" t="s">
        <v>562</v>
      </c>
      <c r="C43" s="32">
        <v>705325789</v>
      </c>
      <c r="D43" s="32" t="s">
        <v>573</v>
      </c>
      <c r="E43" s="32" t="s">
        <v>569</v>
      </c>
      <c r="F43" s="32">
        <v>18</v>
      </c>
      <c r="G43" s="32" t="s">
        <v>17</v>
      </c>
    </row>
    <row r="44" spans="1:7">
      <c r="A44" s="32" t="s">
        <v>621</v>
      </c>
      <c r="B44" s="32" t="s">
        <v>576</v>
      </c>
      <c r="C44" s="32">
        <v>706045819</v>
      </c>
      <c r="D44" s="32" t="s">
        <v>600</v>
      </c>
      <c r="E44" s="32" t="s">
        <v>564</v>
      </c>
      <c r="F44" s="32">
        <v>33</v>
      </c>
      <c r="G44" s="32" t="s">
        <v>17</v>
      </c>
    </row>
    <row r="45" spans="1:7">
      <c r="A45" s="32" t="s">
        <v>622</v>
      </c>
      <c r="B45" s="32" t="s">
        <v>562</v>
      </c>
      <c r="C45" s="32">
        <v>606495838</v>
      </c>
      <c r="D45" s="32" t="s">
        <v>600</v>
      </c>
      <c r="E45" s="32" t="s">
        <v>569</v>
      </c>
      <c r="F45" s="32">
        <v>25</v>
      </c>
      <c r="G45" s="32" t="s">
        <v>15</v>
      </c>
    </row>
    <row r="46" spans="1:7">
      <c r="A46" s="32" t="s">
        <v>623</v>
      </c>
      <c r="B46" s="32" t="s">
        <v>576</v>
      </c>
      <c r="C46" s="32">
        <v>606585841</v>
      </c>
      <c r="D46" s="32" t="s">
        <v>568</v>
      </c>
      <c r="E46" s="32" t="s">
        <v>569</v>
      </c>
      <c r="F46" s="32">
        <v>48</v>
      </c>
      <c r="G46" s="32" t="s">
        <v>15</v>
      </c>
    </row>
    <row r="47" spans="1:7">
      <c r="A47" s="32" t="s">
        <v>624</v>
      </c>
      <c r="B47" s="32" t="s">
        <v>562</v>
      </c>
      <c r="C47" s="32">
        <v>707485879</v>
      </c>
      <c r="D47" s="32" t="s">
        <v>573</v>
      </c>
      <c r="E47" s="32" t="s">
        <v>564</v>
      </c>
      <c r="F47" s="32">
        <v>27</v>
      </c>
      <c r="G47" s="32" t="s">
        <v>15</v>
      </c>
    </row>
    <row r="48" spans="1:7">
      <c r="A48" s="32" t="s">
        <v>625</v>
      </c>
      <c r="B48" s="32" t="s">
        <v>562</v>
      </c>
      <c r="C48" s="32">
        <v>707665887</v>
      </c>
      <c r="D48" s="32" t="s">
        <v>595</v>
      </c>
      <c r="E48" s="32" t="s">
        <v>569</v>
      </c>
      <c r="F48" s="32">
        <v>39</v>
      </c>
      <c r="G48" s="32" t="s">
        <v>17</v>
      </c>
    </row>
    <row r="49" spans="1:7">
      <c r="A49" s="32" t="s">
        <v>626</v>
      </c>
      <c r="B49" s="32" t="s">
        <v>576</v>
      </c>
      <c r="C49" s="32">
        <v>708115906</v>
      </c>
      <c r="D49" s="38">
        <v>45516</v>
      </c>
      <c r="E49" s="32" t="s">
        <v>564</v>
      </c>
      <c r="F49" s="32">
        <v>28</v>
      </c>
      <c r="G49" s="32" t="s">
        <v>18</v>
      </c>
    </row>
    <row r="50" spans="1:7">
      <c r="A50" s="32" t="s">
        <v>627</v>
      </c>
      <c r="B50" s="32" t="s">
        <v>562</v>
      </c>
      <c r="C50" s="32">
        <v>708295913</v>
      </c>
      <c r="D50" s="32" t="s">
        <v>578</v>
      </c>
      <c r="E50" s="32" t="s">
        <v>569</v>
      </c>
      <c r="F50" s="32">
        <v>22</v>
      </c>
      <c r="G50" s="32" t="s">
        <v>17</v>
      </c>
    </row>
    <row r="51" spans="1:7">
      <c r="A51" s="32" t="s">
        <v>628</v>
      </c>
      <c r="B51" s="32" t="s">
        <v>576</v>
      </c>
      <c r="C51" s="32">
        <v>708745932</v>
      </c>
      <c r="D51" s="38">
        <v>45516</v>
      </c>
      <c r="E51" s="32" t="s">
        <v>569</v>
      </c>
      <c r="F51" s="32">
        <v>43</v>
      </c>
      <c r="G51" s="32" t="s">
        <v>17</v>
      </c>
    </row>
    <row r="52" spans="1:7">
      <c r="A52" s="32" t="s">
        <v>629</v>
      </c>
      <c r="B52" s="32" t="s">
        <v>576</v>
      </c>
      <c r="C52" s="32">
        <v>708835936</v>
      </c>
      <c r="D52" s="32" t="s">
        <v>578</v>
      </c>
      <c r="E52" s="32" t="s">
        <v>569</v>
      </c>
      <c r="F52" s="32">
        <v>47</v>
      </c>
      <c r="G52" s="32" t="s">
        <v>16</v>
      </c>
    </row>
    <row r="53" spans="1:7">
      <c r="A53" s="32" t="s">
        <v>630</v>
      </c>
      <c r="B53" s="32" t="s">
        <v>562</v>
      </c>
      <c r="C53" s="32">
        <v>608925940</v>
      </c>
      <c r="D53" s="32" t="s">
        <v>589</v>
      </c>
      <c r="E53" s="32" t="s">
        <v>569</v>
      </c>
      <c r="F53" s="32">
        <v>52</v>
      </c>
      <c r="G53" s="32" t="s">
        <v>17</v>
      </c>
    </row>
    <row r="54" spans="1:7">
      <c r="A54" s="32" t="s">
        <v>631</v>
      </c>
      <c r="B54" s="32" t="s">
        <v>562</v>
      </c>
      <c r="C54" s="32">
        <v>609285955</v>
      </c>
      <c r="D54" s="32" t="s">
        <v>589</v>
      </c>
      <c r="E54" s="32" t="s">
        <v>569</v>
      </c>
      <c r="F54" s="32">
        <v>50</v>
      </c>
      <c r="G54" s="32" t="s">
        <v>17</v>
      </c>
    </row>
    <row r="55" spans="1:7">
      <c r="A55" s="32" t="s">
        <v>632</v>
      </c>
      <c r="B55" s="32" t="s">
        <v>576</v>
      </c>
      <c r="C55" s="32">
        <v>709555966</v>
      </c>
      <c r="D55" s="32" t="s">
        <v>563</v>
      </c>
      <c r="E55" s="32" t="s">
        <v>564</v>
      </c>
      <c r="F55" s="32">
        <v>31</v>
      </c>
      <c r="G55" s="32" t="s">
        <v>17</v>
      </c>
    </row>
    <row r="56" spans="1:7">
      <c r="A56" s="32" t="s">
        <v>633</v>
      </c>
      <c r="B56" s="32" t="s">
        <v>562</v>
      </c>
      <c r="C56" s="32">
        <v>700095989</v>
      </c>
      <c r="D56" s="32" t="s">
        <v>595</v>
      </c>
      <c r="E56" s="32" t="s">
        <v>564</v>
      </c>
      <c r="F56" s="32">
        <v>33</v>
      </c>
      <c r="G56" s="32" t="s">
        <v>17</v>
      </c>
    </row>
    <row r="57" spans="1:7">
      <c r="A57" s="32" t="s">
        <v>634</v>
      </c>
      <c r="B57" s="32" t="s">
        <v>562</v>
      </c>
      <c r="C57" s="32">
        <v>600185993</v>
      </c>
      <c r="D57" s="32" t="s">
        <v>571</v>
      </c>
      <c r="E57" s="32" t="s">
        <v>569</v>
      </c>
      <c r="F57" s="32">
        <v>24</v>
      </c>
      <c r="G57" s="32" t="s">
        <v>17</v>
      </c>
    </row>
    <row r="58" spans="1:7">
      <c r="A58" s="32" t="s">
        <v>635</v>
      </c>
      <c r="B58" s="32" t="s">
        <v>576</v>
      </c>
      <c r="C58" s="32">
        <v>600275996</v>
      </c>
      <c r="D58" s="32" t="s">
        <v>563</v>
      </c>
      <c r="E58" s="32" t="s">
        <v>569</v>
      </c>
      <c r="F58" s="32">
        <v>18</v>
      </c>
      <c r="G58" s="32" t="s">
        <v>17</v>
      </c>
    </row>
    <row r="59" spans="1:7">
      <c r="A59" s="32" t="s">
        <v>636</v>
      </c>
      <c r="B59" s="32" t="s">
        <v>562</v>
      </c>
      <c r="C59" s="32">
        <v>700456004</v>
      </c>
      <c r="D59" s="32" t="s">
        <v>573</v>
      </c>
      <c r="E59" s="32" t="s">
        <v>569</v>
      </c>
      <c r="F59" s="32">
        <v>45</v>
      </c>
      <c r="G59" s="32" t="s">
        <v>17</v>
      </c>
    </row>
    <row r="60" spans="1:7">
      <c r="A60" s="32" t="s">
        <v>637</v>
      </c>
      <c r="B60" s="32" t="s">
        <v>576</v>
      </c>
      <c r="C60" s="32">
        <v>600726015</v>
      </c>
      <c r="D60" s="32" t="s">
        <v>573</v>
      </c>
      <c r="E60" s="32" t="s">
        <v>564</v>
      </c>
      <c r="F60" s="32">
        <v>47</v>
      </c>
      <c r="G60" s="32" t="s">
        <v>17</v>
      </c>
    </row>
    <row r="61" spans="1:7">
      <c r="A61" s="32" t="s">
        <v>638</v>
      </c>
      <c r="B61" s="32" t="s">
        <v>576</v>
      </c>
      <c r="C61" s="32">
        <v>700816019</v>
      </c>
      <c r="D61" s="38">
        <v>45638</v>
      </c>
      <c r="E61" s="32" t="s">
        <v>564</v>
      </c>
      <c r="F61" s="32">
        <v>30</v>
      </c>
      <c r="G61" s="32" t="s">
        <v>16</v>
      </c>
    </row>
    <row r="62" spans="1:7">
      <c r="A62" s="32" t="s">
        <v>639</v>
      </c>
      <c r="B62" s="32" t="s">
        <v>562</v>
      </c>
      <c r="C62" s="32">
        <v>701446045</v>
      </c>
      <c r="D62" s="32" t="s">
        <v>589</v>
      </c>
      <c r="E62" s="32" t="s">
        <v>590</v>
      </c>
      <c r="F62" s="32">
        <v>42</v>
      </c>
      <c r="G62" s="32" t="s">
        <v>15</v>
      </c>
    </row>
    <row r="63" spans="1:7">
      <c r="A63" s="32" t="s">
        <v>640</v>
      </c>
      <c r="B63" s="32" t="s">
        <v>562</v>
      </c>
      <c r="C63" s="32">
        <v>702256079</v>
      </c>
      <c r="D63" s="32" t="s">
        <v>589</v>
      </c>
      <c r="E63" s="32" t="s">
        <v>564</v>
      </c>
      <c r="F63" s="32">
        <v>48</v>
      </c>
      <c r="G63" s="32" t="s">
        <v>15</v>
      </c>
    </row>
    <row r="64" spans="1:7">
      <c r="A64" s="32" t="s">
        <v>641</v>
      </c>
      <c r="B64" s="32" t="s">
        <v>576</v>
      </c>
      <c r="C64" s="32">
        <v>602436087</v>
      </c>
      <c r="D64" s="32" t="s">
        <v>600</v>
      </c>
      <c r="E64" s="32" t="s">
        <v>564</v>
      </c>
      <c r="F64" s="32">
        <v>52</v>
      </c>
      <c r="G64" s="32" t="s">
        <v>17</v>
      </c>
    </row>
    <row r="65" spans="1:7">
      <c r="A65" s="32" t="s">
        <v>642</v>
      </c>
      <c r="B65" s="32" t="s">
        <v>576</v>
      </c>
      <c r="C65" s="32">
        <v>702526091</v>
      </c>
      <c r="D65" s="32" t="s">
        <v>595</v>
      </c>
      <c r="E65" s="32" t="s">
        <v>564</v>
      </c>
      <c r="F65" s="32">
        <v>41</v>
      </c>
      <c r="G65" s="32" t="s">
        <v>17</v>
      </c>
    </row>
    <row r="66" spans="1:7">
      <c r="A66" s="32" t="s">
        <v>643</v>
      </c>
      <c r="B66" s="32" t="s">
        <v>562</v>
      </c>
      <c r="C66" s="32">
        <v>602706098</v>
      </c>
      <c r="D66" s="32" t="s">
        <v>644</v>
      </c>
      <c r="E66" s="32" t="s">
        <v>569</v>
      </c>
      <c r="F66" s="32">
        <v>54</v>
      </c>
      <c r="G66" s="32" t="s">
        <v>15</v>
      </c>
    </row>
    <row r="67" spans="1:7">
      <c r="A67" s="32" t="s">
        <v>645</v>
      </c>
      <c r="B67" s="32" t="s">
        <v>576</v>
      </c>
      <c r="C67" s="32">
        <v>602796102</v>
      </c>
      <c r="D67" s="32" t="s">
        <v>571</v>
      </c>
      <c r="E67" s="32" t="s">
        <v>564</v>
      </c>
      <c r="F67" s="32">
        <v>31</v>
      </c>
      <c r="G67" s="32" t="s">
        <v>15</v>
      </c>
    </row>
    <row r="68" spans="1:7">
      <c r="A68" s="32" t="s">
        <v>646</v>
      </c>
      <c r="B68" s="32" t="s">
        <v>562</v>
      </c>
      <c r="C68" s="32">
        <v>603066113</v>
      </c>
      <c r="D68" s="32" t="s">
        <v>568</v>
      </c>
      <c r="E68" s="32" t="s">
        <v>564</v>
      </c>
      <c r="F68" s="32">
        <v>29</v>
      </c>
      <c r="G68" s="32" t="s">
        <v>17</v>
      </c>
    </row>
    <row r="69" spans="1:7">
      <c r="A69" s="32" t="s">
        <v>647</v>
      </c>
      <c r="B69" s="32" t="s">
        <v>562</v>
      </c>
      <c r="C69" s="32">
        <v>603156117</v>
      </c>
      <c r="D69" s="32" t="s">
        <v>589</v>
      </c>
      <c r="E69" s="32" t="s">
        <v>564</v>
      </c>
      <c r="F69" s="32">
        <v>33</v>
      </c>
      <c r="G69" s="32" t="s">
        <v>15</v>
      </c>
    </row>
    <row r="70" spans="1:7">
      <c r="A70" s="32" t="s">
        <v>648</v>
      </c>
      <c r="B70" s="32" t="s">
        <v>562</v>
      </c>
      <c r="C70" s="32">
        <v>703246121</v>
      </c>
      <c r="D70" s="32" t="s">
        <v>603</v>
      </c>
      <c r="E70" s="32" t="s">
        <v>564</v>
      </c>
      <c r="F70" s="32">
        <v>32</v>
      </c>
      <c r="G70" s="32" t="s">
        <v>15</v>
      </c>
    </row>
    <row r="71" spans="1:7">
      <c r="A71" s="32" t="s">
        <v>649</v>
      </c>
      <c r="B71" s="32" t="s">
        <v>576</v>
      </c>
      <c r="C71" s="32">
        <v>603606136</v>
      </c>
      <c r="D71" s="38">
        <v>45516</v>
      </c>
      <c r="E71" s="32" t="s">
        <v>590</v>
      </c>
      <c r="F71" s="32">
        <v>42</v>
      </c>
      <c r="G71" s="32" t="s">
        <v>17</v>
      </c>
    </row>
    <row r="72" spans="1:7">
      <c r="A72" s="32" t="s">
        <v>650</v>
      </c>
      <c r="B72" s="32" t="s">
        <v>576</v>
      </c>
      <c r="C72" s="32">
        <v>604146159</v>
      </c>
      <c r="D72" s="32" t="s">
        <v>571</v>
      </c>
      <c r="E72" s="32" t="s">
        <v>569</v>
      </c>
      <c r="F72" s="32">
        <v>39</v>
      </c>
      <c r="G72" s="32" t="s">
        <v>15</v>
      </c>
    </row>
    <row r="73" spans="1:7">
      <c r="A73" s="32" t="s">
        <v>651</v>
      </c>
      <c r="B73" s="32" t="s">
        <v>576</v>
      </c>
      <c r="C73" s="32">
        <v>605136200</v>
      </c>
      <c r="D73" s="32" t="s">
        <v>573</v>
      </c>
      <c r="E73" s="32" t="s">
        <v>583</v>
      </c>
      <c r="F73" s="32">
        <v>27</v>
      </c>
      <c r="G73" s="32" t="s">
        <v>18</v>
      </c>
    </row>
    <row r="74" spans="1:7">
      <c r="A74" s="32" t="s">
        <v>652</v>
      </c>
      <c r="B74" s="32" t="s">
        <v>562</v>
      </c>
      <c r="C74" s="32">
        <v>605406212</v>
      </c>
      <c r="D74" s="32" t="s">
        <v>571</v>
      </c>
      <c r="E74" s="32" t="s">
        <v>590</v>
      </c>
      <c r="F74" s="32">
        <v>39</v>
      </c>
      <c r="G74" s="32" t="s">
        <v>17</v>
      </c>
    </row>
    <row r="75" spans="1:7">
      <c r="A75" s="32" t="s">
        <v>653</v>
      </c>
      <c r="B75" s="32" t="s">
        <v>576</v>
      </c>
      <c r="C75" s="32">
        <v>605586219</v>
      </c>
      <c r="D75" s="32" t="s">
        <v>563</v>
      </c>
      <c r="E75" s="32" t="s">
        <v>583</v>
      </c>
      <c r="F75" s="32">
        <v>20</v>
      </c>
      <c r="G75" s="32" t="s">
        <v>15</v>
      </c>
    </row>
    <row r="76" spans="1:7">
      <c r="A76" s="32" t="s">
        <v>654</v>
      </c>
      <c r="B76" s="32" t="s">
        <v>576</v>
      </c>
      <c r="C76" s="32">
        <v>605766227</v>
      </c>
      <c r="D76" s="32" t="s">
        <v>566</v>
      </c>
      <c r="E76" s="32" t="s">
        <v>569</v>
      </c>
      <c r="F76" s="32">
        <v>42</v>
      </c>
      <c r="G76" s="32" t="s">
        <v>15</v>
      </c>
    </row>
    <row r="77" spans="1:7">
      <c r="A77" s="32" t="s">
        <v>655</v>
      </c>
      <c r="B77" s="32" t="s">
        <v>562</v>
      </c>
      <c r="C77" s="32">
        <v>705856231</v>
      </c>
      <c r="D77" s="32" t="s">
        <v>644</v>
      </c>
      <c r="E77" s="32" t="s">
        <v>564</v>
      </c>
      <c r="F77" s="32">
        <v>44</v>
      </c>
      <c r="G77" s="32" t="s">
        <v>16</v>
      </c>
    </row>
    <row r="78" spans="1:7">
      <c r="A78" s="32" t="s">
        <v>656</v>
      </c>
      <c r="B78" s="32" t="s">
        <v>562</v>
      </c>
      <c r="C78" s="32">
        <v>706036238</v>
      </c>
      <c r="D78" s="32" t="s">
        <v>595</v>
      </c>
      <c r="E78" s="32" t="s">
        <v>564</v>
      </c>
      <c r="F78" s="32">
        <v>33</v>
      </c>
      <c r="G78" s="32" t="s">
        <v>17</v>
      </c>
    </row>
    <row r="79" spans="1:7">
      <c r="A79" s="32" t="s">
        <v>657</v>
      </c>
      <c r="B79" s="32" t="s">
        <v>562</v>
      </c>
      <c r="C79" s="32">
        <v>706216246</v>
      </c>
      <c r="D79" s="32" t="s">
        <v>573</v>
      </c>
      <c r="E79" s="32" t="s">
        <v>564</v>
      </c>
      <c r="F79" s="32">
        <v>32</v>
      </c>
      <c r="G79" s="32" t="s">
        <v>17</v>
      </c>
    </row>
    <row r="80" spans="1:7">
      <c r="A80" s="32" t="s">
        <v>658</v>
      </c>
      <c r="B80" s="32" t="s">
        <v>576</v>
      </c>
      <c r="C80" s="32">
        <v>706396253</v>
      </c>
      <c r="D80" s="32" t="s">
        <v>589</v>
      </c>
      <c r="E80" s="32" t="s">
        <v>585</v>
      </c>
      <c r="F80" s="32">
        <v>37</v>
      </c>
      <c r="G80" s="32" t="s">
        <v>16</v>
      </c>
    </row>
    <row r="81" spans="1:7">
      <c r="A81" s="32" t="s">
        <v>659</v>
      </c>
      <c r="B81" s="32" t="s">
        <v>576</v>
      </c>
      <c r="C81" s="32">
        <v>606486257</v>
      </c>
      <c r="D81" s="32" t="s">
        <v>566</v>
      </c>
      <c r="E81" s="32" t="s">
        <v>569</v>
      </c>
      <c r="F81" s="32">
        <v>24</v>
      </c>
      <c r="G81" s="32" t="s">
        <v>17</v>
      </c>
    </row>
    <row r="82" spans="1:7">
      <c r="A82" s="32" t="s">
        <v>660</v>
      </c>
      <c r="B82" s="32" t="s">
        <v>562</v>
      </c>
      <c r="C82" s="32">
        <v>706846272</v>
      </c>
      <c r="D82" s="32" t="s">
        <v>571</v>
      </c>
      <c r="E82" s="32" t="s">
        <v>569</v>
      </c>
      <c r="F82" s="32">
        <v>34</v>
      </c>
      <c r="G82" s="32" t="s">
        <v>15</v>
      </c>
    </row>
    <row r="83" spans="1:7">
      <c r="A83" s="32" t="s">
        <v>661</v>
      </c>
      <c r="B83" s="32" t="s">
        <v>562</v>
      </c>
      <c r="C83" s="32">
        <v>707746310</v>
      </c>
      <c r="D83" s="32" t="s">
        <v>573</v>
      </c>
      <c r="E83" s="32" t="s">
        <v>590</v>
      </c>
      <c r="F83" s="32">
        <v>43</v>
      </c>
      <c r="G83" s="32" t="s">
        <v>15</v>
      </c>
    </row>
    <row r="84" spans="1:7">
      <c r="A84" s="32" t="s">
        <v>662</v>
      </c>
      <c r="B84" s="32" t="s">
        <v>576</v>
      </c>
      <c r="C84" s="32">
        <v>708196329</v>
      </c>
      <c r="D84" s="38">
        <v>45638</v>
      </c>
      <c r="E84" s="32" t="s">
        <v>569</v>
      </c>
      <c r="F84" s="32">
        <v>48</v>
      </c>
      <c r="G84" s="32" t="s">
        <v>18</v>
      </c>
    </row>
    <row r="85" spans="1:7">
      <c r="A85" s="32" t="s">
        <v>663</v>
      </c>
      <c r="B85" s="32" t="s">
        <v>562</v>
      </c>
      <c r="C85" s="32">
        <v>608286333</v>
      </c>
      <c r="D85" s="38">
        <v>45638</v>
      </c>
      <c r="E85" s="32" t="s">
        <v>564</v>
      </c>
      <c r="F85" s="32">
        <v>36</v>
      </c>
      <c r="G85" s="32" t="s">
        <v>16</v>
      </c>
    </row>
    <row r="86" spans="1:7">
      <c r="A86" s="32" t="s">
        <v>664</v>
      </c>
      <c r="B86" s="32" t="s">
        <v>562</v>
      </c>
      <c r="C86" s="32">
        <v>608376336</v>
      </c>
      <c r="D86" s="32" t="s">
        <v>589</v>
      </c>
      <c r="E86" s="32" t="s">
        <v>564</v>
      </c>
      <c r="F86" s="32">
        <v>28</v>
      </c>
      <c r="G86" s="32" t="s">
        <v>17</v>
      </c>
    </row>
    <row r="87" spans="1:7">
      <c r="A87" s="32" t="s">
        <v>665</v>
      </c>
      <c r="B87" s="32" t="s">
        <v>576</v>
      </c>
      <c r="C87" s="32">
        <v>708556344</v>
      </c>
      <c r="D87" s="32" t="s">
        <v>603</v>
      </c>
      <c r="E87" s="32" t="s">
        <v>569</v>
      </c>
      <c r="F87" s="32">
        <v>38</v>
      </c>
      <c r="G87" s="32" t="s">
        <v>17</v>
      </c>
    </row>
    <row r="88" spans="1:7">
      <c r="A88" s="32" t="s">
        <v>666</v>
      </c>
      <c r="B88" s="32" t="s">
        <v>562</v>
      </c>
      <c r="C88" s="32">
        <v>608826355</v>
      </c>
      <c r="D88" s="32" t="s">
        <v>600</v>
      </c>
      <c r="E88" s="32" t="s">
        <v>590</v>
      </c>
      <c r="F88" s="32">
        <v>35</v>
      </c>
      <c r="G88" s="32" t="s">
        <v>17</v>
      </c>
    </row>
    <row r="89" spans="1:7">
      <c r="A89" s="32" t="s">
        <v>667</v>
      </c>
      <c r="B89" s="32" t="s">
        <v>576</v>
      </c>
      <c r="C89" s="32">
        <v>709096367</v>
      </c>
      <c r="D89" s="32" t="s">
        <v>563</v>
      </c>
      <c r="E89" s="32" t="s">
        <v>569</v>
      </c>
      <c r="F89" s="32">
        <v>40</v>
      </c>
      <c r="G89" s="32" t="s">
        <v>15</v>
      </c>
    </row>
    <row r="90" spans="1:7">
      <c r="A90" s="32" t="s">
        <v>668</v>
      </c>
      <c r="B90" s="32" t="s">
        <v>562</v>
      </c>
      <c r="C90" s="32">
        <v>609456382</v>
      </c>
      <c r="D90" s="32" t="s">
        <v>595</v>
      </c>
      <c r="E90" s="32" t="s">
        <v>564</v>
      </c>
      <c r="F90" s="32">
        <v>32</v>
      </c>
      <c r="G90" s="32" t="s">
        <v>18</v>
      </c>
    </row>
    <row r="91" spans="1:7">
      <c r="A91" s="32" t="s">
        <v>669</v>
      </c>
      <c r="B91" s="32" t="s">
        <v>576</v>
      </c>
      <c r="C91" s="32">
        <v>609636389</v>
      </c>
      <c r="D91" s="32" t="s">
        <v>573</v>
      </c>
      <c r="E91" s="32" t="s">
        <v>590</v>
      </c>
      <c r="F91" s="32">
        <v>35</v>
      </c>
      <c r="G91" s="32" t="s">
        <v>15</v>
      </c>
    </row>
    <row r="92" spans="1:7">
      <c r="A92" s="32" t="s">
        <v>670</v>
      </c>
      <c r="B92" s="32" t="s">
        <v>576</v>
      </c>
      <c r="C92" s="32">
        <v>709726393</v>
      </c>
      <c r="D92" s="32" t="s">
        <v>603</v>
      </c>
      <c r="E92" s="32" t="s">
        <v>569</v>
      </c>
      <c r="F92" s="32">
        <v>42</v>
      </c>
      <c r="G92" s="32" t="s">
        <v>15</v>
      </c>
    </row>
    <row r="93" spans="1:7">
      <c r="A93" s="32" t="s">
        <v>671</v>
      </c>
      <c r="B93" s="32" t="s">
        <v>562</v>
      </c>
      <c r="C93" s="32">
        <v>600086408</v>
      </c>
      <c r="D93" s="32" t="s">
        <v>595</v>
      </c>
      <c r="E93" s="32" t="s">
        <v>590</v>
      </c>
      <c r="F93" s="32">
        <v>43</v>
      </c>
      <c r="G93" s="32" t="s">
        <v>17</v>
      </c>
    </row>
    <row r="94" spans="1:7">
      <c r="A94" s="32" t="s">
        <v>672</v>
      </c>
      <c r="B94" s="32" t="s">
        <v>576</v>
      </c>
      <c r="C94" s="32">
        <v>700446423</v>
      </c>
      <c r="D94" s="32" t="s">
        <v>563</v>
      </c>
      <c r="E94" s="32" t="s">
        <v>569</v>
      </c>
      <c r="F94" s="32">
        <v>40</v>
      </c>
      <c r="G94" s="32" t="s">
        <v>17</v>
      </c>
    </row>
    <row r="95" spans="1:7">
      <c r="A95" s="32" t="s">
        <v>673</v>
      </c>
      <c r="B95" s="32" t="s">
        <v>562</v>
      </c>
      <c r="C95" s="32">
        <v>600536427</v>
      </c>
      <c r="D95" s="32" t="s">
        <v>587</v>
      </c>
      <c r="E95" s="32" t="s">
        <v>564</v>
      </c>
      <c r="F95" s="32">
        <v>25</v>
      </c>
      <c r="G95" s="32" t="s">
        <v>17</v>
      </c>
    </row>
    <row r="96" spans="1:7">
      <c r="A96" s="32" t="s">
        <v>674</v>
      </c>
      <c r="B96" s="32" t="s">
        <v>562</v>
      </c>
      <c r="C96" s="32">
        <v>600626431</v>
      </c>
      <c r="D96" s="38">
        <v>45547</v>
      </c>
      <c r="E96" s="32" t="s">
        <v>564</v>
      </c>
      <c r="F96" s="32">
        <v>25</v>
      </c>
      <c r="G96" s="32" t="s">
        <v>18</v>
      </c>
    </row>
    <row r="97" spans="1:7">
      <c r="A97" s="32" t="s">
        <v>675</v>
      </c>
      <c r="B97" s="32" t="s">
        <v>562</v>
      </c>
      <c r="C97" s="32">
        <v>701076450</v>
      </c>
      <c r="D97" s="32" t="s">
        <v>571</v>
      </c>
      <c r="E97" s="32" t="s">
        <v>564</v>
      </c>
      <c r="F97" s="32">
        <v>54</v>
      </c>
      <c r="G97" s="32" t="s">
        <v>18</v>
      </c>
    </row>
    <row r="98" spans="1:7">
      <c r="A98" s="32" t="s">
        <v>676</v>
      </c>
      <c r="B98" s="32" t="s">
        <v>576</v>
      </c>
      <c r="C98" s="32">
        <v>601346461</v>
      </c>
      <c r="D98" s="32" t="s">
        <v>589</v>
      </c>
      <c r="E98" s="32" t="s">
        <v>583</v>
      </c>
      <c r="F98" s="32">
        <v>19</v>
      </c>
      <c r="G98" s="32" t="s">
        <v>16</v>
      </c>
    </row>
    <row r="99" spans="1:7">
      <c r="A99" s="32" t="s">
        <v>677</v>
      </c>
      <c r="B99" s="32" t="s">
        <v>576</v>
      </c>
      <c r="C99" s="32">
        <v>601436465</v>
      </c>
      <c r="D99" s="32" t="s">
        <v>573</v>
      </c>
      <c r="E99" s="32" t="s">
        <v>569</v>
      </c>
      <c r="F99" s="32">
        <v>47</v>
      </c>
      <c r="G99" s="32" t="s">
        <v>15</v>
      </c>
    </row>
    <row r="100" spans="1:7">
      <c r="A100" s="32" t="s">
        <v>678</v>
      </c>
      <c r="B100" s="32" t="s">
        <v>562</v>
      </c>
      <c r="C100" s="32">
        <v>601886484</v>
      </c>
      <c r="D100" s="32" t="s">
        <v>595</v>
      </c>
      <c r="E100" s="32" t="s">
        <v>564</v>
      </c>
      <c r="F100" s="32">
        <v>30</v>
      </c>
      <c r="G100" s="32" t="s">
        <v>18</v>
      </c>
    </row>
    <row r="101" spans="1:7">
      <c r="A101" s="32" t="s">
        <v>679</v>
      </c>
      <c r="B101" s="32" t="s">
        <v>562</v>
      </c>
      <c r="C101" s="32">
        <v>702156495</v>
      </c>
      <c r="D101" s="32" t="s">
        <v>573</v>
      </c>
      <c r="E101" s="32" t="s">
        <v>590</v>
      </c>
      <c r="F101" s="32">
        <v>36</v>
      </c>
      <c r="G101" s="32" t="s">
        <v>15</v>
      </c>
    </row>
    <row r="102" spans="1:7">
      <c r="A102" s="32" t="s">
        <v>680</v>
      </c>
      <c r="B102" s="32" t="s">
        <v>562</v>
      </c>
      <c r="C102" s="32">
        <v>702246499</v>
      </c>
      <c r="D102" s="38">
        <v>45638</v>
      </c>
      <c r="E102" s="32" t="s">
        <v>569</v>
      </c>
      <c r="F102" s="32">
        <v>27</v>
      </c>
      <c r="G102" s="32" t="s">
        <v>17</v>
      </c>
    </row>
    <row r="103" spans="1:7">
      <c r="A103" s="32" t="s">
        <v>681</v>
      </c>
      <c r="B103" s="32" t="s">
        <v>562</v>
      </c>
      <c r="C103" s="32">
        <v>602336503</v>
      </c>
      <c r="D103" s="38">
        <v>45455</v>
      </c>
      <c r="E103" s="32" t="s">
        <v>564</v>
      </c>
      <c r="F103" s="32">
        <v>33</v>
      </c>
      <c r="G103" s="32" t="s">
        <v>17</v>
      </c>
    </row>
    <row r="104" spans="1:7">
      <c r="A104" s="32" t="s">
        <v>682</v>
      </c>
      <c r="B104" s="32" t="s">
        <v>576</v>
      </c>
      <c r="C104" s="32">
        <v>702966529</v>
      </c>
      <c r="D104" s="32" t="s">
        <v>595</v>
      </c>
      <c r="E104" s="32" t="s">
        <v>564</v>
      </c>
      <c r="F104" s="32">
        <v>26</v>
      </c>
      <c r="G104" s="32" t="s">
        <v>17</v>
      </c>
    </row>
    <row r="105" spans="1:7">
      <c r="A105" s="32" t="s">
        <v>683</v>
      </c>
      <c r="B105" s="32" t="s">
        <v>562</v>
      </c>
      <c r="C105" s="32">
        <v>703056533</v>
      </c>
      <c r="D105" s="32" t="s">
        <v>571</v>
      </c>
      <c r="E105" s="32" t="s">
        <v>569</v>
      </c>
      <c r="F105" s="32">
        <v>51</v>
      </c>
      <c r="G105" s="32" t="s">
        <v>17</v>
      </c>
    </row>
    <row r="106" spans="1:7">
      <c r="A106" s="32" t="s">
        <v>684</v>
      </c>
      <c r="B106" s="32" t="s">
        <v>576</v>
      </c>
      <c r="C106" s="32">
        <v>703146537</v>
      </c>
      <c r="D106" s="32" t="s">
        <v>589</v>
      </c>
      <c r="E106" s="32" t="s">
        <v>564</v>
      </c>
      <c r="F106" s="32">
        <v>31</v>
      </c>
      <c r="G106" s="32" t="s">
        <v>15</v>
      </c>
    </row>
    <row r="107" spans="1:7">
      <c r="A107" s="32" t="s">
        <v>685</v>
      </c>
      <c r="B107" s="32" t="s">
        <v>562</v>
      </c>
      <c r="C107" s="32">
        <v>603326544</v>
      </c>
      <c r="D107" s="32" t="s">
        <v>563</v>
      </c>
      <c r="E107" s="32" t="s">
        <v>569</v>
      </c>
      <c r="F107" s="32">
        <v>53</v>
      </c>
      <c r="G107" s="32" t="s">
        <v>15</v>
      </c>
    </row>
    <row r="108" spans="1:7">
      <c r="A108" s="32" t="s">
        <v>686</v>
      </c>
      <c r="B108" s="32" t="s">
        <v>576</v>
      </c>
      <c r="C108" s="32">
        <v>703596555</v>
      </c>
      <c r="D108" s="38">
        <v>45638</v>
      </c>
      <c r="E108" s="32" t="s">
        <v>569</v>
      </c>
      <c r="F108" s="32">
        <v>20</v>
      </c>
      <c r="G108" s="32" t="s">
        <v>15</v>
      </c>
    </row>
    <row r="109" spans="1:7">
      <c r="A109" s="32" t="s">
        <v>687</v>
      </c>
      <c r="B109" s="32" t="s">
        <v>576</v>
      </c>
      <c r="C109" s="32">
        <v>604046574</v>
      </c>
      <c r="D109" s="32" t="s">
        <v>595</v>
      </c>
      <c r="E109" s="32" t="s">
        <v>569</v>
      </c>
      <c r="F109" s="32">
        <v>28</v>
      </c>
      <c r="G109" s="32" t="s">
        <v>15</v>
      </c>
    </row>
    <row r="110" spans="1:7">
      <c r="A110" s="32" t="s">
        <v>688</v>
      </c>
      <c r="B110" s="32" t="s">
        <v>562</v>
      </c>
      <c r="C110" s="32">
        <v>604136578</v>
      </c>
      <c r="D110" s="32" t="s">
        <v>603</v>
      </c>
      <c r="E110" s="32" t="s">
        <v>564</v>
      </c>
      <c r="F110" s="32">
        <v>28</v>
      </c>
      <c r="G110" s="32" t="s">
        <v>17</v>
      </c>
    </row>
    <row r="111" spans="1:7">
      <c r="A111" s="32" t="s">
        <v>689</v>
      </c>
      <c r="B111" s="32" t="s">
        <v>562</v>
      </c>
      <c r="C111" s="32">
        <v>604316586</v>
      </c>
      <c r="D111" s="32" t="s">
        <v>578</v>
      </c>
      <c r="E111" s="32" t="s">
        <v>564</v>
      </c>
      <c r="F111" s="32">
        <v>32</v>
      </c>
      <c r="G111" s="32" t="s">
        <v>16</v>
      </c>
    </row>
    <row r="112" spans="1:7">
      <c r="A112" s="32" t="s">
        <v>690</v>
      </c>
      <c r="B112" s="32" t="s">
        <v>562</v>
      </c>
      <c r="C112" s="32">
        <v>604586597</v>
      </c>
      <c r="D112" s="32" t="s">
        <v>589</v>
      </c>
      <c r="E112" s="32" t="s">
        <v>564</v>
      </c>
      <c r="F112" s="32">
        <v>26</v>
      </c>
      <c r="G112" s="32" t="s">
        <v>17</v>
      </c>
    </row>
    <row r="113" spans="1:7">
      <c r="A113" s="32" t="s">
        <v>691</v>
      </c>
      <c r="B113" s="32" t="s">
        <v>562</v>
      </c>
      <c r="C113" s="32">
        <v>705126620</v>
      </c>
      <c r="D113" s="32" t="s">
        <v>571</v>
      </c>
      <c r="E113" s="32" t="s">
        <v>585</v>
      </c>
      <c r="F113" s="32">
        <v>34</v>
      </c>
      <c r="G113" s="32" t="s">
        <v>17</v>
      </c>
    </row>
    <row r="114" spans="1:7">
      <c r="A114" s="32" t="s">
        <v>692</v>
      </c>
      <c r="B114" s="32" t="s">
        <v>562</v>
      </c>
      <c r="C114" s="32">
        <v>605306627</v>
      </c>
      <c r="D114" s="32" t="s">
        <v>600</v>
      </c>
      <c r="E114" s="32" t="s">
        <v>569</v>
      </c>
      <c r="F114" s="32">
        <v>46</v>
      </c>
      <c r="G114" s="32" t="s">
        <v>18</v>
      </c>
    </row>
    <row r="115" spans="1:7">
      <c r="A115" s="32" t="s">
        <v>693</v>
      </c>
      <c r="B115" s="32" t="s">
        <v>576</v>
      </c>
      <c r="C115" s="32">
        <v>705846650</v>
      </c>
      <c r="D115" s="32" t="s">
        <v>571</v>
      </c>
      <c r="E115" s="32" t="s">
        <v>583</v>
      </c>
      <c r="F115" s="32">
        <v>32</v>
      </c>
      <c r="G115" s="32" t="s">
        <v>16</v>
      </c>
    </row>
    <row r="116" spans="1:7">
      <c r="A116" s="32" t="s">
        <v>694</v>
      </c>
      <c r="B116" s="32" t="s">
        <v>562</v>
      </c>
      <c r="C116" s="32">
        <v>606206665</v>
      </c>
      <c r="D116" s="32" t="s">
        <v>573</v>
      </c>
      <c r="E116" s="32" t="s">
        <v>564</v>
      </c>
      <c r="F116" s="32">
        <v>34</v>
      </c>
      <c r="G116" s="32" t="s">
        <v>17</v>
      </c>
    </row>
    <row r="117" spans="1:7">
      <c r="A117" s="32" t="s">
        <v>695</v>
      </c>
      <c r="B117" s="32" t="s">
        <v>576</v>
      </c>
      <c r="C117" s="32">
        <v>606566680</v>
      </c>
      <c r="D117" s="38">
        <v>45577</v>
      </c>
      <c r="E117" s="32" t="s">
        <v>564</v>
      </c>
      <c r="F117" s="32">
        <v>31</v>
      </c>
      <c r="G117" s="32" t="s">
        <v>15</v>
      </c>
    </row>
    <row r="118" spans="1:7">
      <c r="A118" s="32" t="s">
        <v>696</v>
      </c>
      <c r="B118" s="32" t="s">
        <v>576</v>
      </c>
      <c r="C118" s="32">
        <v>606656684</v>
      </c>
      <c r="D118" s="32" t="s">
        <v>571</v>
      </c>
      <c r="E118" s="32" t="s">
        <v>564</v>
      </c>
      <c r="F118" s="32">
        <v>53</v>
      </c>
      <c r="G118" s="32" t="s">
        <v>17</v>
      </c>
    </row>
    <row r="119" spans="1:7">
      <c r="A119" s="32" t="s">
        <v>697</v>
      </c>
      <c r="B119" s="32" t="s">
        <v>576</v>
      </c>
      <c r="C119" s="32">
        <v>706926695</v>
      </c>
      <c r="D119" s="32" t="s">
        <v>563</v>
      </c>
      <c r="E119" s="32" t="s">
        <v>564</v>
      </c>
      <c r="F119" s="32">
        <v>26</v>
      </c>
      <c r="G119" s="32" t="s">
        <v>15</v>
      </c>
    </row>
    <row r="120" spans="1:7">
      <c r="A120" s="32" t="s">
        <v>698</v>
      </c>
      <c r="B120" s="32" t="s">
        <v>576</v>
      </c>
      <c r="C120" s="32">
        <v>607106703</v>
      </c>
      <c r="D120" s="32" t="s">
        <v>566</v>
      </c>
      <c r="E120" s="32" t="s">
        <v>564</v>
      </c>
      <c r="F120" s="32">
        <v>37</v>
      </c>
      <c r="G120" s="32" t="s">
        <v>17</v>
      </c>
    </row>
    <row r="121" spans="1:7">
      <c r="A121" s="32" t="s">
        <v>699</v>
      </c>
      <c r="B121" s="32" t="s">
        <v>576</v>
      </c>
      <c r="C121" s="32">
        <v>607646725</v>
      </c>
      <c r="D121" s="32" t="s">
        <v>595</v>
      </c>
      <c r="E121" s="32" t="s">
        <v>590</v>
      </c>
      <c r="F121" s="32">
        <v>33</v>
      </c>
      <c r="G121" s="32" t="s">
        <v>17</v>
      </c>
    </row>
    <row r="122" spans="1:7">
      <c r="A122" s="32" t="s">
        <v>700</v>
      </c>
      <c r="B122" s="32" t="s">
        <v>562</v>
      </c>
      <c r="C122" s="32">
        <v>607826733</v>
      </c>
      <c r="D122" s="32" t="s">
        <v>603</v>
      </c>
      <c r="E122" s="32" t="s">
        <v>564</v>
      </c>
      <c r="F122" s="32">
        <v>25</v>
      </c>
      <c r="G122" s="32" t="s">
        <v>17</v>
      </c>
    </row>
    <row r="123" spans="1:7">
      <c r="A123" s="32" t="s">
        <v>701</v>
      </c>
      <c r="B123" s="32" t="s">
        <v>576</v>
      </c>
      <c r="C123" s="32">
        <v>708186748</v>
      </c>
      <c r="D123" s="38">
        <v>45638</v>
      </c>
      <c r="E123" s="32" t="s">
        <v>583</v>
      </c>
      <c r="F123" s="32">
        <v>22</v>
      </c>
      <c r="G123" s="32" t="s">
        <v>15</v>
      </c>
    </row>
    <row r="124" spans="1:7">
      <c r="A124" s="32" t="s">
        <v>702</v>
      </c>
      <c r="B124" s="32" t="s">
        <v>562</v>
      </c>
      <c r="C124" s="32">
        <v>608276752</v>
      </c>
      <c r="D124" s="38">
        <v>45638</v>
      </c>
      <c r="E124" s="32" t="s">
        <v>564</v>
      </c>
      <c r="F124" s="32">
        <v>31</v>
      </c>
      <c r="G124" s="32" t="s">
        <v>18</v>
      </c>
    </row>
    <row r="125" spans="1:7">
      <c r="A125" s="32" t="s">
        <v>703</v>
      </c>
      <c r="B125" s="32" t="s">
        <v>562</v>
      </c>
      <c r="C125" s="32">
        <v>608366756</v>
      </c>
      <c r="D125" s="32" t="s">
        <v>566</v>
      </c>
      <c r="E125" s="32" t="s">
        <v>564</v>
      </c>
      <c r="F125" s="32">
        <v>38</v>
      </c>
      <c r="G125" s="32" t="s">
        <v>17</v>
      </c>
    </row>
    <row r="126" spans="1:7">
      <c r="A126" s="32" t="s">
        <v>704</v>
      </c>
      <c r="B126" s="32" t="s">
        <v>576</v>
      </c>
      <c r="C126" s="32">
        <v>608546763</v>
      </c>
      <c r="D126" s="38">
        <v>45577</v>
      </c>
      <c r="E126" s="32" t="s">
        <v>590</v>
      </c>
      <c r="F126" s="32">
        <v>34</v>
      </c>
      <c r="G126" s="32" t="s">
        <v>17</v>
      </c>
    </row>
    <row r="127" spans="1:7">
      <c r="A127" s="32" t="s">
        <v>705</v>
      </c>
      <c r="B127" s="32" t="s">
        <v>576</v>
      </c>
      <c r="C127" s="32">
        <v>708726771</v>
      </c>
      <c r="D127" s="32" t="s">
        <v>566</v>
      </c>
      <c r="E127" s="32" t="s">
        <v>564</v>
      </c>
      <c r="F127" s="32">
        <v>30</v>
      </c>
      <c r="G127" s="32" t="s">
        <v>17</v>
      </c>
    </row>
    <row r="128" spans="1:7">
      <c r="A128" s="32" t="s">
        <v>706</v>
      </c>
      <c r="B128" s="32" t="s">
        <v>562</v>
      </c>
      <c r="C128" s="32">
        <v>609176790</v>
      </c>
      <c r="D128" s="32" t="s">
        <v>603</v>
      </c>
      <c r="E128" s="32" t="s">
        <v>564</v>
      </c>
      <c r="F128" s="32">
        <v>31</v>
      </c>
      <c r="G128" s="32" t="s">
        <v>15</v>
      </c>
    </row>
    <row r="129" spans="1:7">
      <c r="A129" s="32" t="s">
        <v>707</v>
      </c>
      <c r="B129" s="32" t="s">
        <v>576</v>
      </c>
      <c r="C129" s="32">
        <v>709356797</v>
      </c>
      <c r="D129" s="38">
        <v>45547</v>
      </c>
      <c r="E129" s="32" t="s">
        <v>569</v>
      </c>
      <c r="F129" s="32">
        <v>44</v>
      </c>
      <c r="G129" s="32" t="s">
        <v>15</v>
      </c>
    </row>
    <row r="130" spans="1:7">
      <c r="A130" s="32" t="s">
        <v>708</v>
      </c>
      <c r="B130" s="32" t="s">
        <v>562</v>
      </c>
      <c r="C130" s="32">
        <v>709626809</v>
      </c>
      <c r="D130" s="32" t="s">
        <v>603</v>
      </c>
      <c r="E130" s="32" t="s">
        <v>585</v>
      </c>
      <c r="F130" s="32">
        <v>51</v>
      </c>
      <c r="G130" s="32" t="s">
        <v>17</v>
      </c>
    </row>
    <row r="131" spans="1:7">
      <c r="A131" s="32" t="s">
        <v>709</v>
      </c>
      <c r="B131" s="32" t="s">
        <v>562</v>
      </c>
      <c r="C131" s="32">
        <v>709806816</v>
      </c>
      <c r="D131" s="32" t="s">
        <v>563</v>
      </c>
      <c r="E131" s="32" t="s">
        <v>569</v>
      </c>
      <c r="F131" s="32">
        <v>46</v>
      </c>
      <c r="G131" s="32" t="s">
        <v>18</v>
      </c>
    </row>
    <row r="132" spans="1:7">
      <c r="A132" s="32" t="s">
        <v>710</v>
      </c>
      <c r="B132" s="32" t="s">
        <v>576</v>
      </c>
      <c r="C132" s="32">
        <v>600436843</v>
      </c>
      <c r="D132" s="32" t="s">
        <v>566</v>
      </c>
      <c r="E132" s="32" t="s">
        <v>569</v>
      </c>
      <c r="F132" s="32">
        <v>18</v>
      </c>
      <c r="G132" s="32" t="s">
        <v>15</v>
      </c>
    </row>
    <row r="133" spans="1:7">
      <c r="A133" s="32" t="s">
        <v>711</v>
      </c>
      <c r="B133" s="32" t="s">
        <v>576</v>
      </c>
      <c r="C133" s="32">
        <v>700796858</v>
      </c>
      <c r="D133" s="32" t="s">
        <v>566</v>
      </c>
      <c r="E133" s="32" t="s">
        <v>569</v>
      </c>
      <c r="F133" s="32">
        <v>44</v>
      </c>
      <c r="G133" s="32" t="s">
        <v>15</v>
      </c>
    </row>
    <row r="134" spans="1:7">
      <c r="A134" s="32" t="s">
        <v>712</v>
      </c>
      <c r="B134" s="32" t="s">
        <v>562</v>
      </c>
      <c r="C134" s="32">
        <v>701246877</v>
      </c>
      <c r="D134" s="32" t="s">
        <v>578</v>
      </c>
      <c r="E134" s="32" t="s">
        <v>569</v>
      </c>
      <c r="F134" s="32">
        <v>46</v>
      </c>
      <c r="G134" s="32" t="s">
        <v>15</v>
      </c>
    </row>
    <row r="135" spans="1:7">
      <c r="A135" s="32" t="s">
        <v>713</v>
      </c>
      <c r="B135" s="32" t="s">
        <v>562</v>
      </c>
      <c r="C135" s="32">
        <v>601516888</v>
      </c>
      <c r="D135" s="32" t="s">
        <v>600</v>
      </c>
      <c r="E135" s="32" t="s">
        <v>564</v>
      </c>
      <c r="F135" s="32">
        <v>28</v>
      </c>
      <c r="G135" s="32" t="s">
        <v>16</v>
      </c>
    </row>
    <row r="136" spans="1:7">
      <c r="A136" s="32" t="s">
        <v>714</v>
      </c>
      <c r="B136" s="32" t="s">
        <v>576</v>
      </c>
      <c r="C136" s="32">
        <v>701696895</v>
      </c>
      <c r="D136" s="32" t="s">
        <v>589</v>
      </c>
      <c r="E136" s="32" t="s">
        <v>569</v>
      </c>
      <c r="F136" s="32">
        <v>54</v>
      </c>
      <c r="G136" s="32" t="s">
        <v>17</v>
      </c>
    </row>
    <row r="137" spans="1:7">
      <c r="A137" s="32" t="s">
        <v>715</v>
      </c>
      <c r="B137" s="32" t="s">
        <v>562</v>
      </c>
      <c r="C137" s="32">
        <v>601876903</v>
      </c>
      <c r="D137" s="32" t="s">
        <v>595</v>
      </c>
      <c r="E137" s="32" t="s">
        <v>564</v>
      </c>
      <c r="F137" s="32">
        <v>32</v>
      </c>
      <c r="G137" s="32" t="s">
        <v>16</v>
      </c>
    </row>
    <row r="138" spans="1:7">
      <c r="A138" s="32" t="s">
        <v>716</v>
      </c>
      <c r="B138" s="32" t="s">
        <v>562</v>
      </c>
      <c r="C138" s="32">
        <v>602146914</v>
      </c>
      <c r="D138" s="38">
        <v>45485</v>
      </c>
      <c r="E138" s="32" t="s">
        <v>564</v>
      </c>
      <c r="F138" s="32">
        <v>29</v>
      </c>
      <c r="G138" s="32" t="s">
        <v>15</v>
      </c>
    </row>
    <row r="139" spans="1:7">
      <c r="A139" s="32" t="s">
        <v>717</v>
      </c>
      <c r="B139" s="32" t="s">
        <v>576</v>
      </c>
      <c r="C139" s="32">
        <v>702236918</v>
      </c>
      <c r="D139" s="32" t="s">
        <v>573</v>
      </c>
      <c r="E139" s="32" t="s">
        <v>564</v>
      </c>
      <c r="F139" s="32">
        <v>28</v>
      </c>
      <c r="G139" s="32" t="s">
        <v>17</v>
      </c>
    </row>
    <row r="140" spans="1:7">
      <c r="A140" s="32" t="s">
        <v>718</v>
      </c>
      <c r="B140" s="32" t="s">
        <v>562</v>
      </c>
      <c r="C140" s="32">
        <v>702326922</v>
      </c>
      <c r="D140" s="32" t="s">
        <v>571</v>
      </c>
      <c r="E140" s="32" t="s">
        <v>585</v>
      </c>
      <c r="F140" s="32">
        <v>52</v>
      </c>
      <c r="G140" s="32" t="s">
        <v>15</v>
      </c>
    </row>
    <row r="141" spans="1:7">
      <c r="A141" s="32" t="s">
        <v>719</v>
      </c>
      <c r="B141" s="32" t="s">
        <v>576</v>
      </c>
      <c r="C141" s="32">
        <v>602416926</v>
      </c>
      <c r="D141" s="32" t="s">
        <v>563</v>
      </c>
      <c r="E141" s="32" t="s">
        <v>583</v>
      </c>
      <c r="F141" s="32">
        <v>22</v>
      </c>
      <c r="G141" s="32" t="s">
        <v>17</v>
      </c>
    </row>
    <row r="142" spans="1:7">
      <c r="A142" s="32" t="s">
        <v>720</v>
      </c>
      <c r="B142" s="32" t="s">
        <v>562</v>
      </c>
      <c r="C142" s="32">
        <v>702596933</v>
      </c>
      <c r="D142" s="32" t="s">
        <v>566</v>
      </c>
      <c r="E142" s="32" t="s">
        <v>569</v>
      </c>
      <c r="F142" s="32">
        <v>39</v>
      </c>
      <c r="G142" s="32" t="s">
        <v>17</v>
      </c>
    </row>
    <row r="143" spans="1:7">
      <c r="A143" s="32" t="s">
        <v>721</v>
      </c>
      <c r="B143" s="32" t="s">
        <v>576</v>
      </c>
      <c r="C143" s="32">
        <v>603406967</v>
      </c>
      <c r="D143" s="32" t="s">
        <v>578</v>
      </c>
      <c r="E143" s="32" t="s">
        <v>590</v>
      </c>
      <c r="F143" s="32">
        <v>36</v>
      </c>
      <c r="G143" s="32" t="s">
        <v>15</v>
      </c>
    </row>
    <row r="144" spans="1:7">
      <c r="A144" s="32" t="s">
        <v>722</v>
      </c>
      <c r="B144" s="32" t="s">
        <v>562</v>
      </c>
      <c r="C144" s="32">
        <v>703766982</v>
      </c>
      <c r="D144" s="32" t="s">
        <v>603</v>
      </c>
      <c r="E144" s="32" t="s">
        <v>564</v>
      </c>
      <c r="F144" s="32">
        <v>26</v>
      </c>
      <c r="G144" s="32" t="s">
        <v>17</v>
      </c>
    </row>
    <row r="145" spans="1:7">
      <c r="A145" s="32" t="s">
        <v>723</v>
      </c>
      <c r="B145" s="32" t="s">
        <v>576</v>
      </c>
      <c r="C145" s="32">
        <v>603856986</v>
      </c>
      <c r="D145" s="32" t="s">
        <v>566</v>
      </c>
      <c r="E145" s="32" t="s">
        <v>564</v>
      </c>
      <c r="F145" s="32">
        <v>30</v>
      </c>
      <c r="G145" s="32" t="s">
        <v>18</v>
      </c>
    </row>
    <row r="146" spans="1:7">
      <c r="A146" s="32" t="s">
        <v>724</v>
      </c>
      <c r="B146" s="32" t="s">
        <v>576</v>
      </c>
      <c r="C146" s="32">
        <v>604126997</v>
      </c>
      <c r="D146" s="38">
        <v>45608</v>
      </c>
      <c r="E146" s="32" t="s">
        <v>564</v>
      </c>
      <c r="F146" s="32">
        <v>44</v>
      </c>
      <c r="G146" s="32" t="s">
        <v>17</v>
      </c>
    </row>
    <row r="147" spans="1:7">
      <c r="A147" s="32" t="s">
        <v>725</v>
      </c>
      <c r="B147" s="32" t="s">
        <v>562</v>
      </c>
      <c r="C147" s="32">
        <v>604577016</v>
      </c>
      <c r="D147" s="32" t="s">
        <v>566</v>
      </c>
      <c r="E147" s="32" t="s">
        <v>564</v>
      </c>
      <c r="F147" s="32">
        <v>33</v>
      </c>
      <c r="G147" s="32" t="s">
        <v>17</v>
      </c>
    </row>
    <row r="148" spans="1:7">
      <c r="A148" s="32" t="s">
        <v>726</v>
      </c>
      <c r="B148" s="32" t="s">
        <v>576</v>
      </c>
      <c r="C148" s="32">
        <v>605027035</v>
      </c>
      <c r="D148" s="38">
        <v>45577</v>
      </c>
      <c r="E148" s="32" t="s">
        <v>564</v>
      </c>
      <c r="F148" s="32">
        <v>31</v>
      </c>
      <c r="G148" s="32" t="s">
        <v>15</v>
      </c>
    </row>
    <row r="149" spans="1:7">
      <c r="A149" s="32" t="s">
        <v>727</v>
      </c>
      <c r="B149" s="32" t="s">
        <v>576</v>
      </c>
      <c r="C149" s="32">
        <v>705117039</v>
      </c>
      <c r="D149" s="32" t="s">
        <v>603</v>
      </c>
      <c r="E149" s="32" t="s">
        <v>583</v>
      </c>
      <c r="F149" s="32">
        <v>31</v>
      </c>
      <c r="G149" s="32" t="s">
        <v>15</v>
      </c>
    </row>
    <row r="150" spans="1:7">
      <c r="A150" s="32" t="s">
        <v>728</v>
      </c>
      <c r="B150" s="32" t="s">
        <v>576</v>
      </c>
      <c r="C150" s="32">
        <v>705297047</v>
      </c>
      <c r="D150" s="32" t="s">
        <v>563</v>
      </c>
      <c r="E150" s="32" t="s">
        <v>569</v>
      </c>
      <c r="F150" s="32">
        <v>54</v>
      </c>
      <c r="G150" s="32" t="s">
        <v>17</v>
      </c>
    </row>
    <row r="151" spans="1:7">
      <c r="A151" s="32" t="s">
        <v>729</v>
      </c>
      <c r="B151" s="32" t="s">
        <v>576</v>
      </c>
      <c r="C151" s="32">
        <v>605837069</v>
      </c>
      <c r="D151" s="32" t="s">
        <v>578</v>
      </c>
      <c r="E151" s="32" t="s">
        <v>590</v>
      </c>
      <c r="F151" s="32">
        <v>36</v>
      </c>
      <c r="G151" s="32" t="s">
        <v>17</v>
      </c>
    </row>
    <row r="152" spans="1:7">
      <c r="A152" s="32" t="s">
        <v>730</v>
      </c>
      <c r="B152" s="32" t="s">
        <v>562</v>
      </c>
      <c r="C152" s="32">
        <v>705927073</v>
      </c>
      <c r="D152" s="32" t="s">
        <v>603</v>
      </c>
      <c r="E152" s="32" t="s">
        <v>564</v>
      </c>
      <c r="F152" s="32">
        <v>29</v>
      </c>
      <c r="G152" s="32" t="s">
        <v>15</v>
      </c>
    </row>
    <row r="153" spans="1:7">
      <c r="A153" s="32" t="s">
        <v>731</v>
      </c>
      <c r="B153" s="32" t="s">
        <v>576</v>
      </c>
      <c r="C153" s="32">
        <v>606107081</v>
      </c>
      <c r="D153" s="32" t="s">
        <v>578</v>
      </c>
      <c r="E153" s="32" t="s">
        <v>564</v>
      </c>
      <c r="F153" s="32">
        <v>32</v>
      </c>
      <c r="G153" s="32" t="s">
        <v>17</v>
      </c>
    </row>
    <row r="154" spans="1:7">
      <c r="A154" s="32" t="s">
        <v>732</v>
      </c>
      <c r="B154" s="32" t="s">
        <v>562</v>
      </c>
      <c r="C154" s="32">
        <v>606197084</v>
      </c>
      <c r="D154" s="32" t="s">
        <v>595</v>
      </c>
      <c r="E154" s="32" t="s">
        <v>569</v>
      </c>
      <c r="F154" s="32">
        <v>50</v>
      </c>
      <c r="G154" s="32" t="s">
        <v>17</v>
      </c>
    </row>
    <row r="155" spans="1:7">
      <c r="A155" s="32" t="s">
        <v>733</v>
      </c>
      <c r="B155" s="32" t="s">
        <v>562</v>
      </c>
      <c r="C155" s="32">
        <v>706030707</v>
      </c>
      <c r="D155" s="32" t="s">
        <v>573</v>
      </c>
      <c r="E155" s="32" t="s">
        <v>569</v>
      </c>
      <c r="F155" s="32">
        <v>43</v>
      </c>
      <c r="G155" s="32" t="s">
        <v>17</v>
      </c>
    </row>
    <row r="156" spans="1:7">
      <c r="A156" s="32" t="s">
        <v>734</v>
      </c>
      <c r="B156" s="32" t="s">
        <v>576</v>
      </c>
      <c r="C156" s="32">
        <v>606737107</v>
      </c>
      <c r="D156" s="32" t="s">
        <v>571</v>
      </c>
      <c r="E156" s="32" t="s">
        <v>564</v>
      </c>
      <c r="F156" s="32">
        <v>44</v>
      </c>
      <c r="G156" s="32" t="s">
        <v>17</v>
      </c>
    </row>
    <row r="157" spans="1:7">
      <c r="A157" s="32" t="s">
        <v>735</v>
      </c>
      <c r="B157" s="32" t="s">
        <v>576</v>
      </c>
      <c r="C157" s="32">
        <v>607007118</v>
      </c>
      <c r="D157" s="32" t="s">
        <v>573</v>
      </c>
      <c r="E157" s="32" t="s">
        <v>564</v>
      </c>
      <c r="F157" s="32">
        <v>46</v>
      </c>
      <c r="G157" s="32" t="s">
        <v>15</v>
      </c>
    </row>
    <row r="158" spans="1:7">
      <c r="A158" s="32" t="s">
        <v>736</v>
      </c>
      <c r="B158" s="32" t="s">
        <v>576</v>
      </c>
      <c r="C158" s="32">
        <v>707367133</v>
      </c>
      <c r="D158" s="32" t="s">
        <v>571</v>
      </c>
      <c r="E158" s="32" t="s">
        <v>564</v>
      </c>
      <c r="F158" s="32">
        <v>29</v>
      </c>
      <c r="G158" s="32" t="s">
        <v>17</v>
      </c>
    </row>
    <row r="159" spans="1:7">
      <c r="A159" s="32" t="s">
        <v>737</v>
      </c>
      <c r="B159" s="32" t="s">
        <v>562</v>
      </c>
      <c r="C159" s="32">
        <v>707727149</v>
      </c>
      <c r="D159" s="38">
        <v>45485</v>
      </c>
      <c r="E159" s="32" t="s">
        <v>564</v>
      </c>
      <c r="F159" s="32">
        <v>27</v>
      </c>
      <c r="G159" s="32" t="s">
        <v>15</v>
      </c>
    </row>
    <row r="160" spans="1:7">
      <c r="A160" s="32" t="s">
        <v>738</v>
      </c>
      <c r="B160" s="32" t="s">
        <v>576</v>
      </c>
      <c r="C160" s="32">
        <v>707907156</v>
      </c>
      <c r="D160" s="32" t="s">
        <v>571</v>
      </c>
      <c r="E160" s="32" t="s">
        <v>569</v>
      </c>
      <c r="F160" s="32">
        <v>49</v>
      </c>
      <c r="G160" s="32" t="s">
        <v>15</v>
      </c>
    </row>
    <row r="161" spans="1:7">
      <c r="A161" s="32" t="s">
        <v>739</v>
      </c>
      <c r="B161" s="32" t="s">
        <v>562</v>
      </c>
      <c r="C161" s="32">
        <v>708177167</v>
      </c>
      <c r="D161" s="32" t="s">
        <v>573</v>
      </c>
      <c r="E161" s="32" t="s">
        <v>564</v>
      </c>
      <c r="F161" s="32">
        <v>31</v>
      </c>
      <c r="G161" s="32" t="s">
        <v>17</v>
      </c>
    </row>
    <row r="162" spans="1:7">
      <c r="A162" s="32" t="s">
        <v>740</v>
      </c>
      <c r="B162" s="32" t="s">
        <v>562</v>
      </c>
      <c r="C162" s="32">
        <v>608447179</v>
      </c>
      <c r="D162" s="32" t="s">
        <v>578</v>
      </c>
      <c r="E162" s="32" t="s">
        <v>569</v>
      </c>
      <c r="F162" s="32">
        <v>25</v>
      </c>
      <c r="G162" s="32" t="s">
        <v>15</v>
      </c>
    </row>
    <row r="163" spans="1:7">
      <c r="A163" s="32" t="s">
        <v>741</v>
      </c>
      <c r="B163" s="32" t="s">
        <v>576</v>
      </c>
      <c r="C163" s="32">
        <v>708537183</v>
      </c>
      <c r="D163" s="38">
        <v>45638</v>
      </c>
      <c r="E163" s="32" t="s">
        <v>569</v>
      </c>
      <c r="F163" s="32">
        <v>51</v>
      </c>
      <c r="G163" s="32" t="s">
        <v>15</v>
      </c>
    </row>
    <row r="164" spans="1:7">
      <c r="A164" s="32" t="s">
        <v>742</v>
      </c>
      <c r="B164" s="32" t="s">
        <v>576</v>
      </c>
      <c r="C164" s="32">
        <v>609077205</v>
      </c>
      <c r="D164" s="38">
        <v>45608</v>
      </c>
      <c r="E164" s="32" t="s">
        <v>590</v>
      </c>
      <c r="F164" s="32">
        <v>42</v>
      </c>
      <c r="G164" s="32" t="s">
        <v>17</v>
      </c>
    </row>
    <row r="165" spans="1:7">
      <c r="A165" s="32" t="s">
        <v>743</v>
      </c>
      <c r="B165" s="32" t="s">
        <v>562</v>
      </c>
      <c r="C165" s="32">
        <v>609437220</v>
      </c>
      <c r="D165" s="32" t="s">
        <v>566</v>
      </c>
      <c r="E165" s="32" t="s">
        <v>583</v>
      </c>
      <c r="F165" s="32">
        <v>28</v>
      </c>
      <c r="G165" s="32" t="s">
        <v>15</v>
      </c>
    </row>
    <row r="166" spans="1:7">
      <c r="A166" s="32" t="s">
        <v>744</v>
      </c>
      <c r="B166" s="32" t="s">
        <v>576</v>
      </c>
      <c r="C166" s="32">
        <v>609527224</v>
      </c>
      <c r="D166" s="38">
        <v>45577</v>
      </c>
      <c r="E166" s="32" t="s">
        <v>564</v>
      </c>
      <c r="F166" s="32">
        <v>25</v>
      </c>
      <c r="G166" s="32" t="s">
        <v>17</v>
      </c>
    </row>
    <row r="167" spans="1:7">
      <c r="A167" s="32" t="s">
        <v>745</v>
      </c>
      <c r="B167" s="32" t="s">
        <v>576</v>
      </c>
      <c r="C167" s="32">
        <v>709707232</v>
      </c>
      <c r="D167" s="32" t="s">
        <v>563</v>
      </c>
      <c r="E167" s="32" t="s">
        <v>564</v>
      </c>
      <c r="F167" s="32">
        <v>47</v>
      </c>
      <c r="G167" s="32" t="s">
        <v>18</v>
      </c>
    </row>
    <row r="168" spans="1:7">
      <c r="A168" s="32" t="s">
        <v>746</v>
      </c>
      <c r="B168" s="32" t="s">
        <v>562</v>
      </c>
      <c r="C168" s="32">
        <v>609797235</v>
      </c>
      <c r="D168" s="32" t="s">
        <v>603</v>
      </c>
      <c r="E168" s="32" t="s">
        <v>564</v>
      </c>
      <c r="F168" s="32">
        <v>28</v>
      </c>
      <c r="G168" s="32" t="s">
        <v>17</v>
      </c>
    </row>
    <row r="169" spans="1:7">
      <c r="A169" s="32" t="s">
        <v>747</v>
      </c>
      <c r="B169" s="32" t="s">
        <v>562</v>
      </c>
      <c r="C169" s="32">
        <v>709977243</v>
      </c>
      <c r="D169" s="32" t="s">
        <v>589</v>
      </c>
      <c r="E169" s="32" t="s">
        <v>564</v>
      </c>
      <c r="F169" s="32">
        <v>31</v>
      </c>
      <c r="G169" s="32" t="s">
        <v>15</v>
      </c>
    </row>
    <row r="170" spans="1:7">
      <c r="A170" s="32" t="s">
        <v>748</v>
      </c>
      <c r="B170" s="32" t="s">
        <v>576</v>
      </c>
      <c r="C170" s="32">
        <v>600067247</v>
      </c>
      <c r="D170" s="38">
        <v>45516</v>
      </c>
      <c r="E170" s="32" t="s">
        <v>564</v>
      </c>
      <c r="F170" s="32">
        <v>25</v>
      </c>
      <c r="G170" s="32" t="s">
        <v>17</v>
      </c>
    </row>
    <row r="171" spans="1:7">
      <c r="A171" s="32" t="s">
        <v>749</v>
      </c>
      <c r="B171" s="32" t="s">
        <v>576</v>
      </c>
      <c r="C171" s="32">
        <v>600517266</v>
      </c>
      <c r="D171" s="38">
        <v>45608</v>
      </c>
      <c r="E171" s="32" t="s">
        <v>569</v>
      </c>
      <c r="F171" s="32">
        <v>23</v>
      </c>
      <c r="G171" s="32" t="s">
        <v>17</v>
      </c>
    </row>
    <row r="172" spans="1:7">
      <c r="A172" s="32" t="s">
        <v>750</v>
      </c>
      <c r="B172" s="32" t="s">
        <v>576</v>
      </c>
      <c r="C172" s="32">
        <v>700877281</v>
      </c>
      <c r="D172" s="32" t="s">
        <v>573</v>
      </c>
      <c r="E172" s="32" t="s">
        <v>564</v>
      </c>
      <c r="F172" s="32">
        <v>28</v>
      </c>
      <c r="G172" s="32" t="s">
        <v>17</v>
      </c>
    </row>
    <row r="173" spans="1:7">
      <c r="A173" s="32" t="s">
        <v>751</v>
      </c>
      <c r="B173" s="32" t="s">
        <v>576</v>
      </c>
      <c r="C173" s="32">
        <v>601057288</v>
      </c>
      <c r="D173" s="32" t="s">
        <v>644</v>
      </c>
      <c r="E173" s="32" t="s">
        <v>564</v>
      </c>
      <c r="F173" s="32">
        <v>50</v>
      </c>
      <c r="G173" s="32" t="s">
        <v>15</v>
      </c>
    </row>
    <row r="174" spans="1:7">
      <c r="A174" s="32" t="s">
        <v>752</v>
      </c>
      <c r="B174" s="32" t="s">
        <v>562</v>
      </c>
      <c r="C174" s="32">
        <v>601417303</v>
      </c>
      <c r="D174" s="32" t="s">
        <v>571</v>
      </c>
      <c r="E174" s="32" t="s">
        <v>583</v>
      </c>
      <c r="F174" s="32">
        <v>31</v>
      </c>
      <c r="G174" s="32" t="s">
        <v>17</v>
      </c>
    </row>
    <row r="175" spans="1:7">
      <c r="A175" s="32" t="s">
        <v>753</v>
      </c>
      <c r="B175" s="32" t="s">
        <v>562</v>
      </c>
      <c r="C175" s="32">
        <v>702047330</v>
      </c>
      <c r="D175" s="32" t="s">
        <v>578</v>
      </c>
      <c r="E175" s="32" t="s">
        <v>569</v>
      </c>
      <c r="F175" s="32">
        <v>46</v>
      </c>
      <c r="G175" s="32" t="s">
        <v>15</v>
      </c>
    </row>
    <row r="176" spans="1:7">
      <c r="A176" s="32" t="s">
        <v>754</v>
      </c>
      <c r="B176" s="32" t="s">
        <v>562</v>
      </c>
      <c r="C176" s="32">
        <v>702587353</v>
      </c>
      <c r="D176" s="32" t="s">
        <v>587</v>
      </c>
      <c r="E176" s="32" t="s">
        <v>590</v>
      </c>
      <c r="F176" s="32">
        <v>39</v>
      </c>
      <c r="G176" s="32" t="s">
        <v>18</v>
      </c>
    </row>
    <row r="177" spans="1:7">
      <c r="A177" s="32" t="s">
        <v>755</v>
      </c>
      <c r="B177" s="32" t="s">
        <v>562</v>
      </c>
      <c r="C177" s="32">
        <v>702857364</v>
      </c>
      <c r="D177" s="38">
        <v>45577</v>
      </c>
      <c r="E177" s="32" t="s">
        <v>564</v>
      </c>
      <c r="F177" s="32">
        <v>31</v>
      </c>
      <c r="G177" s="32" t="s">
        <v>17</v>
      </c>
    </row>
    <row r="178" spans="1:7">
      <c r="A178" s="32" t="s">
        <v>756</v>
      </c>
      <c r="B178" s="32" t="s">
        <v>562</v>
      </c>
      <c r="C178" s="32">
        <v>703037371</v>
      </c>
      <c r="D178" s="32" t="s">
        <v>566</v>
      </c>
      <c r="E178" s="32" t="s">
        <v>590</v>
      </c>
      <c r="F178" s="32">
        <v>45</v>
      </c>
      <c r="G178" s="32" t="s">
        <v>15</v>
      </c>
    </row>
    <row r="179" spans="1:7">
      <c r="A179" s="32" t="s">
        <v>757</v>
      </c>
      <c r="B179" s="32" t="s">
        <v>576</v>
      </c>
      <c r="C179" s="32">
        <v>703307383</v>
      </c>
      <c r="D179" s="32" t="s">
        <v>578</v>
      </c>
      <c r="E179" s="32" t="s">
        <v>590</v>
      </c>
      <c r="F179" s="32">
        <v>41</v>
      </c>
      <c r="G179" s="32" t="s">
        <v>15</v>
      </c>
    </row>
    <row r="180" spans="1:7">
      <c r="A180" s="32" t="s">
        <v>758</v>
      </c>
      <c r="B180" s="32" t="s">
        <v>562</v>
      </c>
      <c r="C180" s="32">
        <v>703487390</v>
      </c>
      <c r="D180" s="32" t="s">
        <v>603</v>
      </c>
      <c r="E180" s="32" t="s">
        <v>564</v>
      </c>
      <c r="F180" s="32">
        <v>42</v>
      </c>
      <c r="G180" s="32" t="s">
        <v>16</v>
      </c>
    </row>
    <row r="181" spans="1:7">
      <c r="A181" s="32" t="s">
        <v>759</v>
      </c>
      <c r="B181" s="32" t="s">
        <v>576</v>
      </c>
      <c r="C181" s="32">
        <v>604117417</v>
      </c>
      <c r="D181" s="32" t="s">
        <v>566</v>
      </c>
      <c r="E181" s="32" t="s">
        <v>564</v>
      </c>
      <c r="F181" s="32">
        <v>33</v>
      </c>
      <c r="G181" s="32" t="s">
        <v>17</v>
      </c>
    </row>
    <row r="182" spans="1:7">
      <c r="A182" s="32" t="s">
        <v>760</v>
      </c>
      <c r="B182" s="32" t="s">
        <v>562</v>
      </c>
      <c r="C182" s="32">
        <v>704207421</v>
      </c>
      <c r="D182" s="32" t="s">
        <v>595</v>
      </c>
      <c r="E182" s="32" t="s">
        <v>590</v>
      </c>
      <c r="F182" s="32">
        <v>40</v>
      </c>
      <c r="G182" s="32" t="s">
        <v>15</v>
      </c>
    </row>
    <row r="183" spans="1:7">
      <c r="A183" s="32" t="s">
        <v>761</v>
      </c>
      <c r="B183" s="32" t="s">
        <v>576</v>
      </c>
      <c r="C183" s="32">
        <v>704567436</v>
      </c>
      <c r="D183" s="32" t="s">
        <v>568</v>
      </c>
      <c r="E183" s="32" t="s">
        <v>564</v>
      </c>
      <c r="F183" s="32">
        <v>27</v>
      </c>
      <c r="G183" s="32" t="s">
        <v>17</v>
      </c>
    </row>
    <row r="184" spans="1:7">
      <c r="A184" s="32" t="s">
        <v>762</v>
      </c>
      <c r="B184" s="32" t="s">
        <v>576</v>
      </c>
      <c r="C184" s="32">
        <v>704657439</v>
      </c>
      <c r="D184" s="32" t="s">
        <v>595</v>
      </c>
      <c r="E184" s="32" t="s">
        <v>564</v>
      </c>
      <c r="F184" s="32">
        <v>33</v>
      </c>
      <c r="G184" s="32" t="s">
        <v>15</v>
      </c>
    </row>
    <row r="185" spans="1:7">
      <c r="A185" s="32" t="s">
        <v>763</v>
      </c>
      <c r="B185" s="32" t="s">
        <v>576</v>
      </c>
      <c r="C185" s="32">
        <v>604747443</v>
      </c>
      <c r="D185" s="32" t="s">
        <v>578</v>
      </c>
      <c r="E185" s="32" t="s">
        <v>564</v>
      </c>
      <c r="F185" s="32">
        <v>41</v>
      </c>
      <c r="G185" s="32" t="s">
        <v>17</v>
      </c>
    </row>
    <row r="186" spans="1:7">
      <c r="A186" s="32" t="s">
        <v>764</v>
      </c>
      <c r="B186" s="32" t="s">
        <v>576</v>
      </c>
      <c r="C186" s="32">
        <v>604927451</v>
      </c>
      <c r="D186" s="32" t="s">
        <v>578</v>
      </c>
      <c r="E186" s="32" t="s">
        <v>590</v>
      </c>
      <c r="F186" s="32">
        <v>41</v>
      </c>
      <c r="G186" s="32" t="s">
        <v>17</v>
      </c>
    </row>
    <row r="187" spans="1:7">
      <c r="A187" s="32" t="s">
        <v>765</v>
      </c>
      <c r="B187" s="32" t="s">
        <v>576</v>
      </c>
      <c r="C187" s="32">
        <v>605017455</v>
      </c>
      <c r="D187" s="32" t="s">
        <v>571</v>
      </c>
      <c r="E187" s="32" t="s">
        <v>569</v>
      </c>
      <c r="F187" s="32">
        <v>40</v>
      </c>
      <c r="G187" s="32" t="s">
        <v>15</v>
      </c>
    </row>
    <row r="188" spans="1:7">
      <c r="A188" s="32" t="s">
        <v>766</v>
      </c>
      <c r="B188" s="32" t="s">
        <v>576</v>
      </c>
      <c r="C188" s="32">
        <v>705197462</v>
      </c>
      <c r="D188" s="38">
        <v>45516</v>
      </c>
      <c r="E188" s="32" t="s">
        <v>564</v>
      </c>
      <c r="F188" s="32">
        <v>29</v>
      </c>
      <c r="G188" s="32" t="s">
        <v>17</v>
      </c>
    </row>
    <row r="189" spans="1:7">
      <c r="A189" s="32" t="s">
        <v>767</v>
      </c>
      <c r="B189" s="32" t="s">
        <v>576</v>
      </c>
      <c r="C189" s="32">
        <v>705647481</v>
      </c>
      <c r="D189" s="38">
        <v>45547</v>
      </c>
      <c r="E189" s="32" t="s">
        <v>564</v>
      </c>
      <c r="F189" s="32">
        <v>30</v>
      </c>
      <c r="G189" s="32" t="s">
        <v>17</v>
      </c>
    </row>
    <row r="190" spans="1:7">
      <c r="A190" s="32" t="s">
        <v>768</v>
      </c>
      <c r="B190" s="32" t="s">
        <v>576</v>
      </c>
      <c r="C190" s="32">
        <v>705827489</v>
      </c>
      <c r="D190" s="32" t="s">
        <v>578</v>
      </c>
      <c r="E190" s="32" t="s">
        <v>585</v>
      </c>
      <c r="F190" s="32">
        <v>39</v>
      </c>
      <c r="G190" s="32" t="s">
        <v>17</v>
      </c>
    </row>
    <row r="191" spans="1:7">
      <c r="A191" s="32" t="s">
        <v>769</v>
      </c>
      <c r="B191" s="32" t="s">
        <v>562</v>
      </c>
      <c r="C191" s="32">
        <v>706007496</v>
      </c>
      <c r="D191" s="32" t="s">
        <v>578</v>
      </c>
      <c r="E191" s="32" t="s">
        <v>569</v>
      </c>
      <c r="F191" s="32">
        <v>29</v>
      </c>
      <c r="G191" s="32" t="s">
        <v>15</v>
      </c>
    </row>
    <row r="192" spans="1:7">
      <c r="A192" s="32" t="s">
        <v>770</v>
      </c>
      <c r="B192" s="32" t="s">
        <v>576</v>
      </c>
      <c r="C192" s="32">
        <v>606457515</v>
      </c>
      <c r="D192" s="32" t="s">
        <v>563</v>
      </c>
      <c r="E192" s="32" t="s">
        <v>564</v>
      </c>
      <c r="F192" s="32">
        <v>27</v>
      </c>
      <c r="G192" s="32" t="s">
        <v>15</v>
      </c>
    </row>
    <row r="193" spans="1:7">
      <c r="A193" s="32" t="s">
        <v>771</v>
      </c>
      <c r="B193" s="32" t="s">
        <v>576</v>
      </c>
      <c r="C193" s="32">
        <v>707087541</v>
      </c>
      <c r="D193" s="32" t="s">
        <v>589</v>
      </c>
      <c r="E193" s="32" t="s">
        <v>569</v>
      </c>
      <c r="F193" s="32">
        <v>28</v>
      </c>
      <c r="G193" s="32" t="s">
        <v>15</v>
      </c>
    </row>
    <row r="194" spans="1:7">
      <c r="A194" s="32" t="s">
        <v>772</v>
      </c>
      <c r="B194" s="32" t="s">
        <v>562</v>
      </c>
      <c r="C194" s="32">
        <v>707537560</v>
      </c>
      <c r="D194" s="32" t="s">
        <v>566</v>
      </c>
      <c r="E194" s="32" t="s">
        <v>569</v>
      </c>
      <c r="F194" s="32">
        <v>47</v>
      </c>
      <c r="G194" s="32" t="s">
        <v>15</v>
      </c>
    </row>
    <row r="195" spans="1:7">
      <c r="A195" s="32" t="s">
        <v>773</v>
      </c>
      <c r="B195" s="32" t="s">
        <v>576</v>
      </c>
      <c r="C195" s="32">
        <v>708077583</v>
      </c>
      <c r="D195" s="32" t="s">
        <v>589</v>
      </c>
      <c r="E195" s="32" t="s">
        <v>569</v>
      </c>
      <c r="F195" s="32">
        <v>44</v>
      </c>
      <c r="G195" s="32" t="s">
        <v>15</v>
      </c>
    </row>
    <row r="196" spans="1:7">
      <c r="A196" s="32" t="s">
        <v>774</v>
      </c>
      <c r="B196" s="32" t="s">
        <v>562</v>
      </c>
      <c r="C196" s="32">
        <v>708257591</v>
      </c>
      <c r="D196" s="32" t="s">
        <v>571</v>
      </c>
      <c r="E196" s="32" t="s">
        <v>569</v>
      </c>
      <c r="F196" s="32">
        <v>42</v>
      </c>
      <c r="G196" s="32" t="s">
        <v>17</v>
      </c>
    </row>
    <row r="197" spans="1:7">
      <c r="A197" s="32" t="s">
        <v>775</v>
      </c>
      <c r="B197" s="32" t="s">
        <v>562</v>
      </c>
      <c r="C197" s="32">
        <v>708347594</v>
      </c>
      <c r="D197" s="38">
        <v>45638</v>
      </c>
      <c r="E197" s="32" t="s">
        <v>590</v>
      </c>
      <c r="F197" s="32">
        <v>42</v>
      </c>
      <c r="G197" s="32" t="s">
        <v>17</v>
      </c>
    </row>
    <row r="198" spans="1:7">
      <c r="A198" s="32" t="s">
        <v>776</v>
      </c>
      <c r="B198" s="32" t="s">
        <v>576</v>
      </c>
      <c r="C198" s="32">
        <v>708437598</v>
      </c>
      <c r="D198" s="32" t="s">
        <v>595</v>
      </c>
      <c r="E198" s="32" t="s">
        <v>569</v>
      </c>
      <c r="F198" s="32">
        <v>44</v>
      </c>
      <c r="G198" s="32" t="s">
        <v>15</v>
      </c>
    </row>
    <row r="199" spans="1:7">
      <c r="A199" s="32" t="s">
        <v>777</v>
      </c>
      <c r="B199" s="32" t="s">
        <v>576</v>
      </c>
      <c r="C199" s="32">
        <v>708977621</v>
      </c>
      <c r="D199" s="32" t="s">
        <v>563</v>
      </c>
      <c r="E199" s="32" t="s">
        <v>564</v>
      </c>
      <c r="F199" s="32">
        <v>35</v>
      </c>
      <c r="G199" s="32" t="s">
        <v>15</v>
      </c>
    </row>
    <row r="200" spans="1:7">
      <c r="A200" s="32" t="s">
        <v>778</v>
      </c>
      <c r="B200" s="32" t="s">
        <v>562</v>
      </c>
      <c r="C200" s="32">
        <v>609427640</v>
      </c>
      <c r="D200" s="32" t="s">
        <v>578</v>
      </c>
      <c r="E200" s="32" t="s">
        <v>569</v>
      </c>
      <c r="F200" s="32">
        <v>48</v>
      </c>
      <c r="G200" s="32" t="s">
        <v>18</v>
      </c>
    </row>
    <row r="201" spans="1:7">
      <c r="A201" s="32" t="s">
        <v>779</v>
      </c>
      <c r="B201" s="32" t="s">
        <v>576</v>
      </c>
      <c r="C201" s="32">
        <v>609517643</v>
      </c>
      <c r="D201" s="38">
        <v>45638</v>
      </c>
      <c r="E201" s="32" t="s">
        <v>590</v>
      </c>
      <c r="F201" s="32">
        <v>38</v>
      </c>
      <c r="G201" s="32" t="s">
        <v>18</v>
      </c>
    </row>
    <row r="202" spans="1:7">
      <c r="A202" s="32" t="s">
        <v>780</v>
      </c>
      <c r="B202" s="32" t="s">
        <v>576</v>
      </c>
      <c r="C202" s="32">
        <v>609877659</v>
      </c>
      <c r="D202" s="38">
        <v>45608</v>
      </c>
      <c r="E202" s="32" t="s">
        <v>585</v>
      </c>
      <c r="F202" s="32">
        <v>36</v>
      </c>
      <c r="G202" s="32" t="s">
        <v>17</v>
      </c>
    </row>
    <row r="203" spans="1:7">
      <c r="A203" s="32" t="s">
        <v>781</v>
      </c>
      <c r="B203" s="32" t="s">
        <v>576</v>
      </c>
      <c r="C203" s="32">
        <v>700147670</v>
      </c>
      <c r="D203" s="38">
        <v>45608</v>
      </c>
      <c r="E203" s="32" t="s">
        <v>569</v>
      </c>
      <c r="F203" s="32">
        <v>53</v>
      </c>
      <c r="G203" s="32" t="s">
        <v>17</v>
      </c>
    </row>
    <row r="204" spans="1:7">
      <c r="A204" s="32" t="s">
        <v>782</v>
      </c>
      <c r="B204" s="32" t="s">
        <v>576</v>
      </c>
      <c r="C204" s="32">
        <v>700417681</v>
      </c>
      <c r="D204" s="32" t="s">
        <v>566</v>
      </c>
      <c r="E204" s="32" t="s">
        <v>569</v>
      </c>
      <c r="F204" s="32">
        <v>46</v>
      </c>
      <c r="G204" s="32" t="s">
        <v>15</v>
      </c>
    </row>
    <row r="205" spans="1:7">
      <c r="A205" s="32" t="s">
        <v>783</v>
      </c>
      <c r="B205" s="32" t="s">
        <v>576</v>
      </c>
      <c r="C205" s="32">
        <v>600687693</v>
      </c>
      <c r="D205" s="32" t="s">
        <v>566</v>
      </c>
      <c r="E205" s="32" t="s">
        <v>590</v>
      </c>
      <c r="F205" s="32">
        <v>32</v>
      </c>
      <c r="G205" s="32" t="s">
        <v>18</v>
      </c>
    </row>
    <row r="206" spans="1:7">
      <c r="A206" s="32" t="s">
        <v>784</v>
      </c>
      <c r="B206" s="32" t="s">
        <v>576</v>
      </c>
      <c r="C206" s="32">
        <v>601227715</v>
      </c>
      <c r="D206" s="32" t="s">
        <v>563</v>
      </c>
      <c r="E206" s="32" t="s">
        <v>564</v>
      </c>
      <c r="F206" s="32">
        <v>28</v>
      </c>
      <c r="G206" s="32" t="s">
        <v>16</v>
      </c>
    </row>
    <row r="207" spans="1:7">
      <c r="A207" s="32" t="s">
        <v>785</v>
      </c>
      <c r="B207" s="32" t="s">
        <v>562</v>
      </c>
      <c r="C207" s="32">
        <v>701407723</v>
      </c>
      <c r="D207" s="32" t="s">
        <v>563</v>
      </c>
      <c r="E207" s="32" t="s">
        <v>569</v>
      </c>
      <c r="F207" s="32">
        <v>53</v>
      </c>
      <c r="G207" s="32" t="s">
        <v>15</v>
      </c>
    </row>
    <row r="208" spans="1:7">
      <c r="A208" s="32" t="s">
        <v>786</v>
      </c>
      <c r="B208" s="32" t="s">
        <v>576</v>
      </c>
      <c r="C208" s="32">
        <v>701587730</v>
      </c>
      <c r="D208" s="32" t="s">
        <v>603</v>
      </c>
      <c r="E208" s="32" t="s">
        <v>569</v>
      </c>
      <c r="F208" s="32">
        <v>41</v>
      </c>
      <c r="G208" s="32" t="s">
        <v>15</v>
      </c>
    </row>
    <row r="209" spans="1:7">
      <c r="A209" s="32" t="s">
        <v>787</v>
      </c>
      <c r="B209" s="32" t="s">
        <v>562</v>
      </c>
      <c r="C209" s="32">
        <v>601857742</v>
      </c>
      <c r="D209" s="32" t="s">
        <v>600</v>
      </c>
      <c r="E209" s="32" t="s">
        <v>564</v>
      </c>
      <c r="F209" s="32">
        <v>39</v>
      </c>
      <c r="G209" s="32" t="s">
        <v>15</v>
      </c>
    </row>
    <row r="210" spans="1:7">
      <c r="A210" s="32" t="s">
        <v>788</v>
      </c>
      <c r="B210" s="32" t="s">
        <v>562</v>
      </c>
      <c r="C210" s="32">
        <v>602037749</v>
      </c>
      <c r="D210" s="32" t="s">
        <v>563</v>
      </c>
      <c r="E210" s="32" t="s">
        <v>564</v>
      </c>
      <c r="F210" s="32">
        <v>30</v>
      </c>
      <c r="G210" s="32" t="s">
        <v>17</v>
      </c>
    </row>
    <row r="211" spans="1:7">
      <c r="A211" s="32" t="s">
        <v>789</v>
      </c>
      <c r="B211" s="32" t="s">
        <v>562</v>
      </c>
      <c r="C211" s="32">
        <v>702127753</v>
      </c>
      <c r="D211" s="32" t="s">
        <v>603</v>
      </c>
      <c r="E211" s="32" t="s">
        <v>569</v>
      </c>
      <c r="F211" s="32">
        <v>49</v>
      </c>
      <c r="G211" s="32" t="s">
        <v>17</v>
      </c>
    </row>
    <row r="212" spans="1:7">
      <c r="A212" s="32" t="s">
        <v>790</v>
      </c>
      <c r="B212" s="32" t="s">
        <v>562</v>
      </c>
      <c r="C212" s="32">
        <v>602307761</v>
      </c>
      <c r="D212" s="38">
        <v>45638</v>
      </c>
      <c r="E212" s="32" t="s">
        <v>585</v>
      </c>
      <c r="F212" s="32">
        <v>33</v>
      </c>
      <c r="G212" s="32" t="s">
        <v>15</v>
      </c>
    </row>
    <row r="213" spans="1:7">
      <c r="A213" s="32" t="s">
        <v>791</v>
      </c>
      <c r="B213" s="32" t="s">
        <v>576</v>
      </c>
      <c r="C213" s="32">
        <v>702487768</v>
      </c>
      <c r="D213" s="32" t="s">
        <v>566</v>
      </c>
      <c r="E213" s="32" t="s">
        <v>590</v>
      </c>
      <c r="F213" s="32">
        <v>36</v>
      </c>
      <c r="G213" s="32" t="s">
        <v>17</v>
      </c>
    </row>
    <row r="214" spans="1:7">
      <c r="A214" s="32" t="s">
        <v>792</v>
      </c>
      <c r="B214" s="32" t="s">
        <v>562</v>
      </c>
      <c r="C214" s="32">
        <v>702847783</v>
      </c>
      <c r="D214" s="32" t="s">
        <v>566</v>
      </c>
      <c r="E214" s="32" t="s">
        <v>564</v>
      </c>
      <c r="F214" s="32">
        <v>30</v>
      </c>
      <c r="G214" s="32" t="s">
        <v>17</v>
      </c>
    </row>
    <row r="215" spans="1:7">
      <c r="A215" s="32" t="s">
        <v>793</v>
      </c>
      <c r="B215" s="32" t="s">
        <v>562</v>
      </c>
      <c r="C215" s="32">
        <v>603117795</v>
      </c>
      <c r="D215" s="32" t="s">
        <v>644</v>
      </c>
      <c r="E215" s="32" t="s">
        <v>569</v>
      </c>
      <c r="F215" s="32">
        <v>39</v>
      </c>
      <c r="G215" s="32" t="s">
        <v>17</v>
      </c>
    </row>
    <row r="216" spans="1:7">
      <c r="A216" s="32" t="s">
        <v>794</v>
      </c>
      <c r="B216" s="32" t="s">
        <v>576</v>
      </c>
      <c r="C216" s="32">
        <v>603387806</v>
      </c>
      <c r="D216" s="32" t="s">
        <v>603</v>
      </c>
      <c r="E216" s="32" t="s">
        <v>569</v>
      </c>
      <c r="F216" s="32">
        <v>43</v>
      </c>
      <c r="G216" s="32" t="s">
        <v>18</v>
      </c>
    </row>
    <row r="217" spans="1:7">
      <c r="A217" s="32" t="s">
        <v>795</v>
      </c>
      <c r="B217" s="32" t="s">
        <v>576</v>
      </c>
      <c r="C217" s="32">
        <v>603657817</v>
      </c>
      <c r="D217" s="38">
        <v>45638</v>
      </c>
      <c r="E217" s="32" t="s">
        <v>569</v>
      </c>
      <c r="F217" s="32">
        <v>36</v>
      </c>
      <c r="G217" s="32" t="s">
        <v>17</v>
      </c>
    </row>
    <row r="218" spans="1:7">
      <c r="A218" s="32" t="s">
        <v>796</v>
      </c>
      <c r="B218" s="32" t="s">
        <v>562</v>
      </c>
      <c r="C218" s="32">
        <v>703747821</v>
      </c>
      <c r="D218" s="32" t="s">
        <v>573</v>
      </c>
      <c r="E218" s="32" t="s">
        <v>564</v>
      </c>
      <c r="F218" s="32">
        <v>33</v>
      </c>
      <c r="G218" s="32" t="s">
        <v>15</v>
      </c>
    </row>
    <row r="219" spans="1:7">
      <c r="A219" s="32" t="s">
        <v>797</v>
      </c>
      <c r="B219" s="32" t="s">
        <v>562</v>
      </c>
      <c r="C219" s="32">
        <v>604017832</v>
      </c>
      <c r="D219" s="32" t="s">
        <v>573</v>
      </c>
      <c r="E219" s="32" t="s">
        <v>569</v>
      </c>
      <c r="F219" s="32">
        <v>50</v>
      </c>
      <c r="G219" s="32" t="s">
        <v>17</v>
      </c>
    </row>
    <row r="220" spans="1:7">
      <c r="A220" s="32" t="s">
        <v>798</v>
      </c>
      <c r="B220" s="32" t="s">
        <v>562</v>
      </c>
      <c r="C220" s="32">
        <v>604197840</v>
      </c>
      <c r="D220" s="38">
        <v>45638</v>
      </c>
      <c r="E220" s="32" t="s">
        <v>564</v>
      </c>
      <c r="F220" s="32">
        <v>27</v>
      </c>
      <c r="G220" s="32" t="s">
        <v>17</v>
      </c>
    </row>
    <row r="221" spans="1:7">
      <c r="A221" s="32" t="s">
        <v>799</v>
      </c>
      <c r="B221" s="32" t="s">
        <v>562</v>
      </c>
      <c r="C221" s="32">
        <v>704557855</v>
      </c>
      <c r="D221" s="32" t="s">
        <v>571</v>
      </c>
      <c r="E221" s="32" t="s">
        <v>583</v>
      </c>
      <c r="F221" s="32">
        <v>19</v>
      </c>
      <c r="G221" s="32" t="s">
        <v>15</v>
      </c>
    </row>
    <row r="222" spans="1:7">
      <c r="A222" s="32" t="s">
        <v>800</v>
      </c>
      <c r="B222" s="32" t="s">
        <v>562</v>
      </c>
      <c r="C222" s="32">
        <v>604737863</v>
      </c>
      <c r="D222" s="32" t="s">
        <v>578</v>
      </c>
      <c r="E222" s="32" t="s">
        <v>590</v>
      </c>
      <c r="F222" s="32">
        <v>42</v>
      </c>
      <c r="G222" s="32" t="s">
        <v>18</v>
      </c>
    </row>
    <row r="223" spans="1:7">
      <c r="A223" s="32" t="s">
        <v>801</v>
      </c>
      <c r="B223" s="32" t="s">
        <v>562</v>
      </c>
      <c r="C223" s="32">
        <v>604827866</v>
      </c>
      <c r="D223" s="32" t="s">
        <v>571</v>
      </c>
      <c r="E223" s="32" t="s">
        <v>569</v>
      </c>
      <c r="F223" s="32">
        <v>33</v>
      </c>
      <c r="G223" s="32" t="s">
        <v>17</v>
      </c>
    </row>
    <row r="224" spans="1:7">
      <c r="A224" s="32" t="s">
        <v>802</v>
      </c>
      <c r="B224" s="32" t="s">
        <v>562</v>
      </c>
      <c r="C224" s="32">
        <v>705097878</v>
      </c>
      <c r="D224" s="32" t="s">
        <v>563</v>
      </c>
      <c r="E224" s="32" t="s">
        <v>564</v>
      </c>
      <c r="F224" s="32">
        <v>27</v>
      </c>
      <c r="G224" s="32" t="s">
        <v>17</v>
      </c>
    </row>
    <row r="225" spans="1:7">
      <c r="A225" s="32" t="s">
        <v>803</v>
      </c>
      <c r="B225" s="32" t="s">
        <v>562</v>
      </c>
      <c r="C225" s="32">
        <v>605457893</v>
      </c>
      <c r="D225" s="32" t="s">
        <v>589</v>
      </c>
      <c r="E225" s="32" t="s">
        <v>564</v>
      </c>
      <c r="F225" s="32">
        <v>26</v>
      </c>
      <c r="G225" s="32" t="s">
        <v>18</v>
      </c>
    </row>
    <row r="226" spans="1:7">
      <c r="A226" s="32" t="s">
        <v>804</v>
      </c>
      <c r="B226" s="32" t="s">
        <v>562</v>
      </c>
      <c r="C226" s="32">
        <v>605547897</v>
      </c>
      <c r="D226" s="32" t="s">
        <v>563</v>
      </c>
      <c r="E226" s="32" t="s">
        <v>564</v>
      </c>
      <c r="F226" s="32">
        <v>26</v>
      </c>
      <c r="G226" s="32" t="s">
        <v>17</v>
      </c>
    </row>
    <row r="227" spans="1:7">
      <c r="A227" s="32" t="s">
        <v>805</v>
      </c>
      <c r="B227" s="32" t="s">
        <v>576</v>
      </c>
      <c r="C227" s="32">
        <v>605907912</v>
      </c>
      <c r="D227" s="38">
        <v>45547</v>
      </c>
      <c r="E227" s="32" t="s">
        <v>564</v>
      </c>
      <c r="F227" s="32">
        <v>29</v>
      </c>
      <c r="G227" s="32" t="s">
        <v>15</v>
      </c>
    </row>
    <row r="228" spans="1:7">
      <c r="A228" s="32" t="s">
        <v>806</v>
      </c>
      <c r="B228" s="32" t="s">
        <v>576</v>
      </c>
      <c r="C228" s="32">
        <v>606087919</v>
      </c>
      <c r="D228" s="32" t="s">
        <v>587</v>
      </c>
      <c r="E228" s="32" t="s">
        <v>564</v>
      </c>
      <c r="F228" s="32">
        <v>27</v>
      </c>
      <c r="G228" s="32" t="s">
        <v>15</v>
      </c>
    </row>
    <row r="229" spans="1:7">
      <c r="A229" s="32" t="s">
        <v>807</v>
      </c>
      <c r="B229" s="32" t="s">
        <v>562</v>
      </c>
      <c r="C229" s="32">
        <v>606267927</v>
      </c>
      <c r="D229" s="38">
        <v>45638</v>
      </c>
      <c r="E229" s="32" t="s">
        <v>583</v>
      </c>
      <c r="F229" s="32">
        <v>31</v>
      </c>
      <c r="G229" s="32" t="s">
        <v>17</v>
      </c>
    </row>
    <row r="230" spans="1:7">
      <c r="A230" s="32" t="s">
        <v>808</v>
      </c>
      <c r="B230" s="32" t="s">
        <v>576</v>
      </c>
      <c r="C230" s="32">
        <v>706717946</v>
      </c>
      <c r="D230" s="32" t="s">
        <v>568</v>
      </c>
      <c r="E230" s="32" t="s">
        <v>590</v>
      </c>
      <c r="F230" s="32">
        <v>33</v>
      </c>
      <c r="G230" s="32" t="s">
        <v>17</v>
      </c>
    </row>
    <row r="231" spans="1:7">
      <c r="A231" s="32" t="s">
        <v>809</v>
      </c>
      <c r="B231" s="32" t="s">
        <v>562</v>
      </c>
      <c r="C231" s="32">
        <v>706987957</v>
      </c>
      <c r="D231" s="32" t="s">
        <v>563</v>
      </c>
      <c r="E231" s="32" t="s">
        <v>564</v>
      </c>
      <c r="F231" s="32">
        <v>41</v>
      </c>
      <c r="G231" s="32" t="s">
        <v>18</v>
      </c>
    </row>
    <row r="232" spans="1:7">
      <c r="A232" s="32" t="s">
        <v>810</v>
      </c>
      <c r="B232" s="32" t="s">
        <v>562</v>
      </c>
      <c r="C232" s="32">
        <v>607167965</v>
      </c>
      <c r="D232" s="32" t="s">
        <v>578</v>
      </c>
      <c r="E232" s="32" t="s">
        <v>569</v>
      </c>
      <c r="F232" s="32">
        <v>34</v>
      </c>
      <c r="G232" s="32" t="s">
        <v>18</v>
      </c>
    </row>
    <row r="233" spans="1:7">
      <c r="A233" s="32" t="s">
        <v>811</v>
      </c>
      <c r="B233" s="32" t="s">
        <v>562</v>
      </c>
      <c r="C233" s="32">
        <v>607257968</v>
      </c>
      <c r="D233" s="32" t="s">
        <v>587</v>
      </c>
      <c r="E233" s="32" t="s">
        <v>564</v>
      </c>
      <c r="F233" s="32">
        <v>29</v>
      </c>
      <c r="G233" s="32" t="s">
        <v>17</v>
      </c>
    </row>
    <row r="234" spans="1:7">
      <c r="A234" s="32" t="s">
        <v>812</v>
      </c>
      <c r="B234" s="32" t="s">
        <v>576</v>
      </c>
      <c r="C234" s="32">
        <v>607707987</v>
      </c>
      <c r="D234" s="32" t="s">
        <v>589</v>
      </c>
      <c r="E234" s="32" t="s">
        <v>569</v>
      </c>
      <c r="F234" s="32">
        <v>42</v>
      </c>
      <c r="G234" s="32" t="s">
        <v>17</v>
      </c>
    </row>
    <row r="235" spans="1:7">
      <c r="A235" s="32" t="s">
        <v>813</v>
      </c>
      <c r="B235" s="32" t="s">
        <v>576</v>
      </c>
      <c r="C235" s="32">
        <v>607977999</v>
      </c>
      <c r="D235" s="32" t="s">
        <v>566</v>
      </c>
      <c r="E235" s="32" t="s">
        <v>564</v>
      </c>
      <c r="F235" s="32">
        <v>25</v>
      </c>
      <c r="G235" s="32" t="s">
        <v>15</v>
      </c>
    </row>
    <row r="236" spans="1:7">
      <c r="A236" s="32" t="s">
        <v>814</v>
      </c>
      <c r="B236" s="32" t="s">
        <v>576</v>
      </c>
      <c r="C236" s="32">
        <v>608428017</v>
      </c>
      <c r="D236" s="32" t="s">
        <v>566</v>
      </c>
      <c r="E236" s="32" t="s">
        <v>564</v>
      </c>
      <c r="F236" s="32">
        <v>32</v>
      </c>
      <c r="G236" s="32" t="s">
        <v>17</v>
      </c>
    </row>
    <row r="237" spans="1:7">
      <c r="A237" s="32" t="s">
        <v>815</v>
      </c>
      <c r="B237" s="32" t="s">
        <v>576</v>
      </c>
      <c r="C237" s="32">
        <v>709418059</v>
      </c>
      <c r="D237" s="32" t="s">
        <v>603</v>
      </c>
      <c r="E237" s="32" t="s">
        <v>564</v>
      </c>
      <c r="F237" s="32">
        <v>32</v>
      </c>
      <c r="G237" s="32" t="s">
        <v>17</v>
      </c>
    </row>
    <row r="238" spans="1:7">
      <c r="A238" s="32" t="s">
        <v>816</v>
      </c>
      <c r="B238" s="32" t="s">
        <v>562</v>
      </c>
      <c r="C238" s="32">
        <v>709688070</v>
      </c>
      <c r="D238" s="32" t="s">
        <v>568</v>
      </c>
      <c r="E238" s="32" t="s">
        <v>564</v>
      </c>
      <c r="F238" s="32">
        <v>50</v>
      </c>
      <c r="G238" s="32" t="s">
        <v>17</v>
      </c>
    </row>
    <row r="239" spans="1:7">
      <c r="A239" s="32" t="s">
        <v>817</v>
      </c>
      <c r="B239" s="32" t="s">
        <v>562</v>
      </c>
      <c r="C239" s="32">
        <v>701218135</v>
      </c>
      <c r="D239" s="32" t="s">
        <v>571</v>
      </c>
      <c r="E239" s="32" t="s">
        <v>564</v>
      </c>
      <c r="F239" s="32">
        <v>30</v>
      </c>
      <c r="G239" s="32" t="s">
        <v>15</v>
      </c>
    </row>
    <row r="240" spans="1:7">
      <c r="A240" s="32" t="s">
        <v>818</v>
      </c>
      <c r="B240" s="32" t="s">
        <v>562</v>
      </c>
      <c r="C240" s="32">
        <v>601938165</v>
      </c>
      <c r="D240" s="32" t="s">
        <v>587</v>
      </c>
      <c r="E240" s="32" t="s">
        <v>564</v>
      </c>
      <c r="F240" s="32">
        <v>29</v>
      </c>
      <c r="G240" s="32" t="s">
        <v>17</v>
      </c>
    </row>
    <row r="241" spans="1:7">
      <c r="A241" s="32" t="s">
        <v>819</v>
      </c>
      <c r="B241" s="32" t="s">
        <v>576</v>
      </c>
      <c r="C241" s="32">
        <v>702208176</v>
      </c>
      <c r="D241" s="32" t="s">
        <v>589</v>
      </c>
      <c r="E241" s="32" t="s">
        <v>583</v>
      </c>
      <c r="F241" s="32">
        <v>23</v>
      </c>
      <c r="G241" s="32" t="s">
        <v>15</v>
      </c>
    </row>
    <row r="242" spans="1:7">
      <c r="A242" s="32" t="s">
        <v>820</v>
      </c>
      <c r="B242" s="32" t="s">
        <v>576</v>
      </c>
      <c r="C242" s="32">
        <v>702388184</v>
      </c>
      <c r="D242" s="32" t="s">
        <v>571</v>
      </c>
      <c r="E242" s="32" t="s">
        <v>590</v>
      </c>
      <c r="F242" s="32">
        <v>34</v>
      </c>
      <c r="G242" s="32" t="s">
        <v>15</v>
      </c>
    </row>
    <row r="243" spans="1:7">
      <c r="A243" s="32" t="s">
        <v>821</v>
      </c>
      <c r="B243" s="32" t="s">
        <v>576</v>
      </c>
      <c r="C243" s="32">
        <v>702478187</v>
      </c>
      <c r="D243" s="32" t="s">
        <v>589</v>
      </c>
      <c r="E243" s="32" t="s">
        <v>569</v>
      </c>
      <c r="F243" s="32">
        <v>22</v>
      </c>
      <c r="G243" s="32" t="s">
        <v>18</v>
      </c>
    </row>
    <row r="244" spans="1:7">
      <c r="A244" s="32" t="s">
        <v>822</v>
      </c>
      <c r="B244" s="32" t="s">
        <v>562</v>
      </c>
      <c r="C244" s="32">
        <v>603378225</v>
      </c>
      <c r="D244" s="32" t="s">
        <v>595</v>
      </c>
      <c r="E244" s="32" t="s">
        <v>585</v>
      </c>
      <c r="F244" s="32">
        <v>31</v>
      </c>
      <c r="G244" s="32" t="s">
        <v>17</v>
      </c>
    </row>
    <row r="245" spans="1:7">
      <c r="A245" s="32" t="s">
        <v>823</v>
      </c>
      <c r="B245" s="32" t="s">
        <v>576</v>
      </c>
      <c r="C245" s="32">
        <v>703468229</v>
      </c>
      <c r="D245" s="32" t="s">
        <v>566</v>
      </c>
      <c r="E245" s="32" t="s">
        <v>564</v>
      </c>
      <c r="F245" s="32">
        <v>33</v>
      </c>
      <c r="G245" s="32" t="s">
        <v>17</v>
      </c>
    </row>
    <row r="246" spans="1:7">
      <c r="A246" s="32" t="s">
        <v>824</v>
      </c>
      <c r="B246" s="32" t="s">
        <v>562</v>
      </c>
      <c r="C246" s="32">
        <v>703558233</v>
      </c>
      <c r="D246" s="32" t="s">
        <v>566</v>
      </c>
      <c r="E246" s="32" t="s">
        <v>564</v>
      </c>
      <c r="F246" s="32">
        <v>25</v>
      </c>
      <c r="G246" s="32" t="s">
        <v>15</v>
      </c>
    </row>
    <row r="247" spans="1:7">
      <c r="A247" s="32" t="s">
        <v>825</v>
      </c>
      <c r="B247" s="32" t="s">
        <v>576</v>
      </c>
      <c r="C247" s="32">
        <v>703648237</v>
      </c>
      <c r="D247" s="32" t="s">
        <v>563</v>
      </c>
      <c r="E247" s="32" t="s">
        <v>564</v>
      </c>
      <c r="F247" s="32">
        <v>26</v>
      </c>
      <c r="G247" s="32" t="s">
        <v>15</v>
      </c>
    </row>
    <row r="248" spans="1:7">
      <c r="A248" s="32" t="s">
        <v>826</v>
      </c>
      <c r="B248" s="32" t="s">
        <v>562</v>
      </c>
      <c r="C248" s="32">
        <v>603738240</v>
      </c>
      <c r="D248" s="32" t="s">
        <v>568</v>
      </c>
      <c r="E248" s="32" t="s">
        <v>564</v>
      </c>
      <c r="F248" s="32">
        <v>32</v>
      </c>
      <c r="G248" s="32" t="s">
        <v>17</v>
      </c>
    </row>
    <row r="249" spans="1:7">
      <c r="A249" s="32" t="s">
        <v>827</v>
      </c>
      <c r="B249" s="32" t="s">
        <v>576</v>
      </c>
      <c r="C249" s="32">
        <v>604098255</v>
      </c>
      <c r="D249" s="32" t="s">
        <v>603</v>
      </c>
      <c r="E249" s="32" t="s">
        <v>590</v>
      </c>
      <c r="F249" s="32">
        <v>36</v>
      </c>
      <c r="G249" s="32" t="s">
        <v>17</v>
      </c>
    </row>
    <row r="250" spans="1:7">
      <c r="A250" s="32" t="s">
        <v>828</v>
      </c>
      <c r="B250" s="32" t="s">
        <v>576</v>
      </c>
      <c r="C250" s="32">
        <v>704278263</v>
      </c>
      <c r="D250" s="32" t="s">
        <v>603</v>
      </c>
      <c r="E250" s="32" t="s">
        <v>569</v>
      </c>
      <c r="F250" s="32">
        <v>45</v>
      </c>
      <c r="G250" s="32" t="s">
        <v>17</v>
      </c>
    </row>
    <row r="251" spans="1:7">
      <c r="A251" s="32" t="s">
        <v>829</v>
      </c>
      <c r="B251" s="32" t="s">
        <v>562</v>
      </c>
      <c r="C251" s="32">
        <v>604998293</v>
      </c>
      <c r="D251" s="32" t="s">
        <v>571</v>
      </c>
      <c r="E251" s="32" t="s">
        <v>564</v>
      </c>
      <c r="F251" s="32">
        <v>30</v>
      </c>
      <c r="G251" s="32" t="s">
        <v>16</v>
      </c>
    </row>
    <row r="252" spans="1:7">
      <c r="A252" s="32" t="s">
        <v>830</v>
      </c>
      <c r="B252" s="32" t="s">
        <v>562</v>
      </c>
      <c r="C252" s="32">
        <v>705088297</v>
      </c>
      <c r="D252" s="32" t="s">
        <v>571</v>
      </c>
      <c r="E252" s="32" t="s">
        <v>590</v>
      </c>
      <c r="F252" s="32">
        <v>40</v>
      </c>
      <c r="G252" s="32" t="s">
        <v>17</v>
      </c>
    </row>
    <row r="253" spans="1:7">
      <c r="A253" s="32" t="s">
        <v>831</v>
      </c>
      <c r="B253" s="32" t="s">
        <v>576</v>
      </c>
      <c r="C253" s="32">
        <v>705358308</v>
      </c>
      <c r="D253" s="32" t="s">
        <v>603</v>
      </c>
      <c r="E253" s="32" t="s">
        <v>583</v>
      </c>
      <c r="F253" s="32">
        <v>29</v>
      </c>
      <c r="G253" s="32" t="s">
        <v>15</v>
      </c>
    </row>
    <row r="254" spans="1:7">
      <c r="A254" s="32" t="s">
        <v>832</v>
      </c>
      <c r="B254" s="32" t="s">
        <v>576</v>
      </c>
      <c r="C254" s="32">
        <v>605538316</v>
      </c>
      <c r="D254" s="38">
        <v>45516</v>
      </c>
      <c r="E254" s="32" t="s">
        <v>569</v>
      </c>
      <c r="F254" s="32">
        <v>22</v>
      </c>
      <c r="G254" s="32" t="s">
        <v>17</v>
      </c>
    </row>
    <row r="255" spans="1:7">
      <c r="A255" s="32" t="s">
        <v>833</v>
      </c>
      <c r="B255" s="32" t="s">
        <v>576</v>
      </c>
      <c r="C255" s="32">
        <v>605628320</v>
      </c>
      <c r="D255" s="38">
        <v>45547</v>
      </c>
      <c r="E255" s="32" t="s">
        <v>564</v>
      </c>
      <c r="F255" s="32">
        <v>26</v>
      </c>
      <c r="G255" s="32" t="s">
        <v>17</v>
      </c>
    </row>
    <row r="256" spans="1:7">
      <c r="A256" s="32" t="s">
        <v>834</v>
      </c>
      <c r="B256" s="32" t="s">
        <v>562</v>
      </c>
      <c r="C256" s="32">
        <v>605808327</v>
      </c>
      <c r="D256" s="32" t="s">
        <v>563</v>
      </c>
      <c r="E256" s="32" t="s">
        <v>564</v>
      </c>
      <c r="F256" s="32">
        <v>30</v>
      </c>
      <c r="G256" s="32" t="s">
        <v>15</v>
      </c>
    </row>
    <row r="257" spans="1:7">
      <c r="A257" s="32" t="s">
        <v>835</v>
      </c>
      <c r="B257" s="32" t="s">
        <v>576</v>
      </c>
      <c r="C257" s="32">
        <v>606078339</v>
      </c>
      <c r="D257" s="32" t="s">
        <v>603</v>
      </c>
      <c r="E257" s="32" t="s">
        <v>564</v>
      </c>
      <c r="F257" s="32">
        <v>25</v>
      </c>
      <c r="G257" s="32" t="s">
        <v>17</v>
      </c>
    </row>
    <row r="258" spans="1:7">
      <c r="A258" s="32" t="s">
        <v>836</v>
      </c>
      <c r="B258" s="32" t="s">
        <v>562</v>
      </c>
      <c r="C258" s="32">
        <v>706258346</v>
      </c>
      <c r="D258" s="32" t="s">
        <v>563</v>
      </c>
      <c r="E258" s="32" t="s">
        <v>564</v>
      </c>
      <c r="F258" s="32">
        <v>31</v>
      </c>
      <c r="G258" s="32" t="s">
        <v>18</v>
      </c>
    </row>
    <row r="259" spans="1:7">
      <c r="A259" s="32" t="s">
        <v>837</v>
      </c>
      <c r="B259" s="32" t="s">
        <v>576</v>
      </c>
      <c r="C259" s="32">
        <v>706348350</v>
      </c>
      <c r="D259" s="32" t="s">
        <v>644</v>
      </c>
      <c r="E259" s="32" t="s">
        <v>585</v>
      </c>
      <c r="F259" s="32">
        <v>52</v>
      </c>
      <c r="G259" s="32" t="s">
        <v>17</v>
      </c>
    </row>
    <row r="260" spans="1:7">
      <c r="A260" s="32" t="s">
        <v>838</v>
      </c>
      <c r="B260" s="32" t="s">
        <v>562</v>
      </c>
      <c r="C260" s="32">
        <v>606438354</v>
      </c>
      <c r="D260" s="38">
        <v>45638</v>
      </c>
      <c r="E260" s="32" t="s">
        <v>585</v>
      </c>
      <c r="F260" s="32">
        <v>31</v>
      </c>
      <c r="G260" s="32" t="s">
        <v>17</v>
      </c>
    </row>
    <row r="261" spans="1:7">
      <c r="A261" s="32" t="s">
        <v>839</v>
      </c>
      <c r="B261" s="32" t="s">
        <v>562</v>
      </c>
      <c r="C261" s="32">
        <v>706528357</v>
      </c>
      <c r="D261" s="32" t="s">
        <v>571</v>
      </c>
      <c r="E261" s="32" t="s">
        <v>569</v>
      </c>
      <c r="F261" s="32">
        <v>37</v>
      </c>
      <c r="G261" s="32" t="s">
        <v>17</v>
      </c>
    </row>
    <row r="262" spans="1:7">
      <c r="A262" s="32" t="s">
        <v>840</v>
      </c>
      <c r="B262" s="32" t="s">
        <v>576</v>
      </c>
      <c r="C262" s="32">
        <v>706708365</v>
      </c>
      <c r="D262" s="32" t="s">
        <v>573</v>
      </c>
      <c r="E262" s="32" t="s">
        <v>569</v>
      </c>
      <c r="F262" s="32">
        <v>45</v>
      </c>
      <c r="G262" s="32" t="s">
        <v>17</v>
      </c>
    </row>
    <row r="263" spans="1:7">
      <c r="A263" s="32" t="s">
        <v>841</v>
      </c>
      <c r="B263" s="32" t="s">
        <v>576</v>
      </c>
      <c r="C263" s="32">
        <v>606978376</v>
      </c>
      <c r="D263" s="38">
        <v>45394</v>
      </c>
      <c r="E263" s="32" t="s">
        <v>590</v>
      </c>
      <c r="F263" s="32">
        <v>38</v>
      </c>
      <c r="G263" s="32" t="s">
        <v>17</v>
      </c>
    </row>
    <row r="264" spans="1:7">
      <c r="A264" s="32" t="s">
        <v>842</v>
      </c>
      <c r="B264" s="32" t="s">
        <v>562</v>
      </c>
      <c r="C264" s="32">
        <v>607248388</v>
      </c>
      <c r="D264" s="32" t="s">
        <v>563</v>
      </c>
      <c r="E264" s="32" t="s">
        <v>569</v>
      </c>
      <c r="F264" s="32">
        <v>51</v>
      </c>
      <c r="G264" s="32" t="s">
        <v>15</v>
      </c>
    </row>
    <row r="265" spans="1:7">
      <c r="A265" s="32" t="s">
        <v>843</v>
      </c>
      <c r="B265" s="32" t="s">
        <v>562</v>
      </c>
      <c r="C265" s="32">
        <v>607428395</v>
      </c>
      <c r="D265" s="32" t="s">
        <v>600</v>
      </c>
      <c r="E265" s="32" t="s">
        <v>569</v>
      </c>
      <c r="F265" s="32">
        <v>51</v>
      </c>
      <c r="G265" s="32" t="s">
        <v>17</v>
      </c>
    </row>
    <row r="266" spans="1:7">
      <c r="A266" s="32" t="s">
        <v>844</v>
      </c>
      <c r="B266" s="32" t="s">
        <v>562</v>
      </c>
      <c r="C266" s="32">
        <v>707518399</v>
      </c>
      <c r="D266" s="32" t="s">
        <v>578</v>
      </c>
      <c r="E266" s="32" t="s">
        <v>585</v>
      </c>
      <c r="F266" s="32">
        <v>50</v>
      </c>
      <c r="G266" s="32" t="s">
        <v>17</v>
      </c>
    </row>
    <row r="267" spans="1:7">
      <c r="A267" s="32" t="s">
        <v>845</v>
      </c>
      <c r="B267" s="32" t="s">
        <v>576</v>
      </c>
      <c r="C267" s="32">
        <v>607788410</v>
      </c>
      <c r="D267" s="32" t="s">
        <v>573</v>
      </c>
      <c r="E267" s="32" t="s">
        <v>564</v>
      </c>
      <c r="F267" s="32">
        <v>25</v>
      </c>
      <c r="G267" s="32" t="s">
        <v>15</v>
      </c>
    </row>
    <row r="268" spans="1:7">
      <c r="A268" s="32" t="s">
        <v>846</v>
      </c>
      <c r="B268" s="32" t="s">
        <v>562</v>
      </c>
      <c r="C268" s="32">
        <v>607968418</v>
      </c>
      <c r="D268" s="32" t="s">
        <v>566</v>
      </c>
      <c r="E268" s="32" t="s">
        <v>590</v>
      </c>
      <c r="F268" s="32">
        <v>41</v>
      </c>
      <c r="G268" s="32" t="s">
        <v>17</v>
      </c>
    </row>
    <row r="269" spans="1:7">
      <c r="A269" s="32" t="s">
        <v>847</v>
      </c>
      <c r="B269" s="32" t="s">
        <v>562</v>
      </c>
      <c r="C269" s="32">
        <v>608058422</v>
      </c>
      <c r="D269" s="32" t="s">
        <v>573</v>
      </c>
      <c r="E269" s="32" t="s">
        <v>564</v>
      </c>
      <c r="F269" s="32">
        <v>28</v>
      </c>
      <c r="G269" s="32" t="s">
        <v>18</v>
      </c>
    </row>
    <row r="270" spans="1:7">
      <c r="A270" s="32" t="s">
        <v>848</v>
      </c>
      <c r="B270" s="32" t="s">
        <v>576</v>
      </c>
      <c r="C270" s="32">
        <v>708238429</v>
      </c>
      <c r="D270" s="38">
        <v>45608</v>
      </c>
      <c r="E270" s="32" t="s">
        <v>564</v>
      </c>
      <c r="F270" s="32">
        <v>27</v>
      </c>
      <c r="G270" s="32" t="s">
        <v>17</v>
      </c>
    </row>
    <row r="271" spans="1:7">
      <c r="A271" s="32" t="s">
        <v>849</v>
      </c>
      <c r="B271" s="32" t="s">
        <v>576</v>
      </c>
      <c r="C271" s="32">
        <v>709318475</v>
      </c>
      <c r="D271" s="32" t="s">
        <v>578</v>
      </c>
      <c r="E271" s="32" t="s">
        <v>569</v>
      </c>
      <c r="F271" s="32">
        <v>46</v>
      </c>
      <c r="G271" s="32" t="s">
        <v>18</v>
      </c>
    </row>
    <row r="272" spans="1:7">
      <c r="A272" s="32" t="s">
        <v>850</v>
      </c>
      <c r="B272" s="32" t="s">
        <v>562</v>
      </c>
      <c r="C272" s="32">
        <v>709408478</v>
      </c>
      <c r="D272" s="32" t="s">
        <v>571</v>
      </c>
      <c r="E272" s="32" t="s">
        <v>564</v>
      </c>
      <c r="F272" s="32">
        <v>30</v>
      </c>
      <c r="G272" s="32" t="s">
        <v>18</v>
      </c>
    </row>
    <row r="273" spans="1:7">
      <c r="A273" s="32" t="s">
        <v>851</v>
      </c>
      <c r="B273" s="32" t="s">
        <v>562</v>
      </c>
      <c r="C273" s="32">
        <v>609498482</v>
      </c>
      <c r="D273" s="32" t="s">
        <v>571</v>
      </c>
      <c r="E273" s="32" t="s">
        <v>564</v>
      </c>
      <c r="F273" s="32">
        <v>35</v>
      </c>
      <c r="G273" s="32" t="s">
        <v>17</v>
      </c>
    </row>
    <row r="274" spans="1:7">
      <c r="A274" s="32" t="s">
        <v>852</v>
      </c>
      <c r="B274" s="32" t="s">
        <v>562</v>
      </c>
      <c r="C274" s="32">
        <v>600398520</v>
      </c>
      <c r="D274" s="32" t="s">
        <v>595</v>
      </c>
      <c r="E274" s="32" t="s">
        <v>564</v>
      </c>
      <c r="F274" s="32">
        <v>33</v>
      </c>
      <c r="G274" s="32" t="s">
        <v>15</v>
      </c>
    </row>
    <row r="275" spans="1:7">
      <c r="A275" s="32" t="s">
        <v>853</v>
      </c>
      <c r="B275" s="32" t="s">
        <v>576</v>
      </c>
      <c r="C275" s="32">
        <v>600488524</v>
      </c>
      <c r="D275" s="32" t="s">
        <v>603</v>
      </c>
      <c r="E275" s="32" t="s">
        <v>590</v>
      </c>
      <c r="F275" s="32">
        <v>40</v>
      </c>
      <c r="G275" s="32" t="s">
        <v>18</v>
      </c>
    </row>
    <row r="276" spans="1:7">
      <c r="A276" s="32" t="s">
        <v>854</v>
      </c>
      <c r="B276" s="32" t="s">
        <v>576</v>
      </c>
      <c r="C276" s="32">
        <v>600668531</v>
      </c>
      <c r="D276" s="32" t="s">
        <v>563</v>
      </c>
      <c r="E276" s="32" t="s">
        <v>583</v>
      </c>
      <c r="F276" s="32">
        <v>26</v>
      </c>
      <c r="G276" s="32" t="s">
        <v>16</v>
      </c>
    </row>
    <row r="277" spans="1:7">
      <c r="A277" s="32" t="s">
        <v>855</v>
      </c>
      <c r="B277" s="32" t="s">
        <v>562</v>
      </c>
      <c r="C277" s="32">
        <v>601118550</v>
      </c>
      <c r="D277" s="32" t="s">
        <v>573</v>
      </c>
      <c r="E277" s="32" t="s">
        <v>564</v>
      </c>
      <c r="F277" s="32">
        <v>44</v>
      </c>
      <c r="G277" s="32" t="s">
        <v>17</v>
      </c>
    </row>
    <row r="278" spans="1:7">
      <c r="A278" s="32" t="s">
        <v>856</v>
      </c>
      <c r="B278" s="32" t="s">
        <v>576</v>
      </c>
      <c r="C278" s="32">
        <v>701388561</v>
      </c>
      <c r="D278" s="32" t="s">
        <v>573</v>
      </c>
      <c r="E278" s="32" t="s">
        <v>564</v>
      </c>
      <c r="F278" s="32">
        <v>28</v>
      </c>
      <c r="G278" s="32" t="s">
        <v>17</v>
      </c>
    </row>
    <row r="279" spans="1:7">
      <c r="A279" s="32" t="s">
        <v>857</v>
      </c>
      <c r="B279" s="32" t="s">
        <v>562</v>
      </c>
      <c r="C279" s="32">
        <v>601568569</v>
      </c>
      <c r="D279" s="32" t="s">
        <v>595</v>
      </c>
      <c r="E279" s="32" t="s">
        <v>569</v>
      </c>
      <c r="F279" s="32">
        <v>43</v>
      </c>
      <c r="G279" s="32" t="s">
        <v>15</v>
      </c>
    </row>
    <row r="280" spans="1:7">
      <c r="A280" s="32" t="s">
        <v>858</v>
      </c>
      <c r="B280" s="32" t="s">
        <v>562</v>
      </c>
      <c r="C280" s="32">
        <v>701658573</v>
      </c>
      <c r="D280" s="32" t="s">
        <v>573</v>
      </c>
      <c r="E280" s="32" t="s">
        <v>569</v>
      </c>
      <c r="F280" s="32">
        <v>44</v>
      </c>
      <c r="G280" s="32" t="s">
        <v>15</v>
      </c>
    </row>
    <row r="281" spans="1:7">
      <c r="A281" s="32" t="s">
        <v>859</v>
      </c>
      <c r="B281" s="32" t="s">
        <v>562</v>
      </c>
      <c r="C281" s="32">
        <v>602288599</v>
      </c>
      <c r="D281" s="32" t="s">
        <v>566</v>
      </c>
      <c r="E281" s="32" t="s">
        <v>564</v>
      </c>
      <c r="F281" s="32">
        <v>40</v>
      </c>
      <c r="G281" s="32" t="s">
        <v>18</v>
      </c>
    </row>
    <row r="282" spans="1:7">
      <c r="A282" s="32" t="s">
        <v>860</v>
      </c>
      <c r="B282" s="32" t="s">
        <v>562</v>
      </c>
      <c r="C282" s="32">
        <v>602828622</v>
      </c>
      <c r="D282" s="32" t="s">
        <v>595</v>
      </c>
      <c r="E282" s="32" t="s">
        <v>590</v>
      </c>
      <c r="F282" s="32">
        <v>41</v>
      </c>
      <c r="G282" s="32" t="s">
        <v>18</v>
      </c>
    </row>
    <row r="283" spans="1:7">
      <c r="A283" s="32" t="s">
        <v>861</v>
      </c>
      <c r="B283" s="32" t="s">
        <v>562</v>
      </c>
      <c r="C283" s="32">
        <v>602918626</v>
      </c>
      <c r="D283" s="38">
        <v>45608</v>
      </c>
      <c r="E283" s="32" t="s">
        <v>590</v>
      </c>
      <c r="F283" s="32">
        <v>37</v>
      </c>
      <c r="G283" s="32" t="s">
        <v>17</v>
      </c>
    </row>
    <row r="284" spans="1:7">
      <c r="A284" s="32" t="s">
        <v>862</v>
      </c>
      <c r="B284" s="32" t="s">
        <v>576</v>
      </c>
      <c r="C284" s="32">
        <v>703008629</v>
      </c>
      <c r="D284" s="32" t="s">
        <v>587</v>
      </c>
      <c r="E284" s="32" t="s">
        <v>569</v>
      </c>
      <c r="F284" s="32">
        <v>44</v>
      </c>
      <c r="G284" s="32" t="s">
        <v>16</v>
      </c>
    </row>
    <row r="285" spans="1:7">
      <c r="A285" s="32" t="s">
        <v>863</v>
      </c>
      <c r="B285" s="32" t="s">
        <v>576</v>
      </c>
      <c r="C285" s="32">
        <v>703188637</v>
      </c>
      <c r="D285" s="38">
        <v>45516</v>
      </c>
      <c r="E285" s="32" t="s">
        <v>564</v>
      </c>
      <c r="F285" s="32">
        <v>32</v>
      </c>
      <c r="G285" s="32" t="s">
        <v>15</v>
      </c>
    </row>
    <row r="286" spans="1:7">
      <c r="A286" s="32" t="s">
        <v>864</v>
      </c>
      <c r="B286" s="32" t="s">
        <v>576</v>
      </c>
      <c r="C286" s="32">
        <v>703458648</v>
      </c>
      <c r="D286" s="32" t="s">
        <v>566</v>
      </c>
      <c r="E286" s="32" t="s">
        <v>569</v>
      </c>
      <c r="F286" s="32">
        <v>49</v>
      </c>
      <c r="G286" s="32" t="s">
        <v>18</v>
      </c>
    </row>
    <row r="287" spans="1:7">
      <c r="A287" s="32" t="s">
        <v>865</v>
      </c>
      <c r="B287" s="32" t="s">
        <v>576</v>
      </c>
      <c r="C287" s="32">
        <v>703638656</v>
      </c>
      <c r="D287" s="32" t="s">
        <v>603</v>
      </c>
      <c r="E287" s="32" t="s">
        <v>564</v>
      </c>
      <c r="F287" s="32">
        <v>25</v>
      </c>
      <c r="G287" s="32" t="s">
        <v>15</v>
      </c>
    </row>
    <row r="288" spans="1:7">
      <c r="A288" s="32" t="s">
        <v>866</v>
      </c>
      <c r="B288" s="32" t="s">
        <v>576</v>
      </c>
      <c r="C288" s="32">
        <v>703728660</v>
      </c>
      <c r="D288" s="32" t="s">
        <v>566</v>
      </c>
      <c r="E288" s="32" t="s">
        <v>564</v>
      </c>
      <c r="F288" s="32">
        <v>28</v>
      </c>
      <c r="G288" s="32" t="s">
        <v>17</v>
      </c>
    </row>
    <row r="289" spans="1:7">
      <c r="A289" s="32" t="s">
        <v>867</v>
      </c>
      <c r="B289" s="32" t="s">
        <v>562</v>
      </c>
      <c r="C289" s="32">
        <v>604178679</v>
      </c>
      <c r="D289" s="32" t="s">
        <v>571</v>
      </c>
      <c r="E289" s="32" t="s">
        <v>583</v>
      </c>
      <c r="F289" s="32">
        <v>25</v>
      </c>
      <c r="G289" s="32" t="s">
        <v>15</v>
      </c>
    </row>
    <row r="290" spans="1:7">
      <c r="A290" s="32" t="s">
        <v>868</v>
      </c>
      <c r="B290" s="32" t="s">
        <v>562</v>
      </c>
      <c r="C290" s="32">
        <v>605168720</v>
      </c>
      <c r="D290" s="32" t="s">
        <v>571</v>
      </c>
      <c r="E290" s="32" t="s">
        <v>564</v>
      </c>
      <c r="F290" s="32">
        <v>42</v>
      </c>
      <c r="G290" s="32" t="s">
        <v>17</v>
      </c>
    </row>
    <row r="291" spans="1:7">
      <c r="A291" s="32" t="s">
        <v>869</v>
      </c>
      <c r="B291" s="32" t="s">
        <v>562</v>
      </c>
      <c r="C291" s="32">
        <v>705020204</v>
      </c>
      <c r="D291" s="38">
        <v>45547</v>
      </c>
      <c r="E291" s="32" t="s">
        <v>564</v>
      </c>
      <c r="F291" s="32">
        <v>32</v>
      </c>
      <c r="G291" s="32" t="s">
        <v>17</v>
      </c>
    </row>
    <row r="292" spans="1:7">
      <c r="A292" s="32" t="s">
        <v>870</v>
      </c>
      <c r="B292" s="32" t="s">
        <v>576</v>
      </c>
      <c r="C292" s="32">
        <v>605348728</v>
      </c>
      <c r="D292" s="32" t="s">
        <v>566</v>
      </c>
      <c r="E292" s="32" t="s">
        <v>564</v>
      </c>
      <c r="F292" s="32">
        <v>32</v>
      </c>
      <c r="G292" s="32" t="s">
        <v>17</v>
      </c>
    </row>
    <row r="293" spans="1:7">
      <c r="A293" s="32" t="s">
        <v>871</v>
      </c>
      <c r="B293" s="32" t="s">
        <v>562</v>
      </c>
      <c r="C293" s="32">
        <v>705528735</v>
      </c>
      <c r="D293" s="32" t="s">
        <v>571</v>
      </c>
      <c r="E293" s="32" t="s">
        <v>590</v>
      </c>
      <c r="F293" s="32">
        <v>36</v>
      </c>
      <c r="G293" s="32" t="s">
        <v>18</v>
      </c>
    </row>
    <row r="294" spans="1:7">
      <c r="A294" s="32" t="s">
        <v>872</v>
      </c>
      <c r="B294" s="32" t="s">
        <v>562</v>
      </c>
      <c r="C294" s="32">
        <v>705708743</v>
      </c>
      <c r="D294" s="32" t="s">
        <v>563</v>
      </c>
      <c r="E294" s="32" t="s">
        <v>564</v>
      </c>
      <c r="F294" s="32">
        <v>49</v>
      </c>
      <c r="G294" s="32" t="s">
        <v>15</v>
      </c>
    </row>
    <row r="295" spans="1:7">
      <c r="A295" s="32" t="s">
        <v>873</v>
      </c>
      <c r="B295" s="32" t="s">
        <v>576</v>
      </c>
      <c r="C295" s="32">
        <v>606158762</v>
      </c>
      <c r="D295" s="32" t="s">
        <v>603</v>
      </c>
      <c r="E295" s="32" t="s">
        <v>564</v>
      </c>
      <c r="F295" s="32">
        <v>29</v>
      </c>
      <c r="G295" s="32" t="s">
        <v>17</v>
      </c>
    </row>
    <row r="296" spans="1:7">
      <c r="A296" s="32" t="s">
        <v>874</v>
      </c>
      <c r="B296" s="32" t="s">
        <v>562</v>
      </c>
      <c r="C296" s="32">
        <v>706428773</v>
      </c>
      <c r="D296" s="32" t="s">
        <v>595</v>
      </c>
      <c r="E296" s="32" t="s">
        <v>564</v>
      </c>
      <c r="F296" s="32">
        <v>33</v>
      </c>
      <c r="G296" s="32" t="s">
        <v>18</v>
      </c>
    </row>
    <row r="297" spans="1:7">
      <c r="A297" s="32" t="s">
        <v>875</v>
      </c>
      <c r="B297" s="32" t="s">
        <v>576</v>
      </c>
      <c r="C297" s="32">
        <v>606518777</v>
      </c>
      <c r="D297" s="32" t="s">
        <v>595</v>
      </c>
      <c r="E297" s="32" t="s">
        <v>590</v>
      </c>
      <c r="F297" s="32">
        <v>37</v>
      </c>
      <c r="G297" s="32" t="s">
        <v>17</v>
      </c>
    </row>
    <row r="298" spans="1:7">
      <c r="A298" s="32" t="s">
        <v>876</v>
      </c>
      <c r="B298" s="32" t="s">
        <v>562</v>
      </c>
      <c r="C298" s="32">
        <v>706698784</v>
      </c>
      <c r="D298" s="32" t="s">
        <v>566</v>
      </c>
      <c r="E298" s="32" t="s">
        <v>590</v>
      </c>
      <c r="F298" s="32">
        <v>35</v>
      </c>
      <c r="G298" s="32" t="s">
        <v>15</v>
      </c>
    </row>
    <row r="299" spans="1:7">
      <c r="A299" s="32" t="s">
        <v>877</v>
      </c>
      <c r="B299" s="32" t="s">
        <v>562</v>
      </c>
      <c r="C299" s="32">
        <v>706788788</v>
      </c>
      <c r="D299" s="32" t="s">
        <v>563</v>
      </c>
      <c r="E299" s="32" t="s">
        <v>569</v>
      </c>
      <c r="F299" s="32">
        <v>41</v>
      </c>
      <c r="G299" s="32" t="s">
        <v>15</v>
      </c>
    </row>
    <row r="300" spans="1:7">
      <c r="A300" s="32" t="s">
        <v>878</v>
      </c>
      <c r="B300" s="32" t="s">
        <v>562</v>
      </c>
      <c r="C300" s="32">
        <v>706968796</v>
      </c>
      <c r="D300" s="38">
        <v>45547</v>
      </c>
      <c r="E300" s="32" t="s">
        <v>583</v>
      </c>
      <c r="F300" s="32">
        <v>22</v>
      </c>
      <c r="G300" s="32" t="s">
        <v>15</v>
      </c>
    </row>
    <row r="301" spans="1:7">
      <c r="A301" s="32" t="s">
        <v>879</v>
      </c>
      <c r="B301" s="32" t="s">
        <v>562</v>
      </c>
      <c r="C301" s="32">
        <v>707508818</v>
      </c>
      <c r="D301" s="32" t="s">
        <v>573</v>
      </c>
      <c r="E301" s="32" t="s">
        <v>590</v>
      </c>
      <c r="F301" s="32">
        <v>30</v>
      </c>
      <c r="G301" s="32" t="s">
        <v>17</v>
      </c>
    </row>
    <row r="302" spans="1:7">
      <c r="A302" s="32" t="s">
        <v>880</v>
      </c>
      <c r="B302" s="32" t="s">
        <v>576</v>
      </c>
      <c r="C302" s="32">
        <v>607688826</v>
      </c>
      <c r="D302" s="32" t="s">
        <v>573</v>
      </c>
      <c r="E302" s="32" t="s">
        <v>564</v>
      </c>
      <c r="F302" s="32">
        <v>27</v>
      </c>
      <c r="G302" s="32" t="s">
        <v>17</v>
      </c>
    </row>
    <row r="303" spans="1:7">
      <c r="A303" s="32" t="s">
        <v>881</v>
      </c>
      <c r="B303" s="32" t="s">
        <v>562</v>
      </c>
      <c r="C303" s="32">
        <v>708080409</v>
      </c>
      <c r="D303" s="38">
        <v>45547</v>
      </c>
      <c r="E303" s="32" t="s">
        <v>564</v>
      </c>
      <c r="F303" s="32">
        <v>33</v>
      </c>
      <c r="G303" s="32" t="s">
        <v>17</v>
      </c>
    </row>
    <row r="304" spans="1:7">
      <c r="A304" s="32" t="s">
        <v>882</v>
      </c>
      <c r="B304" s="32" t="s">
        <v>562</v>
      </c>
      <c r="C304" s="32">
        <v>608318852</v>
      </c>
      <c r="D304" s="38">
        <v>45638</v>
      </c>
      <c r="E304" s="32" t="s">
        <v>569</v>
      </c>
      <c r="F304" s="32">
        <v>44</v>
      </c>
      <c r="G304" s="32" t="s">
        <v>17</v>
      </c>
    </row>
    <row r="305" spans="1:7">
      <c r="A305" s="32" t="s">
        <v>883</v>
      </c>
      <c r="B305" s="32" t="s">
        <v>576</v>
      </c>
      <c r="C305" s="32">
        <v>708678867</v>
      </c>
      <c r="D305" s="32" t="s">
        <v>644</v>
      </c>
      <c r="E305" s="32" t="s">
        <v>569</v>
      </c>
      <c r="F305" s="32">
        <v>39</v>
      </c>
      <c r="G305" s="32" t="s">
        <v>18</v>
      </c>
    </row>
    <row r="306" spans="1:7">
      <c r="A306" s="32" t="s">
        <v>884</v>
      </c>
      <c r="B306" s="32" t="s">
        <v>562</v>
      </c>
      <c r="C306" s="32">
        <v>708858875</v>
      </c>
      <c r="D306" s="38">
        <v>45638</v>
      </c>
      <c r="E306" s="32" t="s">
        <v>569</v>
      </c>
      <c r="F306" s="32">
        <v>26</v>
      </c>
      <c r="G306" s="32" t="s">
        <v>18</v>
      </c>
    </row>
    <row r="307" spans="1:7">
      <c r="A307" s="32" t="s">
        <v>885</v>
      </c>
      <c r="B307" s="32" t="s">
        <v>576</v>
      </c>
      <c r="C307" s="32">
        <v>708948879</v>
      </c>
      <c r="D307" s="32" t="s">
        <v>563</v>
      </c>
      <c r="E307" s="32" t="s">
        <v>564</v>
      </c>
      <c r="F307" s="32">
        <v>33</v>
      </c>
      <c r="G307" s="32" t="s">
        <v>17</v>
      </c>
    </row>
    <row r="308" spans="1:7">
      <c r="A308" s="32" t="s">
        <v>886</v>
      </c>
      <c r="B308" s="32" t="s">
        <v>562</v>
      </c>
      <c r="C308" s="32">
        <v>609038883</v>
      </c>
      <c r="D308" s="32" t="s">
        <v>571</v>
      </c>
      <c r="E308" s="32" t="s">
        <v>569</v>
      </c>
      <c r="F308" s="32">
        <v>46</v>
      </c>
      <c r="G308" s="32" t="s">
        <v>17</v>
      </c>
    </row>
    <row r="309" spans="1:7">
      <c r="A309" s="39"/>
      <c r="B309" s="40"/>
      <c r="C309" s="40"/>
      <c r="D309" s="40"/>
      <c r="E309" s="40"/>
      <c r="F309" s="41"/>
      <c r="G309" s="25"/>
    </row>
    <row r="310" spans="1:7">
      <c r="A310" s="22"/>
      <c r="B310" s="4"/>
      <c r="C310" s="4"/>
      <c r="D310" s="4"/>
      <c r="E310" s="4"/>
      <c r="F310" s="16"/>
      <c r="G310" s="25"/>
    </row>
    <row r="311" spans="1:7">
      <c r="A311" s="22"/>
      <c r="B311" s="4"/>
      <c r="C311" s="4"/>
      <c r="D311" s="4"/>
      <c r="E311" s="4"/>
      <c r="F311" s="16"/>
      <c r="G311" s="25"/>
    </row>
    <row r="312" spans="1:7">
      <c r="A312" s="22"/>
      <c r="B312" s="4"/>
      <c r="C312" s="4"/>
      <c r="D312" s="4"/>
      <c r="E312" s="4"/>
      <c r="F312" s="16"/>
      <c r="G312" s="25"/>
    </row>
    <row r="313" spans="1:7">
      <c r="A313" s="22"/>
      <c r="B313" s="4"/>
      <c r="C313" s="4"/>
      <c r="D313" s="4"/>
      <c r="E313" s="4"/>
      <c r="F313" s="16"/>
      <c r="G313" s="25"/>
    </row>
    <row r="314" spans="1:7">
      <c r="A314" s="22"/>
      <c r="B314" s="4"/>
      <c r="C314" s="4"/>
      <c r="D314" s="4"/>
      <c r="E314" s="4"/>
      <c r="F314" s="16"/>
      <c r="G314" s="25"/>
    </row>
    <row r="315" spans="1:7">
      <c r="A315" s="22"/>
      <c r="B315" s="4"/>
      <c r="C315" s="4"/>
      <c r="D315" s="4"/>
      <c r="E315" s="4"/>
      <c r="F315" s="16"/>
      <c r="G315" s="25"/>
    </row>
    <row r="316" spans="1:7">
      <c r="A316" s="22"/>
      <c r="B316" s="4"/>
      <c r="C316" s="4"/>
      <c r="D316" s="4"/>
      <c r="E316" s="4"/>
      <c r="F316" s="16"/>
      <c r="G316" s="25"/>
    </row>
    <row r="317" spans="1:7">
      <c r="A317" s="22"/>
      <c r="B317" s="4"/>
      <c r="C317" s="4"/>
      <c r="D317" s="4"/>
      <c r="E317" s="4"/>
      <c r="F317" s="16"/>
      <c r="G317" s="25"/>
    </row>
    <row r="318" spans="1:7">
      <c r="A318" s="22"/>
      <c r="B318" s="4"/>
      <c r="C318" s="4"/>
      <c r="D318" s="4"/>
      <c r="E318" s="4"/>
      <c r="F318" s="16"/>
      <c r="G318" s="25"/>
    </row>
    <row r="319" spans="1:7">
      <c r="A319" s="22"/>
      <c r="B319" s="4"/>
      <c r="C319" s="4"/>
      <c r="D319" s="4"/>
      <c r="E319" s="4"/>
      <c r="F319" s="16"/>
      <c r="G319" s="25"/>
    </row>
    <row r="320" spans="1:7">
      <c r="A320" s="22"/>
      <c r="B320" s="4"/>
      <c r="C320" s="4"/>
      <c r="D320" s="4"/>
      <c r="E320" s="4"/>
      <c r="F320" s="16"/>
      <c r="G320" s="25"/>
    </row>
    <row r="321" spans="1:7">
      <c r="A321" s="22"/>
      <c r="B321" s="4"/>
      <c r="C321" s="4"/>
      <c r="D321" s="4"/>
      <c r="E321" s="4"/>
      <c r="F321" s="16"/>
      <c r="G321" s="25"/>
    </row>
    <row r="322" spans="1:7">
      <c r="A322" s="22"/>
      <c r="B322" s="4"/>
      <c r="C322" s="4"/>
      <c r="D322" s="4"/>
      <c r="E322" s="4"/>
      <c r="F322" s="16"/>
      <c r="G322" s="25"/>
    </row>
    <row r="323" spans="1:7">
      <c r="A323" s="22"/>
      <c r="B323" s="4"/>
      <c r="C323" s="4"/>
      <c r="D323" s="4"/>
      <c r="E323" s="4"/>
      <c r="F323" s="16"/>
      <c r="G323" s="25"/>
    </row>
    <row r="324" spans="1:7">
      <c r="A324" s="22"/>
      <c r="B324" s="4"/>
      <c r="C324" s="4"/>
      <c r="D324" s="4"/>
      <c r="E324" s="4"/>
      <c r="F324" s="16"/>
      <c r="G324" s="25"/>
    </row>
    <row r="325" spans="1:7">
      <c r="A325" s="22"/>
      <c r="B325" s="4"/>
      <c r="C325" s="4"/>
      <c r="D325" s="4"/>
      <c r="E325" s="4"/>
      <c r="F325" s="16"/>
      <c r="G325" s="25"/>
    </row>
    <row r="326" spans="1:7">
      <c r="A326" s="22"/>
      <c r="B326" s="4"/>
      <c r="C326" s="4"/>
      <c r="D326" s="4"/>
      <c r="E326" s="4"/>
      <c r="F326" s="16"/>
      <c r="G326" s="25"/>
    </row>
    <row r="327" spans="1:7">
      <c r="A327" s="22"/>
      <c r="B327" s="4"/>
      <c r="C327" s="4"/>
      <c r="D327" s="4"/>
      <c r="E327" s="4"/>
      <c r="F327" s="16"/>
      <c r="G327" s="25"/>
    </row>
    <row r="328" spans="1:7">
      <c r="A328" s="22"/>
      <c r="B328" s="4"/>
      <c r="C328" s="4"/>
      <c r="D328" s="4"/>
      <c r="E328" s="4"/>
      <c r="F328" s="16"/>
      <c r="G328" s="25"/>
    </row>
    <row r="329" spans="1:7">
      <c r="A329" s="22"/>
      <c r="B329" s="4"/>
      <c r="C329" s="4"/>
      <c r="D329" s="4"/>
      <c r="E329" s="4"/>
      <c r="F329" s="16"/>
      <c r="G329" s="25"/>
    </row>
    <row r="330" spans="1:7">
      <c r="A330" s="22"/>
      <c r="B330" s="4"/>
      <c r="C330" s="4"/>
      <c r="D330" s="4"/>
      <c r="E330" s="4"/>
      <c r="F330" s="16"/>
      <c r="G330" s="25"/>
    </row>
    <row r="331" spans="1:7">
      <c r="A331" s="22"/>
      <c r="B331" s="4"/>
      <c r="C331" s="4"/>
      <c r="D331" s="4"/>
      <c r="E331" s="4"/>
      <c r="F331" s="16"/>
      <c r="G331" s="25"/>
    </row>
    <row r="332" spans="1:7">
      <c r="A332" s="22"/>
      <c r="B332" s="4"/>
      <c r="C332" s="4"/>
      <c r="D332" s="4"/>
      <c r="E332" s="4"/>
      <c r="F332" s="16"/>
      <c r="G332" s="25"/>
    </row>
    <row r="333" spans="1:7">
      <c r="A333" s="22"/>
      <c r="B333" s="4"/>
      <c r="C333" s="4"/>
      <c r="D333" s="4"/>
      <c r="E333" s="4"/>
      <c r="F333" s="16"/>
      <c r="G333" s="25"/>
    </row>
    <row r="334" spans="1:7">
      <c r="A334" s="22"/>
      <c r="B334" s="4"/>
      <c r="C334" s="4"/>
      <c r="D334" s="4"/>
      <c r="E334" s="4"/>
      <c r="F334" s="16"/>
      <c r="G334" s="25"/>
    </row>
    <row r="335" spans="1:7">
      <c r="A335" s="22"/>
      <c r="B335" s="4"/>
      <c r="C335" s="4"/>
      <c r="D335" s="4"/>
      <c r="E335" s="4"/>
      <c r="F335" s="16"/>
      <c r="G335" s="25"/>
    </row>
    <row r="336" spans="1:7">
      <c r="A336" s="22"/>
      <c r="B336" s="4"/>
      <c r="C336" s="4"/>
      <c r="D336" s="4"/>
      <c r="E336" s="4"/>
      <c r="F336" s="16"/>
      <c r="G336" s="25"/>
    </row>
    <row r="337" spans="1:7">
      <c r="A337" s="22"/>
      <c r="B337" s="4"/>
      <c r="C337" s="4"/>
      <c r="D337" s="4"/>
      <c r="E337" s="4"/>
      <c r="F337" s="16"/>
      <c r="G337" s="25"/>
    </row>
    <row r="338" spans="1:7">
      <c r="A338" s="22"/>
      <c r="B338" s="4"/>
      <c r="C338" s="4"/>
      <c r="D338" s="4"/>
      <c r="E338" s="4"/>
      <c r="F338" s="16"/>
      <c r="G338" s="25"/>
    </row>
    <row r="339" spans="1:7">
      <c r="A339" s="22"/>
      <c r="B339" s="4"/>
      <c r="C339" s="4"/>
      <c r="D339" s="4"/>
      <c r="E339" s="4"/>
      <c r="F339" s="16"/>
      <c r="G339" s="25"/>
    </row>
    <row r="340" spans="1:7">
      <c r="A340" s="22"/>
      <c r="B340" s="4"/>
      <c r="C340" s="4"/>
      <c r="D340" s="4"/>
      <c r="E340" s="4"/>
      <c r="F340" s="16"/>
      <c r="G340" s="25"/>
    </row>
    <row r="341" spans="1:7">
      <c r="A341" s="22"/>
      <c r="B341" s="4"/>
      <c r="C341" s="4"/>
      <c r="D341" s="4"/>
      <c r="E341" s="4"/>
      <c r="F341" s="16"/>
      <c r="G341" s="25"/>
    </row>
    <row r="342" spans="1:7">
      <c r="A342" s="22"/>
      <c r="B342" s="4"/>
      <c r="C342" s="4"/>
      <c r="D342" s="4"/>
      <c r="E342" s="4"/>
      <c r="F342" s="16"/>
      <c r="G342" s="25"/>
    </row>
    <row r="343" spans="1:7">
      <c r="A343" s="22"/>
      <c r="B343" s="4"/>
      <c r="C343" s="4"/>
      <c r="D343" s="4"/>
      <c r="E343" s="4"/>
      <c r="F343" s="16"/>
      <c r="G343" s="25"/>
    </row>
    <row r="344" spans="1:7">
      <c r="A344" s="22"/>
      <c r="B344" s="4"/>
      <c r="C344" s="4"/>
      <c r="D344" s="4"/>
      <c r="E344" s="4"/>
      <c r="F344" s="16"/>
      <c r="G344" s="25"/>
    </row>
    <row r="345" spans="1:7">
      <c r="A345" s="22"/>
      <c r="B345" s="4"/>
      <c r="C345" s="4"/>
      <c r="D345" s="4"/>
      <c r="E345" s="4"/>
      <c r="F345" s="16"/>
      <c r="G345" s="25"/>
    </row>
    <row r="346" spans="1:7">
      <c r="A346" s="22"/>
      <c r="B346" s="4"/>
      <c r="C346" s="4"/>
      <c r="D346" s="4"/>
      <c r="E346" s="4"/>
      <c r="F346" s="16"/>
      <c r="G346" s="25"/>
    </row>
    <row r="347" spans="1:7">
      <c r="A347" s="22"/>
      <c r="B347" s="4"/>
      <c r="C347" s="4"/>
      <c r="D347" s="4"/>
      <c r="E347" s="4"/>
      <c r="F347" s="16"/>
      <c r="G347" s="25"/>
    </row>
    <row r="348" spans="1:7">
      <c r="A348" s="22"/>
      <c r="B348" s="4"/>
      <c r="C348" s="4"/>
      <c r="D348" s="4"/>
      <c r="E348" s="4"/>
      <c r="F348" s="16"/>
      <c r="G348" s="25"/>
    </row>
    <row r="349" spans="1:7">
      <c r="A349" s="22"/>
      <c r="B349" s="4"/>
      <c r="C349" s="4"/>
      <c r="D349" s="4"/>
      <c r="E349" s="4"/>
      <c r="F349" s="16"/>
      <c r="G349" s="25"/>
    </row>
    <row r="350" spans="1:7">
      <c r="A350" s="22"/>
      <c r="B350" s="4"/>
      <c r="C350" s="4"/>
      <c r="D350" s="4"/>
      <c r="E350" s="4"/>
      <c r="F350" s="16"/>
      <c r="G350" s="25"/>
    </row>
    <row r="351" spans="1:7">
      <c r="A351" s="22"/>
      <c r="B351" s="4"/>
      <c r="C351" s="4"/>
      <c r="D351" s="4"/>
      <c r="E351" s="4"/>
      <c r="F351" s="16"/>
      <c r="G351" s="25"/>
    </row>
    <row r="352" spans="1:7">
      <c r="A352" s="22"/>
      <c r="B352" s="4"/>
      <c r="C352" s="4"/>
      <c r="D352" s="4"/>
      <c r="E352" s="4"/>
      <c r="F352" s="16"/>
      <c r="G352" s="25"/>
    </row>
    <row r="353" spans="1:7">
      <c r="A353" s="22"/>
      <c r="B353" s="4"/>
      <c r="C353" s="4"/>
      <c r="D353" s="4"/>
      <c r="E353" s="4"/>
      <c r="F353" s="16"/>
      <c r="G353" s="25"/>
    </row>
    <row r="354" spans="1:7">
      <c r="A354" s="22"/>
      <c r="B354" s="4"/>
      <c r="C354" s="4"/>
      <c r="D354" s="4"/>
      <c r="E354" s="4"/>
      <c r="F354" s="16"/>
      <c r="G354" s="25"/>
    </row>
    <row r="355" spans="1:7">
      <c r="A355" s="22"/>
      <c r="B355" s="4"/>
      <c r="C355" s="4"/>
      <c r="D355" s="4"/>
      <c r="E355" s="4"/>
      <c r="F355" s="16"/>
      <c r="G355" s="25"/>
    </row>
    <row r="356" spans="1:7">
      <c r="A356" s="22"/>
      <c r="B356" s="4"/>
      <c r="C356" s="4"/>
      <c r="D356" s="4"/>
      <c r="E356" s="4"/>
      <c r="F356" s="16"/>
      <c r="G356" s="25"/>
    </row>
    <row r="357" spans="1:7">
      <c r="A357" s="22"/>
      <c r="B357" s="4"/>
      <c r="C357" s="4"/>
      <c r="D357" s="4"/>
      <c r="E357" s="4"/>
      <c r="F357" s="16"/>
      <c r="G357" s="25"/>
    </row>
    <row r="358" spans="1:7">
      <c r="A358" s="22"/>
      <c r="B358" s="4"/>
      <c r="C358" s="4"/>
      <c r="D358" s="4"/>
      <c r="E358" s="4"/>
      <c r="F358" s="16"/>
      <c r="G358" s="25"/>
    </row>
    <row r="359" spans="1:7">
      <c r="A359" s="22"/>
      <c r="B359" s="4"/>
      <c r="C359" s="4"/>
      <c r="D359" s="4"/>
      <c r="E359" s="4"/>
      <c r="F359" s="16"/>
      <c r="G359" s="25"/>
    </row>
    <row r="360" spans="1:7">
      <c r="A360" s="22"/>
      <c r="B360" s="4"/>
      <c r="C360" s="4"/>
      <c r="D360" s="4"/>
      <c r="E360" s="4"/>
      <c r="F360" s="16"/>
      <c r="G360" s="25"/>
    </row>
    <row r="361" spans="1:7">
      <c r="A361" s="22"/>
      <c r="B361" s="4"/>
      <c r="C361" s="4"/>
      <c r="D361" s="4"/>
      <c r="E361" s="4"/>
      <c r="F361" s="16"/>
      <c r="G361" s="25"/>
    </row>
    <row r="362" spans="1:7">
      <c r="A362" s="22"/>
      <c r="B362" s="4"/>
      <c r="C362" s="4"/>
      <c r="D362" s="4"/>
      <c r="E362" s="4"/>
      <c r="F362" s="16"/>
      <c r="G362" s="25"/>
    </row>
    <row r="363" spans="1:7">
      <c r="A363" s="22"/>
      <c r="B363" s="4"/>
      <c r="C363" s="4"/>
      <c r="D363" s="4"/>
      <c r="E363" s="4"/>
      <c r="F363" s="16"/>
      <c r="G363" s="25"/>
    </row>
    <row r="364" spans="1:7">
      <c r="A364" s="22"/>
      <c r="B364" s="4"/>
      <c r="C364" s="4"/>
      <c r="D364" s="4"/>
      <c r="E364" s="4"/>
      <c r="F364" s="16"/>
      <c r="G364" s="25"/>
    </row>
    <row r="365" spans="1:7">
      <c r="A365" s="22"/>
      <c r="B365" s="4"/>
      <c r="C365" s="4"/>
      <c r="D365" s="4"/>
      <c r="E365" s="4"/>
      <c r="F365" s="16"/>
      <c r="G365" s="25"/>
    </row>
    <row r="366" spans="1:7">
      <c r="A366" s="22"/>
      <c r="B366" s="4"/>
      <c r="C366" s="4"/>
      <c r="D366" s="4"/>
      <c r="E366" s="4"/>
      <c r="F366" s="16"/>
      <c r="G366" s="25"/>
    </row>
    <row r="367" spans="1:7">
      <c r="A367" s="22"/>
      <c r="B367" s="4"/>
      <c r="C367" s="4"/>
      <c r="D367" s="4"/>
      <c r="E367" s="4"/>
      <c r="F367" s="16"/>
      <c r="G367" s="25"/>
    </row>
    <row r="368" spans="1:7">
      <c r="A368" s="22"/>
      <c r="B368" s="4"/>
      <c r="C368" s="4"/>
      <c r="D368" s="4"/>
      <c r="E368" s="4"/>
      <c r="F368" s="16"/>
      <c r="G368" s="25"/>
    </row>
    <row r="369" spans="1:7">
      <c r="A369" s="22"/>
      <c r="B369" s="4"/>
      <c r="C369" s="4"/>
      <c r="D369" s="4"/>
      <c r="E369" s="4"/>
      <c r="F369" s="16"/>
      <c r="G369" s="25"/>
    </row>
    <row r="370" spans="1:7">
      <c r="A370" s="22"/>
      <c r="B370" s="4"/>
      <c r="C370" s="4"/>
      <c r="D370" s="4"/>
      <c r="E370" s="4"/>
      <c r="F370" s="16"/>
      <c r="G370" s="25"/>
    </row>
    <row r="371" spans="1:7">
      <c r="A371" s="22"/>
      <c r="B371" s="4"/>
      <c r="C371" s="4"/>
      <c r="D371" s="4"/>
      <c r="E371" s="4"/>
      <c r="F371" s="16"/>
      <c r="G371" s="25"/>
    </row>
    <row r="372" spans="1:7">
      <c r="A372" s="22"/>
      <c r="B372" s="4"/>
      <c r="C372" s="4"/>
      <c r="D372" s="4"/>
      <c r="E372" s="4"/>
      <c r="F372" s="16"/>
      <c r="G372" s="25"/>
    </row>
    <row r="373" spans="1:7">
      <c r="A373" s="22"/>
      <c r="B373" s="4"/>
      <c r="C373" s="4"/>
      <c r="D373" s="4"/>
      <c r="E373" s="4"/>
      <c r="F373" s="16"/>
      <c r="G373" s="25"/>
    </row>
    <row r="374" spans="1:7">
      <c r="A374" s="22"/>
      <c r="B374" s="4"/>
      <c r="C374" s="4"/>
      <c r="D374" s="4"/>
      <c r="E374" s="4"/>
      <c r="F374" s="16"/>
      <c r="G374" s="25"/>
    </row>
    <row r="375" spans="1:7">
      <c r="A375" s="22"/>
      <c r="B375" s="4"/>
      <c r="C375" s="4"/>
      <c r="D375" s="4"/>
      <c r="E375" s="4"/>
      <c r="F375" s="16"/>
      <c r="G375" s="25"/>
    </row>
    <row r="376" spans="1:7">
      <c r="A376" s="22"/>
      <c r="B376" s="4"/>
      <c r="C376" s="4"/>
      <c r="D376" s="4"/>
      <c r="E376" s="4"/>
      <c r="F376" s="16"/>
      <c r="G376" s="25"/>
    </row>
    <row r="377" spans="1:7">
      <c r="A377" s="22"/>
      <c r="B377" s="4"/>
      <c r="C377" s="4"/>
      <c r="D377" s="4"/>
      <c r="E377" s="4"/>
      <c r="F377" s="16"/>
      <c r="G377" s="25"/>
    </row>
    <row r="378" spans="1:7">
      <c r="A378" s="22"/>
      <c r="B378" s="4"/>
      <c r="C378" s="4"/>
      <c r="D378" s="4"/>
      <c r="E378" s="4"/>
      <c r="F378" s="16"/>
      <c r="G378" s="25"/>
    </row>
    <row r="379" spans="1:7">
      <c r="A379" s="22"/>
      <c r="B379" s="4"/>
      <c r="C379" s="4"/>
      <c r="D379" s="4"/>
      <c r="E379" s="4"/>
      <c r="F379" s="16"/>
      <c r="G379" s="25"/>
    </row>
    <row r="380" spans="1:7">
      <c r="A380" s="22"/>
      <c r="B380" s="4"/>
      <c r="C380" s="4"/>
      <c r="D380" s="4"/>
      <c r="E380" s="4"/>
      <c r="F380" s="16"/>
      <c r="G380" s="25"/>
    </row>
    <row r="381" spans="1:7">
      <c r="A381" s="22"/>
      <c r="B381" s="4"/>
      <c r="C381" s="4"/>
      <c r="D381" s="4"/>
      <c r="E381" s="4"/>
      <c r="F381" s="16"/>
      <c r="G381" s="25"/>
    </row>
    <row r="382" spans="1:7">
      <c r="A382" s="22"/>
      <c r="B382" s="4"/>
      <c r="C382" s="4"/>
      <c r="D382" s="4"/>
      <c r="E382" s="4"/>
      <c r="F382" s="16"/>
      <c r="G382" s="25"/>
    </row>
    <row r="383" spans="1:7">
      <c r="A383" s="22"/>
      <c r="B383" s="4"/>
      <c r="C383" s="4"/>
      <c r="D383" s="4"/>
      <c r="E383" s="4"/>
      <c r="F383" s="16"/>
      <c r="G383" s="25"/>
    </row>
    <row r="384" spans="1:7">
      <c r="A384" s="22"/>
      <c r="B384" s="4"/>
      <c r="C384" s="4"/>
      <c r="D384" s="4"/>
      <c r="E384" s="4"/>
      <c r="F384" s="16"/>
      <c r="G384" s="25"/>
    </row>
    <row r="385" spans="1:7">
      <c r="A385" s="22"/>
      <c r="B385" s="4"/>
      <c r="C385" s="4"/>
      <c r="D385" s="4"/>
      <c r="E385" s="4"/>
      <c r="F385" s="16"/>
      <c r="G385" s="25"/>
    </row>
    <row r="386" spans="1:7">
      <c r="A386" s="22"/>
      <c r="B386" s="4"/>
      <c r="C386" s="4"/>
      <c r="D386" s="4"/>
      <c r="E386" s="4"/>
      <c r="F386" s="16"/>
      <c r="G386" s="25"/>
    </row>
    <row r="387" spans="1:7">
      <c r="A387" s="22"/>
      <c r="B387" s="4"/>
      <c r="C387" s="4"/>
      <c r="D387" s="4"/>
      <c r="E387" s="4"/>
      <c r="F387" s="16"/>
      <c r="G387" s="25"/>
    </row>
    <row r="388" spans="1:7">
      <c r="A388" s="22"/>
      <c r="B388" s="4"/>
      <c r="C388" s="4"/>
      <c r="D388" s="4"/>
      <c r="E388" s="4"/>
      <c r="F388" s="16"/>
      <c r="G388" s="25"/>
    </row>
    <row r="389" spans="1:7">
      <c r="A389" s="22"/>
      <c r="B389" s="4"/>
      <c r="C389" s="4"/>
      <c r="D389" s="4"/>
      <c r="E389" s="4"/>
      <c r="F389" s="16"/>
      <c r="G389" s="25"/>
    </row>
    <row r="390" spans="1:7">
      <c r="A390" s="22"/>
      <c r="B390" s="4"/>
      <c r="C390" s="4"/>
      <c r="D390" s="4"/>
      <c r="E390" s="4"/>
      <c r="F390" s="16"/>
      <c r="G390" s="25"/>
    </row>
    <row r="391" spans="1:7">
      <c r="A391" s="22"/>
      <c r="B391" s="4"/>
      <c r="C391" s="4"/>
      <c r="D391" s="4"/>
      <c r="E391" s="4"/>
      <c r="F391" s="16"/>
      <c r="G391" s="25"/>
    </row>
    <row r="392" spans="1:7">
      <c r="A392" s="22"/>
      <c r="B392" s="4"/>
      <c r="C392" s="4"/>
      <c r="D392" s="4"/>
      <c r="E392" s="4"/>
      <c r="F392" s="16"/>
      <c r="G392" s="25"/>
    </row>
    <row r="393" spans="1:7">
      <c r="A393" s="22"/>
      <c r="B393" s="4"/>
      <c r="C393" s="4"/>
      <c r="D393" s="4"/>
      <c r="E393" s="4"/>
      <c r="F393" s="16"/>
      <c r="G393" s="25"/>
    </row>
    <row r="394" spans="1:7">
      <c r="A394" s="22"/>
      <c r="B394" s="4"/>
      <c r="C394" s="4"/>
      <c r="D394" s="4"/>
      <c r="E394" s="4"/>
      <c r="F394" s="16"/>
      <c r="G394" s="25"/>
    </row>
    <row r="395" spans="1:7">
      <c r="A395" s="22"/>
      <c r="B395" s="4"/>
      <c r="C395" s="4"/>
      <c r="D395" s="4"/>
      <c r="E395" s="4"/>
      <c r="F395" s="16"/>
      <c r="G395" s="25"/>
    </row>
    <row r="396" spans="1:7">
      <c r="A396" s="22"/>
      <c r="B396" s="4"/>
      <c r="C396" s="4"/>
      <c r="D396" s="4"/>
      <c r="E396" s="4"/>
      <c r="F396" s="16"/>
      <c r="G396" s="25"/>
    </row>
    <row r="397" spans="1:7">
      <c r="A397" s="22"/>
      <c r="B397" s="4"/>
      <c r="C397" s="4"/>
      <c r="D397" s="4"/>
      <c r="E397" s="4"/>
      <c r="F397" s="16"/>
      <c r="G397" s="25"/>
    </row>
    <row r="398" spans="1:7">
      <c r="A398" s="22"/>
      <c r="B398" s="4"/>
      <c r="C398" s="4"/>
      <c r="D398" s="4"/>
      <c r="E398" s="4"/>
      <c r="F398" s="16"/>
      <c r="G398" s="25"/>
    </row>
    <row r="399" spans="1:7">
      <c r="A399" s="22"/>
      <c r="B399" s="4"/>
      <c r="C399" s="4"/>
      <c r="D399" s="4"/>
      <c r="E399" s="4"/>
      <c r="F399" s="16"/>
      <c r="G399" s="25"/>
    </row>
    <row r="400" spans="1:7">
      <c r="A400" s="22"/>
      <c r="B400" s="4"/>
      <c r="C400" s="4"/>
      <c r="D400" s="4"/>
      <c r="E400" s="4"/>
      <c r="F400" s="16"/>
      <c r="G400" s="25"/>
    </row>
    <row r="401" spans="1:7">
      <c r="A401" s="22"/>
      <c r="B401" s="4"/>
      <c r="C401" s="4"/>
      <c r="D401" s="4"/>
      <c r="E401" s="4"/>
      <c r="F401" s="16"/>
      <c r="G401" s="25"/>
    </row>
    <row r="402" spans="1:7">
      <c r="A402" s="22"/>
      <c r="B402" s="4"/>
      <c r="C402" s="4"/>
      <c r="D402" s="4"/>
      <c r="E402" s="4"/>
      <c r="F402" s="16"/>
      <c r="G402" s="25"/>
    </row>
    <row r="403" spans="1:7">
      <c r="A403" s="22"/>
      <c r="B403" s="4"/>
      <c r="C403" s="4"/>
      <c r="D403" s="4"/>
      <c r="E403" s="4"/>
      <c r="F403" s="16"/>
      <c r="G403" s="25"/>
    </row>
    <row r="404" spans="1:7">
      <c r="A404" s="22"/>
      <c r="B404" s="4"/>
      <c r="C404" s="4"/>
      <c r="D404" s="4"/>
      <c r="E404" s="4"/>
      <c r="F404" s="16"/>
      <c r="G404" s="25"/>
    </row>
    <row r="405" spans="1:7">
      <c r="A405" s="22"/>
      <c r="B405" s="4"/>
      <c r="C405" s="4"/>
      <c r="D405" s="4"/>
      <c r="E405" s="4"/>
      <c r="F405" s="16"/>
      <c r="G405" s="25"/>
    </row>
    <row r="406" spans="1:7">
      <c r="A406" s="22"/>
      <c r="B406" s="4"/>
      <c r="C406" s="4"/>
      <c r="D406" s="4"/>
      <c r="E406" s="4"/>
      <c r="F406" s="16"/>
      <c r="G406" s="25"/>
    </row>
    <row r="407" spans="1:7">
      <c r="A407" s="22"/>
      <c r="B407" s="4"/>
      <c r="C407" s="4"/>
      <c r="D407" s="4"/>
      <c r="E407" s="4"/>
      <c r="F407" s="16"/>
      <c r="G407" s="25"/>
    </row>
    <row r="408" spans="1:7">
      <c r="A408" s="22"/>
      <c r="B408" s="4"/>
      <c r="C408" s="4"/>
      <c r="D408" s="4"/>
      <c r="E408" s="4"/>
      <c r="F408" s="16"/>
      <c r="G408" s="25"/>
    </row>
    <row r="409" spans="1:7">
      <c r="A409" s="22"/>
      <c r="B409" s="4"/>
      <c r="C409" s="4"/>
      <c r="D409" s="4"/>
      <c r="E409" s="4"/>
      <c r="F409" s="16"/>
      <c r="G409" s="25"/>
    </row>
    <row r="410" spans="1:7">
      <c r="A410" s="22"/>
      <c r="B410" s="4"/>
      <c r="C410" s="4"/>
      <c r="D410" s="4"/>
      <c r="E410" s="4"/>
      <c r="F410" s="16"/>
      <c r="G410" s="25"/>
    </row>
    <row r="411" spans="1:7">
      <c r="A411" s="22"/>
      <c r="B411" s="4"/>
      <c r="C411" s="4"/>
      <c r="D411" s="4"/>
      <c r="E411" s="4"/>
      <c r="F411" s="16"/>
      <c r="G411" s="25"/>
    </row>
    <row r="412" spans="1:7">
      <c r="A412" s="22"/>
      <c r="B412" s="4"/>
      <c r="C412" s="4"/>
      <c r="D412" s="4"/>
      <c r="E412" s="4"/>
      <c r="F412" s="16"/>
      <c r="G412" s="25"/>
    </row>
    <row r="413" spans="1:7">
      <c r="A413" s="22"/>
      <c r="B413" s="4"/>
      <c r="C413" s="4"/>
      <c r="D413" s="4"/>
      <c r="E413" s="4"/>
      <c r="F413" s="16"/>
      <c r="G413" s="25"/>
    </row>
    <row r="414" spans="1:7">
      <c r="A414" s="22"/>
      <c r="B414" s="4"/>
      <c r="C414" s="4"/>
      <c r="D414" s="4"/>
      <c r="E414" s="4"/>
      <c r="F414" s="16"/>
      <c r="G414" s="25"/>
    </row>
    <row r="415" spans="1:7">
      <c r="A415" s="22"/>
      <c r="B415" s="4"/>
      <c r="C415" s="4"/>
      <c r="D415" s="4"/>
      <c r="E415" s="4"/>
      <c r="F415" s="16"/>
      <c r="G415" s="25"/>
    </row>
    <row r="416" spans="1:7">
      <c r="A416" s="22"/>
      <c r="B416" s="4"/>
      <c r="C416" s="4"/>
      <c r="D416" s="4"/>
      <c r="E416" s="4"/>
      <c r="F416" s="16"/>
      <c r="G416" s="25"/>
    </row>
    <row r="417" spans="1:7">
      <c r="A417" s="22"/>
      <c r="B417" s="4"/>
      <c r="C417" s="4"/>
      <c r="D417" s="4"/>
      <c r="E417" s="4"/>
      <c r="F417" s="16"/>
      <c r="G417" s="25"/>
    </row>
    <row r="418" spans="1:7">
      <c r="A418" s="22"/>
      <c r="B418" s="4"/>
      <c r="C418" s="4"/>
      <c r="D418" s="4"/>
      <c r="E418" s="4"/>
      <c r="F418" s="16"/>
      <c r="G418" s="25"/>
    </row>
    <row r="419" spans="1:7">
      <c r="A419" s="22"/>
      <c r="B419" s="4"/>
      <c r="C419" s="4"/>
      <c r="D419" s="4"/>
      <c r="E419" s="4"/>
      <c r="F419" s="16"/>
      <c r="G419" s="25"/>
    </row>
    <row r="420" spans="1:7">
      <c r="A420" s="22"/>
      <c r="B420" s="4"/>
      <c r="C420" s="4"/>
      <c r="D420" s="4"/>
      <c r="E420" s="4"/>
      <c r="F420" s="16"/>
      <c r="G420" s="25"/>
    </row>
    <row r="421" spans="1:7">
      <c r="A421" s="22"/>
      <c r="B421" s="4"/>
      <c r="C421" s="4"/>
      <c r="D421" s="4"/>
      <c r="E421" s="4"/>
      <c r="F421" s="16"/>
      <c r="G421" s="25"/>
    </row>
    <row r="422" spans="1:7">
      <c r="A422" s="22"/>
      <c r="B422" s="4"/>
      <c r="C422" s="4"/>
      <c r="D422" s="4"/>
      <c r="E422" s="4"/>
      <c r="F422" s="16"/>
      <c r="G422" s="25"/>
    </row>
    <row r="423" spans="1:7">
      <c r="A423" s="22"/>
      <c r="B423" s="4"/>
      <c r="C423" s="4"/>
      <c r="D423" s="4"/>
      <c r="E423" s="4"/>
      <c r="F423" s="16"/>
      <c r="G423" s="25"/>
    </row>
    <row r="424" spans="1:7">
      <c r="A424" s="22"/>
      <c r="B424" s="4"/>
      <c r="C424" s="4"/>
      <c r="D424" s="4"/>
      <c r="E424" s="4"/>
      <c r="F424" s="16"/>
      <c r="G424" s="25"/>
    </row>
    <row r="425" spans="1:7">
      <c r="A425" s="22"/>
      <c r="B425" s="4"/>
      <c r="C425" s="4"/>
      <c r="D425" s="4"/>
      <c r="E425" s="4"/>
      <c r="F425" s="16"/>
      <c r="G425" s="25"/>
    </row>
    <row r="426" spans="1:7">
      <c r="A426" s="22"/>
      <c r="B426" s="4"/>
      <c r="C426" s="4"/>
      <c r="D426" s="4"/>
      <c r="E426" s="4"/>
      <c r="F426" s="16"/>
      <c r="G426" s="25"/>
    </row>
    <row r="427" spans="1:7">
      <c r="A427" s="22"/>
      <c r="B427" s="4"/>
      <c r="C427" s="4"/>
      <c r="D427" s="4"/>
      <c r="E427" s="4"/>
      <c r="F427" s="16"/>
      <c r="G427" s="25"/>
    </row>
    <row r="428" spans="1:7">
      <c r="A428" s="22"/>
      <c r="B428" s="4"/>
      <c r="C428" s="4"/>
      <c r="D428" s="4"/>
      <c r="E428" s="4"/>
      <c r="F428" s="16"/>
      <c r="G428" s="25"/>
    </row>
    <row r="429" spans="1:7">
      <c r="A429" s="22"/>
      <c r="B429" s="4"/>
      <c r="C429" s="4"/>
      <c r="D429" s="4"/>
      <c r="E429" s="4"/>
      <c r="F429" s="16"/>
      <c r="G429" s="25"/>
    </row>
    <row r="430" spans="1:7">
      <c r="A430" s="22"/>
      <c r="B430" s="4"/>
      <c r="C430" s="4"/>
      <c r="D430" s="4"/>
      <c r="E430" s="4"/>
      <c r="F430" s="16"/>
      <c r="G430" s="25"/>
    </row>
    <row r="431" spans="1:7">
      <c r="A431" s="22"/>
      <c r="B431" s="4"/>
      <c r="C431" s="4"/>
      <c r="D431" s="4"/>
      <c r="E431" s="4"/>
      <c r="F431" s="16"/>
      <c r="G431" s="25"/>
    </row>
    <row r="432" spans="1:7">
      <c r="A432" s="22"/>
      <c r="B432" s="4"/>
      <c r="C432" s="4"/>
      <c r="D432" s="4"/>
      <c r="E432" s="4"/>
      <c r="F432" s="16"/>
      <c r="G432" s="25"/>
    </row>
    <row r="433" spans="1:7">
      <c r="A433" s="22"/>
      <c r="B433" s="4"/>
      <c r="C433" s="4"/>
      <c r="D433" s="4"/>
      <c r="E433" s="4"/>
      <c r="F433" s="16"/>
      <c r="G433" s="25"/>
    </row>
    <row r="434" spans="1:7">
      <c r="A434" s="22"/>
      <c r="B434" s="4"/>
      <c r="C434" s="4"/>
      <c r="D434" s="4"/>
      <c r="E434" s="4"/>
      <c r="F434" s="16"/>
      <c r="G434" s="25"/>
    </row>
    <row r="435" spans="1:7">
      <c r="A435" s="22"/>
      <c r="B435" s="4"/>
      <c r="C435" s="4"/>
      <c r="D435" s="4"/>
      <c r="E435" s="4"/>
      <c r="F435" s="16"/>
      <c r="G435" s="25"/>
    </row>
    <row r="436" spans="1:7">
      <c r="A436" s="22"/>
      <c r="B436" s="4"/>
      <c r="C436" s="4"/>
      <c r="D436" s="4"/>
      <c r="E436" s="4"/>
      <c r="F436" s="16"/>
      <c r="G436" s="25"/>
    </row>
    <row r="437" spans="1:7">
      <c r="A437" s="22"/>
      <c r="B437" s="4"/>
      <c r="C437" s="4"/>
      <c r="D437" s="4"/>
      <c r="E437" s="4"/>
      <c r="F437" s="16"/>
      <c r="G437" s="25"/>
    </row>
    <row r="438" spans="1:7">
      <c r="A438" s="22"/>
      <c r="B438" s="4"/>
      <c r="C438" s="4"/>
      <c r="D438" s="4"/>
      <c r="E438" s="4"/>
      <c r="F438" s="16"/>
      <c r="G438" s="25"/>
    </row>
    <row r="439" spans="1:7">
      <c r="A439" s="22"/>
      <c r="B439" s="4"/>
      <c r="C439" s="4"/>
      <c r="D439" s="4"/>
      <c r="E439" s="4"/>
      <c r="F439" s="16"/>
      <c r="G439" s="25"/>
    </row>
    <row r="440" spans="1:7">
      <c r="A440" s="22"/>
      <c r="B440" s="4"/>
      <c r="C440" s="4"/>
      <c r="D440" s="4"/>
      <c r="E440" s="4"/>
      <c r="F440" s="16"/>
      <c r="G440" s="25"/>
    </row>
    <row r="441" spans="1:7">
      <c r="A441" s="22"/>
      <c r="B441" s="4"/>
      <c r="C441" s="4"/>
      <c r="D441" s="4"/>
      <c r="E441" s="4"/>
      <c r="F441" s="16"/>
      <c r="G441" s="25"/>
    </row>
    <row r="442" spans="1:7">
      <c r="A442" s="22"/>
      <c r="B442" s="4"/>
      <c r="C442" s="4"/>
      <c r="D442" s="4"/>
      <c r="E442" s="4"/>
      <c r="F442" s="16"/>
      <c r="G442" s="25"/>
    </row>
    <row r="443" spans="1:7">
      <c r="A443" s="22"/>
      <c r="B443" s="4"/>
      <c r="C443" s="4"/>
      <c r="D443" s="4"/>
      <c r="E443" s="4"/>
      <c r="F443" s="16"/>
      <c r="G443" s="25"/>
    </row>
    <row r="444" spans="1:7">
      <c r="A444" s="22"/>
      <c r="B444" s="4"/>
      <c r="C444" s="4"/>
      <c r="D444" s="4"/>
      <c r="E444" s="4"/>
      <c r="F444" s="16"/>
      <c r="G444" s="25"/>
    </row>
    <row r="445" spans="1:7">
      <c r="A445" s="22"/>
      <c r="B445" s="4"/>
      <c r="C445" s="4"/>
      <c r="D445" s="4"/>
      <c r="E445" s="4"/>
      <c r="F445" s="16"/>
      <c r="G445" s="25"/>
    </row>
    <row r="446" spans="1:7">
      <c r="A446" s="22"/>
      <c r="B446" s="4"/>
      <c r="C446" s="4"/>
      <c r="D446" s="4"/>
      <c r="E446" s="4"/>
      <c r="F446" s="16"/>
      <c r="G446" s="25"/>
    </row>
    <row r="447" spans="1:7">
      <c r="A447" s="22"/>
      <c r="B447" s="4"/>
      <c r="C447" s="4"/>
      <c r="D447" s="4"/>
      <c r="E447" s="4"/>
      <c r="F447" s="16"/>
      <c r="G447" s="25"/>
    </row>
    <row r="448" spans="1:7">
      <c r="A448" s="22"/>
      <c r="B448" s="4"/>
      <c r="C448" s="4"/>
      <c r="D448" s="4"/>
      <c r="E448" s="4"/>
      <c r="F448" s="16"/>
      <c r="G448" s="25"/>
    </row>
    <row r="449" spans="1:7">
      <c r="A449" s="22"/>
      <c r="B449" s="4"/>
      <c r="C449" s="4"/>
      <c r="D449" s="4"/>
      <c r="E449" s="4"/>
      <c r="F449" s="16"/>
      <c r="G449" s="25"/>
    </row>
    <row r="450" spans="1:7">
      <c r="A450" s="22"/>
      <c r="B450" s="4"/>
      <c r="C450" s="4"/>
      <c r="D450" s="4"/>
      <c r="E450" s="4"/>
      <c r="F450" s="16"/>
      <c r="G450" s="25"/>
    </row>
    <row r="451" spans="1:7">
      <c r="A451" s="22"/>
      <c r="B451" s="4"/>
      <c r="C451" s="4"/>
      <c r="D451" s="4"/>
      <c r="E451" s="4"/>
      <c r="F451" s="16"/>
      <c r="G451" s="25"/>
    </row>
    <row r="452" spans="1:7">
      <c r="A452" s="22"/>
      <c r="B452" s="4"/>
      <c r="C452" s="4"/>
      <c r="D452" s="4"/>
      <c r="E452" s="4"/>
      <c r="F452" s="16"/>
      <c r="G452" s="25"/>
    </row>
    <row r="453" spans="1:7">
      <c r="A453" s="22"/>
      <c r="B453" s="4"/>
      <c r="C453" s="4"/>
      <c r="D453" s="4"/>
      <c r="E453" s="4"/>
      <c r="F453" s="16"/>
      <c r="G453" s="25"/>
    </row>
    <row r="454" spans="1:7">
      <c r="A454" s="22"/>
      <c r="B454" s="4"/>
      <c r="C454" s="4"/>
      <c r="D454" s="4"/>
      <c r="E454" s="4"/>
      <c r="F454" s="16"/>
      <c r="G454" s="25"/>
    </row>
    <row r="455" spans="1:7">
      <c r="A455" s="22"/>
      <c r="B455" s="4"/>
      <c r="C455" s="4"/>
      <c r="D455" s="4"/>
      <c r="E455" s="4"/>
      <c r="F455" s="16"/>
      <c r="G455" s="25"/>
    </row>
    <row r="456" spans="1:7">
      <c r="A456" s="22"/>
      <c r="B456" s="4"/>
      <c r="C456" s="4"/>
      <c r="D456" s="4"/>
      <c r="E456" s="4"/>
      <c r="F456" s="16"/>
      <c r="G456" s="25"/>
    </row>
    <row r="457" spans="1:7">
      <c r="A457" s="22"/>
      <c r="B457" s="4"/>
      <c r="C457" s="4"/>
      <c r="D457" s="4"/>
      <c r="E457" s="4"/>
      <c r="F457" s="16"/>
      <c r="G457" s="25"/>
    </row>
    <row r="458" spans="1:7">
      <c r="A458" s="22"/>
      <c r="B458" s="4"/>
      <c r="C458" s="4"/>
      <c r="D458" s="4"/>
      <c r="E458" s="4"/>
      <c r="F458" s="16"/>
      <c r="G458" s="25"/>
    </row>
    <row r="459" spans="1:7">
      <c r="A459" s="22"/>
      <c r="B459" s="4"/>
      <c r="C459" s="4"/>
      <c r="D459" s="4"/>
      <c r="E459" s="4"/>
      <c r="F459" s="16"/>
      <c r="G459" s="25"/>
    </row>
    <row r="460" spans="1:7">
      <c r="A460" s="22"/>
      <c r="B460" s="4"/>
      <c r="C460" s="4"/>
      <c r="D460" s="4"/>
      <c r="E460" s="4"/>
      <c r="F460" s="16"/>
      <c r="G460" s="25"/>
    </row>
    <row r="461" spans="1:7">
      <c r="A461" s="22"/>
      <c r="B461" s="4"/>
      <c r="C461" s="4"/>
      <c r="D461" s="4"/>
      <c r="E461" s="4"/>
      <c r="F461" s="16"/>
      <c r="G461" s="25"/>
    </row>
    <row r="462" spans="1:7">
      <c r="A462" s="22"/>
      <c r="B462" s="4"/>
      <c r="C462" s="4"/>
      <c r="D462" s="4"/>
      <c r="E462" s="4"/>
      <c r="F462" s="16"/>
      <c r="G462" s="25"/>
    </row>
    <row r="463" spans="1:7">
      <c r="A463" s="22"/>
      <c r="B463" s="4"/>
      <c r="C463" s="4"/>
      <c r="D463" s="4"/>
      <c r="E463" s="4"/>
      <c r="F463" s="16"/>
      <c r="G463" s="25"/>
    </row>
    <row r="464" spans="1:7">
      <c r="A464" s="22"/>
      <c r="B464" s="4"/>
      <c r="C464" s="4"/>
      <c r="D464" s="4"/>
      <c r="E464" s="4"/>
      <c r="F464" s="16"/>
      <c r="G464" s="25"/>
    </row>
    <row r="465" spans="1:7">
      <c r="A465" s="22"/>
      <c r="B465" s="4"/>
      <c r="C465" s="4"/>
      <c r="D465" s="4"/>
      <c r="E465" s="4"/>
      <c r="F465" s="16"/>
      <c r="G465" s="25"/>
    </row>
    <row r="466" spans="1:7">
      <c r="A466" s="22"/>
      <c r="B466" s="4"/>
      <c r="C466" s="4"/>
      <c r="D466" s="4"/>
      <c r="E466" s="4"/>
      <c r="F466" s="16"/>
      <c r="G466" s="25"/>
    </row>
    <row r="467" spans="1:7">
      <c r="A467" s="22"/>
      <c r="B467" s="4"/>
      <c r="C467" s="4"/>
      <c r="D467" s="4"/>
      <c r="E467" s="4"/>
      <c r="F467" s="16"/>
      <c r="G467" s="25"/>
    </row>
    <row r="468" spans="1:7">
      <c r="A468" s="22"/>
      <c r="B468" s="4"/>
      <c r="C468" s="4"/>
      <c r="D468" s="4"/>
      <c r="E468" s="4"/>
      <c r="F468" s="16"/>
      <c r="G468" s="25"/>
    </row>
    <row r="469" spans="1:7">
      <c r="A469" s="22"/>
      <c r="B469" s="4"/>
      <c r="C469" s="4"/>
      <c r="D469" s="4"/>
      <c r="E469" s="4"/>
      <c r="F469" s="16"/>
      <c r="G469" s="25"/>
    </row>
    <row r="470" spans="1:7">
      <c r="A470" s="22"/>
      <c r="B470" s="4"/>
      <c r="C470" s="4"/>
      <c r="D470" s="4"/>
      <c r="E470" s="4"/>
      <c r="F470" s="16"/>
      <c r="G470" s="25"/>
    </row>
    <row r="471" spans="1:7">
      <c r="A471" s="22"/>
      <c r="B471" s="4"/>
      <c r="C471" s="4"/>
      <c r="D471" s="4"/>
      <c r="E471" s="4"/>
      <c r="F471" s="16"/>
      <c r="G471" s="25"/>
    </row>
    <row r="472" spans="1:7">
      <c r="A472" s="22"/>
      <c r="B472" s="4"/>
      <c r="C472" s="4"/>
      <c r="D472" s="4"/>
      <c r="E472" s="4"/>
      <c r="F472" s="16"/>
      <c r="G472" s="25"/>
    </row>
    <row r="473" spans="1:7">
      <c r="A473" s="22"/>
      <c r="B473" s="4"/>
      <c r="C473" s="4"/>
      <c r="D473" s="4"/>
      <c r="E473" s="4"/>
      <c r="F473" s="16"/>
      <c r="G473" s="25"/>
    </row>
    <row r="474" spans="1:7">
      <c r="A474" s="22"/>
      <c r="B474" s="4"/>
      <c r="C474" s="4"/>
      <c r="D474" s="4"/>
      <c r="E474" s="4"/>
      <c r="F474" s="16"/>
      <c r="G474" s="25"/>
    </row>
    <row r="475" spans="1:7">
      <c r="A475" s="22"/>
      <c r="B475" s="4"/>
      <c r="C475" s="4"/>
      <c r="D475" s="4"/>
      <c r="E475" s="4"/>
      <c r="F475" s="16"/>
      <c r="G475" s="25"/>
    </row>
    <row r="476" spans="1:7">
      <c r="A476" s="22"/>
      <c r="B476" s="4"/>
      <c r="C476" s="4"/>
      <c r="D476" s="4"/>
      <c r="E476" s="4"/>
      <c r="F476" s="16"/>
      <c r="G476" s="25"/>
    </row>
    <row r="477" spans="1:7">
      <c r="A477" s="22"/>
      <c r="B477" s="4"/>
      <c r="C477" s="4"/>
      <c r="D477" s="4"/>
      <c r="E477" s="4"/>
      <c r="F477" s="16"/>
      <c r="G477" s="25"/>
    </row>
    <row r="478" spans="1:7">
      <c r="A478" s="22"/>
      <c r="B478" s="4"/>
      <c r="C478" s="4"/>
      <c r="D478" s="4"/>
      <c r="E478" s="4"/>
      <c r="F478" s="16"/>
      <c r="G478" s="25"/>
    </row>
    <row r="479" spans="1:7">
      <c r="A479" s="22"/>
      <c r="B479" s="4"/>
      <c r="C479" s="4"/>
      <c r="D479" s="4"/>
      <c r="E479" s="4"/>
      <c r="F479" s="16"/>
      <c r="G479" s="25"/>
    </row>
    <row r="480" spans="1:7">
      <c r="A480" s="22"/>
      <c r="B480" s="4"/>
      <c r="C480" s="4"/>
      <c r="D480" s="4"/>
      <c r="E480" s="4"/>
      <c r="F480" s="16"/>
      <c r="G480" s="25"/>
    </row>
    <row r="481" spans="1:7">
      <c r="A481" s="22"/>
      <c r="B481" s="4"/>
      <c r="C481" s="4"/>
      <c r="D481" s="4"/>
      <c r="E481" s="4"/>
      <c r="F481" s="16"/>
      <c r="G481" s="25"/>
    </row>
    <row r="482" spans="1:7">
      <c r="A482" s="22"/>
      <c r="B482" s="4"/>
      <c r="C482" s="4"/>
      <c r="D482" s="4"/>
      <c r="E482" s="4"/>
      <c r="F482" s="16"/>
      <c r="G482" s="25"/>
    </row>
    <row r="483" spans="1:7">
      <c r="A483" s="22"/>
      <c r="B483" s="4"/>
      <c r="C483" s="4"/>
      <c r="D483" s="4"/>
      <c r="E483" s="4"/>
      <c r="F483" s="16"/>
      <c r="G483" s="25"/>
    </row>
    <row r="484" spans="1:7">
      <c r="A484" s="22"/>
      <c r="B484" s="4"/>
      <c r="C484" s="4"/>
      <c r="D484" s="4"/>
      <c r="E484" s="4"/>
      <c r="F484" s="16"/>
      <c r="G484" s="25"/>
    </row>
    <row r="485" spans="1:7">
      <c r="A485" s="22"/>
      <c r="B485" s="4"/>
      <c r="C485" s="4"/>
      <c r="D485" s="4"/>
      <c r="E485" s="4"/>
      <c r="F485" s="16"/>
      <c r="G485" s="25"/>
    </row>
    <row r="486" spans="1:7">
      <c r="A486" s="22"/>
      <c r="B486" s="4"/>
      <c r="C486" s="4"/>
      <c r="D486" s="4"/>
      <c r="E486" s="4"/>
      <c r="F486" s="16"/>
      <c r="G486" s="25"/>
    </row>
    <row r="487" spans="1:7">
      <c r="A487" s="22"/>
      <c r="B487" s="4"/>
      <c r="C487" s="4"/>
      <c r="D487" s="4"/>
      <c r="E487" s="4"/>
      <c r="F487" s="16"/>
      <c r="G487" s="25"/>
    </row>
    <row r="488" spans="1:7">
      <c r="A488" s="22"/>
      <c r="B488" s="4"/>
      <c r="C488" s="4"/>
      <c r="D488" s="4"/>
      <c r="E488" s="4"/>
      <c r="F488" s="16"/>
      <c r="G488" s="25"/>
    </row>
    <row r="489" spans="1:7">
      <c r="A489" s="22"/>
      <c r="B489" s="4"/>
      <c r="C489" s="4"/>
      <c r="D489" s="4"/>
      <c r="E489" s="4"/>
      <c r="F489" s="16"/>
      <c r="G489" s="25"/>
    </row>
    <row r="490" spans="1:7">
      <c r="A490" s="22"/>
      <c r="B490" s="4"/>
      <c r="C490" s="4"/>
      <c r="D490" s="4"/>
      <c r="E490" s="4"/>
      <c r="F490" s="16"/>
      <c r="G490" s="25"/>
    </row>
    <row r="491" spans="1:7">
      <c r="A491" s="22"/>
      <c r="B491" s="4"/>
      <c r="C491" s="4"/>
      <c r="D491" s="4"/>
      <c r="E491" s="4"/>
      <c r="F491" s="16"/>
      <c r="G491" s="25"/>
    </row>
    <row r="492" spans="1:7">
      <c r="A492" s="22"/>
      <c r="B492" s="4"/>
      <c r="C492" s="4"/>
      <c r="D492" s="4"/>
      <c r="E492" s="4"/>
      <c r="F492" s="16"/>
      <c r="G492" s="25"/>
    </row>
    <row r="493" spans="1:7">
      <c r="A493" s="22"/>
      <c r="B493" s="4"/>
      <c r="C493" s="4"/>
      <c r="D493" s="4"/>
      <c r="E493" s="4"/>
      <c r="F493" s="16"/>
      <c r="G493" s="25"/>
    </row>
    <row r="494" spans="1:7">
      <c r="A494" s="22"/>
      <c r="B494" s="4"/>
      <c r="C494" s="4"/>
      <c r="D494" s="4"/>
      <c r="E494" s="4"/>
      <c r="F494" s="16"/>
      <c r="G494" s="25"/>
    </row>
    <row r="495" spans="1:7">
      <c r="A495" s="22"/>
      <c r="B495" s="4"/>
      <c r="C495" s="4"/>
      <c r="D495" s="4"/>
      <c r="E495" s="4"/>
      <c r="F495" s="16"/>
      <c r="G495" s="25"/>
    </row>
    <row r="496" spans="1:7">
      <c r="A496" s="22"/>
      <c r="B496" s="4"/>
      <c r="C496" s="4"/>
      <c r="D496" s="4"/>
      <c r="E496" s="4"/>
      <c r="F496" s="16"/>
      <c r="G496" s="25"/>
    </row>
    <row r="497" spans="1:7">
      <c r="A497" s="22"/>
      <c r="B497" s="4"/>
      <c r="C497" s="4"/>
      <c r="D497" s="4"/>
      <c r="E497" s="4"/>
      <c r="F497" s="16"/>
      <c r="G497" s="25"/>
    </row>
    <row r="498" spans="1:7">
      <c r="A498" s="22"/>
      <c r="B498" s="4"/>
      <c r="C498" s="4"/>
      <c r="D498" s="4"/>
      <c r="E498" s="4"/>
      <c r="F498" s="16"/>
      <c r="G498" s="25"/>
    </row>
    <row r="499" spans="1:7">
      <c r="A499" s="22"/>
      <c r="B499" s="4"/>
      <c r="C499" s="4"/>
      <c r="D499" s="4"/>
      <c r="E499" s="4"/>
      <c r="F499" s="16"/>
      <c r="G499" s="25"/>
    </row>
    <row r="500" spans="1:7">
      <c r="A500" s="22"/>
      <c r="B500" s="4"/>
      <c r="C500" s="4"/>
      <c r="D500" s="4"/>
      <c r="E500" s="4"/>
      <c r="F500" s="16"/>
      <c r="G500" s="25"/>
    </row>
    <row r="501" spans="1:7">
      <c r="A501" s="22"/>
      <c r="B501" s="4"/>
      <c r="C501" s="4"/>
      <c r="D501" s="4"/>
      <c r="E501" s="4"/>
      <c r="F501" s="16"/>
      <c r="G501" s="25"/>
    </row>
    <row r="502" spans="1:7">
      <c r="A502" s="22"/>
      <c r="B502" s="4"/>
      <c r="C502" s="4"/>
      <c r="D502" s="4"/>
      <c r="E502" s="4"/>
      <c r="F502" s="16"/>
      <c r="G502" s="25"/>
    </row>
    <row r="503" spans="1:7">
      <c r="A503" s="22"/>
      <c r="B503" s="4"/>
      <c r="C503" s="4"/>
      <c r="D503" s="4"/>
      <c r="E503" s="4"/>
      <c r="F503" s="16"/>
      <c r="G503" s="25"/>
    </row>
    <row r="504" spans="1:7">
      <c r="A504" s="22"/>
      <c r="B504" s="4"/>
      <c r="C504" s="4"/>
      <c r="D504" s="4"/>
      <c r="E504" s="4"/>
      <c r="F504" s="16"/>
      <c r="G504" s="25"/>
    </row>
    <row r="505" spans="1:7">
      <c r="A505" s="22"/>
      <c r="B505" s="4"/>
      <c r="C505" s="4"/>
      <c r="D505" s="4"/>
      <c r="E505" s="4"/>
      <c r="F505" s="16"/>
      <c r="G505" s="25"/>
    </row>
    <row r="506" spans="1:7">
      <c r="A506" s="22"/>
      <c r="B506" s="4"/>
      <c r="C506" s="4"/>
      <c r="D506" s="4"/>
      <c r="E506" s="4"/>
      <c r="F506" s="16"/>
      <c r="G506" s="25"/>
    </row>
    <row r="507" spans="1:7">
      <c r="A507" s="22"/>
      <c r="B507" s="4"/>
      <c r="C507" s="4"/>
      <c r="D507" s="4"/>
      <c r="E507" s="4"/>
      <c r="F507" s="16"/>
      <c r="G507" s="25"/>
    </row>
    <row r="508" spans="1:7">
      <c r="A508" s="22"/>
      <c r="B508" s="4"/>
      <c r="C508" s="4"/>
      <c r="D508" s="4"/>
      <c r="E508" s="4"/>
      <c r="F508" s="16"/>
      <c r="G508" s="25"/>
    </row>
    <row r="509" spans="1:7">
      <c r="A509" s="22"/>
      <c r="B509" s="4"/>
      <c r="C509" s="4"/>
      <c r="D509" s="4"/>
      <c r="E509" s="4"/>
      <c r="F509" s="16"/>
      <c r="G509" s="25"/>
    </row>
    <row r="510" spans="1:7">
      <c r="A510" s="22"/>
      <c r="B510" s="4"/>
      <c r="C510" s="4"/>
      <c r="D510" s="4"/>
      <c r="E510" s="4"/>
      <c r="F510" s="16"/>
      <c r="G510" s="25"/>
    </row>
    <row r="511" spans="1:7">
      <c r="A511" s="22"/>
      <c r="B511" s="4"/>
      <c r="C511" s="4"/>
      <c r="D511" s="4"/>
      <c r="E511" s="4"/>
      <c r="F511" s="16"/>
      <c r="G511" s="25"/>
    </row>
    <row r="512" spans="1:7">
      <c r="A512" s="22"/>
      <c r="B512" s="4"/>
      <c r="C512" s="4"/>
      <c r="D512" s="4"/>
      <c r="E512" s="4"/>
      <c r="F512" s="16"/>
      <c r="G512" s="25"/>
    </row>
    <row r="513" spans="1:7">
      <c r="A513" s="22"/>
      <c r="B513" s="4"/>
      <c r="C513" s="4"/>
      <c r="D513" s="4"/>
      <c r="E513" s="4"/>
      <c r="F513" s="16"/>
      <c r="G513" s="25"/>
    </row>
    <row r="514" spans="1:7">
      <c r="A514" s="22"/>
      <c r="B514" s="4"/>
      <c r="C514" s="4"/>
      <c r="D514" s="4"/>
      <c r="E514" s="4"/>
      <c r="F514" s="16"/>
      <c r="G514" s="25"/>
    </row>
    <row r="515" spans="1:7">
      <c r="A515" s="22"/>
      <c r="B515" s="4"/>
      <c r="C515" s="4"/>
      <c r="D515" s="4"/>
      <c r="E515" s="4"/>
      <c r="F515" s="16"/>
      <c r="G515" s="25"/>
    </row>
    <row r="516" spans="1:7">
      <c r="A516" s="22"/>
      <c r="B516" s="4"/>
      <c r="C516" s="4"/>
      <c r="D516" s="4"/>
      <c r="E516" s="4"/>
      <c r="F516" s="16"/>
      <c r="G516" s="25"/>
    </row>
    <row r="517" spans="1:7">
      <c r="A517" s="22"/>
      <c r="B517" s="4"/>
      <c r="C517" s="4"/>
      <c r="D517" s="4"/>
      <c r="E517" s="4"/>
      <c r="F517" s="16"/>
      <c r="G517" s="25"/>
    </row>
    <row r="518" spans="1:7">
      <c r="A518" s="22"/>
      <c r="B518" s="4"/>
      <c r="C518" s="4"/>
      <c r="D518" s="4"/>
      <c r="E518" s="4"/>
      <c r="F518" s="16"/>
      <c r="G518" s="25"/>
    </row>
    <row r="519" spans="1:7">
      <c r="A519" s="22"/>
      <c r="B519" s="4"/>
      <c r="C519" s="4"/>
      <c r="D519" s="4"/>
      <c r="E519" s="4"/>
      <c r="F519" s="16"/>
      <c r="G519" s="25"/>
    </row>
    <row r="520" spans="1:7">
      <c r="A520" s="22"/>
      <c r="B520" s="4"/>
      <c r="C520" s="4"/>
      <c r="D520" s="4"/>
      <c r="E520" s="4"/>
      <c r="F520" s="16"/>
      <c r="G520" s="25"/>
    </row>
    <row r="521" spans="1:7">
      <c r="A521" s="22"/>
      <c r="B521" s="4"/>
      <c r="C521" s="4"/>
      <c r="D521" s="4"/>
      <c r="E521" s="4"/>
      <c r="F521" s="16"/>
      <c r="G521" s="25"/>
    </row>
    <row r="522" spans="1:7">
      <c r="A522" s="22"/>
      <c r="B522" s="4"/>
      <c r="C522" s="4"/>
      <c r="D522" s="4"/>
      <c r="E522" s="4"/>
      <c r="F522" s="16"/>
      <c r="G522" s="25"/>
    </row>
    <row r="523" spans="1:7">
      <c r="A523" s="22"/>
      <c r="B523" s="4"/>
      <c r="C523" s="4"/>
      <c r="D523" s="4"/>
      <c r="E523" s="4"/>
      <c r="F523" s="16"/>
      <c r="G523" s="25"/>
    </row>
    <row r="524" spans="1:7">
      <c r="A524" s="22"/>
      <c r="B524" s="4"/>
      <c r="C524" s="4"/>
      <c r="D524" s="4"/>
      <c r="E524" s="4"/>
      <c r="F524" s="16"/>
      <c r="G524" s="25"/>
    </row>
    <row r="525" spans="1:7">
      <c r="A525" s="22"/>
      <c r="B525" s="4"/>
      <c r="C525" s="4"/>
      <c r="D525" s="4"/>
      <c r="E525" s="4"/>
      <c r="F525" s="16"/>
      <c r="G525" s="25"/>
    </row>
    <row r="526" spans="1:7">
      <c r="A526" s="22"/>
      <c r="B526" s="4"/>
      <c r="C526" s="4"/>
      <c r="D526" s="4"/>
      <c r="E526" s="4"/>
      <c r="F526" s="16"/>
      <c r="G526" s="25"/>
    </row>
    <row r="527" spans="1:7">
      <c r="A527" s="22"/>
      <c r="B527" s="4"/>
      <c r="C527" s="4"/>
      <c r="D527" s="4"/>
      <c r="E527" s="4"/>
      <c r="F527" s="16"/>
      <c r="G527" s="25"/>
    </row>
    <row r="528" spans="1:7">
      <c r="A528" s="22"/>
      <c r="B528" s="4"/>
      <c r="C528" s="4"/>
      <c r="D528" s="4"/>
      <c r="E528" s="4"/>
      <c r="F528" s="16"/>
      <c r="G528" s="25"/>
    </row>
    <row r="529" spans="1:7">
      <c r="A529" s="22"/>
      <c r="B529" s="4"/>
      <c r="C529" s="4"/>
      <c r="D529" s="4"/>
      <c r="E529" s="4"/>
      <c r="F529" s="16"/>
      <c r="G529" s="25"/>
    </row>
    <row r="530" spans="1:7">
      <c r="A530" s="22"/>
      <c r="B530" s="4"/>
      <c r="C530" s="4"/>
      <c r="D530" s="4"/>
      <c r="E530" s="4"/>
      <c r="F530" s="16"/>
      <c r="G530" s="25"/>
    </row>
    <row r="531" spans="1:7">
      <c r="A531" s="22"/>
      <c r="B531" s="4"/>
      <c r="C531" s="4"/>
      <c r="D531" s="4"/>
      <c r="E531" s="4"/>
      <c r="F531" s="16"/>
      <c r="G531" s="25"/>
    </row>
    <row r="532" spans="1:7">
      <c r="A532" s="22"/>
      <c r="B532" s="4"/>
      <c r="C532" s="4"/>
      <c r="D532" s="4"/>
      <c r="E532" s="4"/>
      <c r="F532" s="16"/>
      <c r="G532" s="25"/>
    </row>
    <row r="533" spans="1:7">
      <c r="A533" s="22"/>
      <c r="B533" s="4"/>
      <c r="C533" s="4"/>
      <c r="D533" s="4"/>
      <c r="E533" s="4"/>
      <c r="F533" s="16"/>
      <c r="G533" s="25"/>
    </row>
    <row r="534" spans="1:7">
      <c r="A534" s="22"/>
      <c r="B534" s="4"/>
      <c r="C534" s="4"/>
      <c r="D534" s="4"/>
      <c r="E534" s="4"/>
      <c r="F534" s="16"/>
      <c r="G534" s="25"/>
    </row>
    <row r="535" spans="1:7">
      <c r="A535" s="22"/>
      <c r="B535" s="4"/>
      <c r="C535" s="4"/>
      <c r="D535" s="4"/>
      <c r="E535" s="4"/>
      <c r="F535" s="16"/>
      <c r="G535" s="25"/>
    </row>
    <row r="536" spans="1:7">
      <c r="A536" s="22"/>
      <c r="B536" s="4"/>
      <c r="C536" s="4"/>
      <c r="D536" s="4"/>
      <c r="E536" s="4"/>
      <c r="F536" s="16"/>
      <c r="G536" s="25"/>
    </row>
    <row r="537" spans="1:7">
      <c r="A537" s="22"/>
      <c r="B537" s="4"/>
      <c r="C537" s="4"/>
      <c r="D537" s="4"/>
      <c r="E537" s="4"/>
      <c r="F537" s="16"/>
      <c r="G537" s="25"/>
    </row>
    <row r="538" spans="1:7">
      <c r="A538" s="22"/>
      <c r="B538" s="4"/>
      <c r="C538" s="4"/>
      <c r="D538" s="4"/>
      <c r="E538" s="4"/>
      <c r="F538" s="16"/>
      <c r="G538" s="25"/>
    </row>
    <row r="539" spans="1:7">
      <c r="A539" s="22"/>
      <c r="B539" s="4"/>
      <c r="C539" s="4"/>
      <c r="D539" s="4"/>
      <c r="E539" s="4"/>
      <c r="F539" s="16"/>
      <c r="G539" s="25"/>
    </row>
    <row r="540" spans="1:7">
      <c r="A540" s="22"/>
      <c r="B540" s="4"/>
      <c r="C540" s="4"/>
      <c r="D540" s="4"/>
      <c r="E540" s="4"/>
      <c r="F540" s="16"/>
      <c r="G540" s="25"/>
    </row>
    <row r="541" spans="1:7">
      <c r="A541" s="22"/>
      <c r="B541" s="4"/>
      <c r="C541" s="4"/>
      <c r="D541" s="4"/>
      <c r="E541" s="4"/>
      <c r="F541" s="16"/>
      <c r="G541" s="25"/>
    </row>
    <row r="542" spans="1:7">
      <c r="A542" s="22"/>
      <c r="B542" s="4"/>
      <c r="C542" s="4"/>
      <c r="D542" s="4"/>
      <c r="E542" s="4"/>
      <c r="F542" s="16"/>
      <c r="G542" s="25"/>
    </row>
    <row r="543" spans="1:7">
      <c r="A543" s="22"/>
      <c r="B543" s="4"/>
      <c r="C543" s="4"/>
      <c r="D543" s="4"/>
      <c r="E543" s="4"/>
      <c r="F543" s="16"/>
      <c r="G543" s="25"/>
    </row>
    <row r="544" spans="1:7">
      <c r="A544" s="22"/>
      <c r="B544" s="4"/>
      <c r="C544" s="4"/>
      <c r="D544" s="4"/>
      <c r="E544" s="4"/>
      <c r="F544" s="16"/>
      <c r="G544" s="25"/>
    </row>
    <row r="545" spans="1:7">
      <c r="A545" s="22"/>
      <c r="B545" s="4"/>
      <c r="C545" s="4"/>
      <c r="D545" s="4"/>
      <c r="E545" s="4"/>
      <c r="F545" s="16"/>
      <c r="G545" s="25"/>
    </row>
    <row r="546" spans="1:7">
      <c r="A546" s="22"/>
      <c r="B546" s="4"/>
      <c r="C546" s="4"/>
      <c r="D546" s="4"/>
      <c r="E546" s="4"/>
      <c r="F546" s="16"/>
      <c r="G546" s="25"/>
    </row>
    <row r="547" spans="1:7">
      <c r="A547" s="22"/>
      <c r="B547" s="4"/>
      <c r="C547" s="4"/>
      <c r="D547" s="4"/>
      <c r="E547" s="4"/>
      <c r="F547" s="16"/>
      <c r="G547" s="25"/>
    </row>
    <row r="548" spans="1:7">
      <c r="A548" s="22"/>
      <c r="B548" s="4"/>
      <c r="C548" s="4"/>
      <c r="D548" s="4"/>
      <c r="E548" s="4"/>
      <c r="F548" s="16"/>
      <c r="G548" s="25"/>
    </row>
    <row r="549" spans="1:7">
      <c r="A549" s="22"/>
      <c r="B549" s="4"/>
      <c r="C549" s="4"/>
      <c r="D549" s="4"/>
      <c r="E549" s="4"/>
      <c r="F549" s="16"/>
      <c r="G549" s="25"/>
    </row>
    <row r="550" spans="1:7">
      <c r="A550" s="22"/>
      <c r="B550" s="4"/>
      <c r="C550" s="4"/>
      <c r="D550" s="4"/>
      <c r="E550" s="4"/>
      <c r="F550" s="16"/>
      <c r="G550" s="25"/>
    </row>
    <row r="551" spans="1:7">
      <c r="A551" s="22"/>
      <c r="B551" s="4"/>
      <c r="C551" s="4"/>
      <c r="D551" s="4"/>
      <c r="E551" s="4"/>
      <c r="F551" s="16"/>
      <c r="G551" s="25"/>
    </row>
    <row r="552" spans="1:7">
      <c r="A552" s="22"/>
      <c r="B552" s="4"/>
      <c r="C552" s="4"/>
      <c r="D552" s="4"/>
      <c r="E552" s="4"/>
      <c r="F552" s="16"/>
      <c r="G552" s="25"/>
    </row>
    <row r="553" spans="1:7">
      <c r="A553" s="22"/>
      <c r="B553" s="4"/>
      <c r="C553" s="4"/>
      <c r="D553" s="4"/>
      <c r="E553" s="4"/>
      <c r="F553" s="16"/>
      <c r="G553" s="25"/>
    </row>
    <row r="554" spans="1:7">
      <c r="A554" s="22"/>
      <c r="B554" s="4"/>
      <c r="C554" s="4"/>
      <c r="D554" s="4"/>
      <c r="E554" s="4"/>
      <c r="F554" s="16"/>
      <c r="G554" s="25"/>
    </row>
    <row r="555" spans="1:7">
      <c r="A555" s="22"/>
      <c r="B555" s="4"/>
      <c r="C555" s="4"/>
      <c r="D555" s="4"/>
      <c r="E555" s="4"/>
      <c r="F555" s="16"/>
      <c r="G555" s="25"/>
    </row>
    <row r="556" spans="1:7">
      <c r="A556" s="22"/>
      <c r="B556" s="4"/>
      <c r="C556" s="4"/>
      <c r="D556" s="4"/>
      <c r="E556" s="4"/>
      <c r="F556" s="16"/>
      <c r="G556" s="25"/>
    </row>
    <row r="557" spans="1:7">
      <c r="A557" s="22"/>
      <c r="B557" s="4"/>
      <c r="C557" s="4"/>
      <c r="D557" s="4"/>
      <c r="E557" s="4"/>
      <c r="F557" s="16"/>
      <c r="G557" s="25"/>
    </row>
    <row r="558" spans="1:7">
      <c r="A558" s="22"/>
      <c r="B558" s="4"/>
      <c r="C558" s="4"/>
      <c r="D558" s="4"/>
      <c r="E558" s="4"/>
      <c r="F558" s="16"/>
      <c r="G558" s="25"/>
    </row>
    <row r="559" spans="1:7">
      <c r="A559" s="22"/>
      <c r="B559" s="4"/>
      <c r="C559" s="4"/>
      <c r="D559" s="4"/>
      <c r="E559" s="4"/>
      <c r="F559" s="16"/>
      <c r="G559" s="25"/>
    </row>
    <row r="560" spans="1:7">
      <c r="A560" s="22"/>
      <c r="B560" s="4"/>
      <c r="C560" s="4"/>
      <c r="D560" s="4"/>
      <c r="E560" s="4"/>
      <c r="F560" s="16"/>
      <c r="G560" s="25"/>
    </row>
    <row r="561" spans="1:7">
      <c r="A561" s="22"/>
      <c r="B561" s="4"/>
      <c r="C561" s="4"/>
      <c r="D561" s="4"/>
      <c r="E561" s="4"/>
      <c r="F561" s="16"/>
      <c r="G561" s="25"/>
    </row>
    <row r="562" spans="1:7">
      <c r="A562" s="22"/>
      <c r="B562" s="4"/>
      <c r="C562" s="4"/>
      <c r="D562" s="4"/>
      <c r="E562" s="4"/>
      <c r="F562" s="16"/>
      <c r="G562" s="25"/>
    </row>
    <row r="563" spans="1:7">
      <c r="A563" s="22"/>
      <c r="B563" s="4"/>
      <c r="C563" s="4"/>
      <c r="D563" s="4"/>
      <c r="E563" s="4"/>
      <c r="F563" s="16"/>
      <c r="G563" s="25"/>
    </row>
    <row r="564" spans="1:7">
      <c r="A564" s="22"/>
      <c r="B564" s="4"/>
      <c r="C564" s="4"/>
      <c r="D564" s="4"/>
      <c r="E564" s="4"/>
      <c r="F564" s="16"/>
      <c r="G564" s="25"/>
    </row>
    <row r="565" spans="1:7">
      <c r="A565" s="22"/>
      <c r="B565" s="4"/>
      <c r="C565" s="4"/>
      <c r="D565" s="4"/>
      <c r="E565" s="4"/>
      <c r="F565" s="16"/>
      <c r="G565" s="25"/>
    </row>
    <row r="566" spans="1:7">
      <c r="A566" s="22"/>
      <c r="B566" s="4"/>
      <c r="C566" s="4"/>
      <c r="D566" s="4"/>
      <c r="E566" s="4"/>
      <c r="F566" s="16"/>
      <c r="G566" s="25"/>
    </row>
    <row r="567" spans="1:7">
      <c r="A567" s="22"/>
      <c r="B567" s="4"/>
      <c r="C567" s="4"/>
      <c r="D567" s="4"/>
      <c r="E567" s="4"/>
      <c r="F567" s="16"/>
      <c r="G567" s="25"/>
    </row>
    <row r="568" spans="1:7">
      <c r="A568" s="22"/>
      <c r="B568" s="4"/>
      <c r="C568" s="4"/>
      <c r="D568" s="4"/>
      <c r="E568" s="4"/>
      <c r="F568" s="16"/>
      <c r="G568" s="25"/>
    </row>
    <row r="569" spans="1:7">
      <c r="A569" s="22"/>
      <c r="B569" s="4"/>
      <c r="C569" s="4"/>
      <c r="D569" s="4"/>
      <c r="E569" s="4"/>
      <c r="F569" s="16"/>
      <c r="G569" s="25"/>
    </row>
    <row r="570" spans="1:7">
      <c r="A570" s="22"/>
      <c r="B570" s="4"/>
      <c r="C570" s="4"/>
      <c r="D570" s="4"/>
      <c r="E570" s="4"/>
      <c r="F570" s="16"/>
      <c r="G570" s="25"/>
    </row>
    <row r="571" spans="1:7">
      <c r="A571" s="22"/>
      <c r="B571" s="4"/>
      <c r="C571" s="4"/>
      <c r="D571" s="4"/>
      <c r="E571" s="4"/>
      <c r="F571" s="16"/>
      <c r="G571" s="25"/>
    </row>
    <row r="572" spans="1:7">
      <c r="A572" s="22"/>
      <c r="B572" s="4"/>
      <c r="C572" s="4"/>
      <c r="D572" s="4"/>
      <c r="E572" s="4"/>
      <c r="F572" s="16"/>
      <c r="G572" s="25"/>
    </row>
    <row r="573" spans="1:7">
      <c r="A573" s="22"/>
      <c r="B573" s="4"/>
      <c r="C573" s="4"/>
      <c r="D573" s="4"/>
      <c r="E573" s="4"/>
      <c r="F573" s="16"/>
      <c r="G573" s="25"/>
    </row>
    <row r="574" spans="1:7">
      <c r="A574" s="22"/>
      <c r="B574" s="4"/>
      <c r="C574" s="4"/>
      <c r="D574" s="4"/>
      <c r="E574" s="4"/>
      <c r="F574" s="16"/>
      <c r="G574" s="25"/>
    </row>
    <row r="575" spans="1:7">
      <c r="A575" s="22"/>
      <c r="B575" s="4"/>
      <c r="C575" s="4"/>
      <c r="D575" s="4"/>
      <c r="E575" s="4"/>
      <c r="F575" s="16"/>
      <c r="G575" s="25"/>
    </row>
    <row r="576" spans="1:7">
      <c r="A576" s="22"/>
      <c r="B576" s="4"/>
      <c r="C576" s="4"/>
      <c r="D576" s="4"/>
      <c r="E576" s="4"/>
      <c r="F576" s="16"/>
      <c r="G576" s="25"/>
    </row>
    <row r="577" spans="1:7">
      <c r="A577" s="22"/>
      <c r="B577" s="4"/>
      <c r="C577" s="4"/>
      <c r="D577" s="4"/>
      <c r="E577" s="4"/>
      <c r="F577" s="16"/>
      <c r="G577" s="25"/>
    </row>
    <row r="578" spans="1:7">
      <c r="A578" s="22"/>
      <c r="B578" s="4"/>
      <c r="C578" s="4"/>
      <c r="D578" s="4"/>
      <c r="E578" s="4"/>
      <c r="F578" s="16"/>
      <c r="G578" s="25"/>
    </row>
    <row r="579" spans="1:7">
      <c r="A579" s="22"/>
      <c r="B579" s="4"/>
      <c r="C579" s="4"/>
      <c r="D579" s="4"/>
      <c r="E579" s="4"/>
      <c r="F579" s="16"/>
      <c r="G579" s="25"/>
    </row>
    <row r="580" spans="1:7">
      <c r="A580" s="22"/>
      <c r="B580" s="4"/>
      <c r="C580" s="4"/>
      <c r="D580" s="4"/>
      <c r="E580" s="4"/>
      <c r="F580" s="16"/>
      <c r="G580" s="25"/>
    </row>
    <row r="581" spans="1:7">
      <c r="A581" s="22"/>
      <c r="B581" s="4"/>
      <c r="C581" s="4"/>
      <c r="D581" s="4"/>
      <c r="E581" s="4"/>
      <c r="F581" s="16"/>
      <c r="G581" s="25"/>
    </row>
    <row r="582" spans="1:7">
      <c r="A582" s="22"/>
      <c r="B582" s="4"/>
      <c r="C582" s="4"/>
      <c r="D582" s="4"/>
      <c r="E582" s="4"/>
      <c r="F582" s="16"/>
      <c r="G582" s="25"/>
    </row>
    <row r="583" spans="1:7">
      <c r="A583" s="22"/>
      <c r="B583" s="4"/>
      <c r="C583" s="4"/>
      <c r="D583" s="4"/>
      <c r="E583" s="4"/>
      <c r="F583" s="16"/>
      <c r="G583" s="25"/>
    </row>
    <row r="584" spans="1:7">
      <c r="A584" s="22"/>
      <c r="B584" s="4"/>
      <c r="C584" s="4"/>
      <c r="D584" s="4"/>
      <c r="E584" s="4"/>
      <c r="F584" s="16"/>
      <c r="G584" s="25"/>
    </row>
    <row r="585" spans="1:7">
      <c r="A585" s="22"/>
      <c r="B585" s="4"/>
      <c r="C585" s="4"/>
      <c r="D585" s="4"/>
      <c r="E585" s="4"/>
      <c r="F585" s="16"/>
      <c r="G585" s="25"/>
    </row>
    <row r="586" spans="1:7">
      <c r="A586" s="22"/>
      <c r="B586" s="4"/>
      <c r="C586" s="4"/>
      <c r="D586" s="4"/>
      <c r="E586" s="4"/>
      <c r="F586" s="16"/>
      <c r="G586" s="25"/>
    </row>
    <row r="587" spans="1:7">
      <c r="A587" s="22"/>
      <c r="B587" s="4"/>
      <c r="C587" s="4"/>
      <c r="D587" s="4"/>
      <c r="E587" s="4"/>
      <c r="F587" s="16"/>
      <c r="G587" s="25"/>
    </row>
    <row r="588" spans="1:7">
      <c r="A588" s="22"/>
      <c r="B588" s="4"/>
      <c r="C588" s="4"/>
      <c r="D588" s="4"/>
      <c r="E588" s="4"/>
      <c r="F588" s="16"/>
      <c r="G588" s="25"/>
    </row>
    <row r="589" spans="1:7">
      <c r="A589" s="22"/>
      <c r="B589" s="4"/>
      <c r="C589" s="4"/>
      <c r="D589" s="4"/>
      <c r="E589" s="4"/>
      <c r="F589" s="16"/>
      <c r="G589" s="25"/>
    </row>
    <row r="590" spans="1:7">
      <c r="A590" s="22"/>
      <c r="B590" s="4"/>
      <c r="C590" s="4"/>
      <c r="D590" s="4"/>
      <c r="E590" s="4"/>
      <c r="F590" s="16"/>
      <c r="G590" s="25"/>
    </row>
    <row r="591" spans="1:7">
      <c r="A591" s="22"/>
      <c r="B591" s="4"/>
      <c r="C591" s="4"/>
      <c r="D591" s="4"/>
      <c r="E591" s="4"/>
      <c r="F591" s="16"/>
      <c r="G591" s="25"/>
    </row>
    <row r="592" spans="1:7">
      <c r="A592" s="22"/>
      <c r="B592" s="4"/>
      <c r="C592" s="4"/>
      <c r="D592" s="4"/>
      <c r="E592" s="4"/>
      <c r="F592" s="16"/>
      <c r="G592" s="25"/>
    </row>
    <row r="593" spans="1:7">
      <c r="A593" s="22"/>
      <c r="B593" s="4"/>
      <c r="C593" s="4"/>
      <c r="D593" s="4"/>
      <c r="E593" s="4"/>
      <c r="F593" s="16"/>
      <c r="G593" s="25"/>
    </row>
    <row r="594" spans="1:7">
      <c r="A594" s="22"/>
      <c r="B594" s="4"/>
      <c r="C594" s="4"/>
      <c r="D594" s="4"/>
      <c r="E594" s="4"/>
      <c r="F594" s="16"/>
      <c r="G594" s="25"/>
    </row>
    <row r="595" spans="1:7">
      <c r="A595" s="22"/>
      <c r="B595" s="4"/>
      <c r="C595" s="4"/>
      <c r="D595" s="4"/>
      <c r="E595" s="4"/>
      <c r="F595" s="16"/>
      <c r="G595" s="25"/>
    </row>
    <row r="596" spans="1:7">
      <c r="A596" s="22"/>
      <c r="B596" s="4"/>
      <c r="C596" s="4"/>
      <c r="D596" s="4"/>
      <c r="E596" s="4"/>
      <c r="F596" s="16"/>
      <c r="G596" s="25"/>
    </row>
    <row r="597" spans="1:7">
      <c r="A597" s="22"/>
      <c r="B597" s="4"/>
      <c r="C597" s="4"/>
      <c r="D597" s="4"/>
      <c r="E597" s="4"/>
      <c r="F597" s="16"/>
      <c r="G597" s="25"/>
    </row>
    <row r="598" spans="1:7">
      <c r="A598" s="22"/>
      <c r="B598" s="4"/>
      <c r="C598" s="4"/>
      <c r="D598" s="4"/>
      <c r="E598" s="4"/>
      <c r="F598" s="16"/>
      <c r="G598" s="25"/>
    </row>
    <row r="599" spans="1:7">
      <c r="A599" s="22"/>
      <c r="B599" s="4"/>
      <c r="C599" s="4"/>
      <c r="D599" s="4"/>
      <c r="E599" s="4"/>
      <c r="F599" s="16"/>
      <c r="G599" s="25"/>
    </row>
    <row r="600" spans="1:7">
      <c r="A600" s="22"/>
      <c r="B600" s="4"/>
      <c r="C600" s="4"/>
      <c r="D600" s="4"/>
      <c r="E600" s="4"/>
      <c r="F600" s="16"/>
      <c r="G600" s="25"/>
    </row>
    <row r="601" spans="1:7">
      <c r="A601" s="22"/>
      <c r="B601" s="4"/>
      <c r="C601" s="4"/>
      <c r="D601" s="4"/>
      <c r="E601" s="4"/>
      <c r="F601" s="16"/>
      <c r="G601" s="25"/>
    </row>
    <row r="602" spans="1:7">
      <c r="A602" s="22"/>
      <c r="B602" s="4"/>
      <c r="C602" s="4"/>
      <c r="D602" s="4"/>
      <c r="E602" s="4"/>
      <c r="F602" s="16"/>
      <c r="G602" s="25"/>
    </row>
    <row r="603" spans="1:7">
      <c r="A603" s="22"/>
      <c r="B603" s="4"/>
      <c r="C603" s="4"/>
      <c r="D603" s="4"/>
      <c r="E603" s="4"/>
      <c r="F603" s="16"/>
      <c r="G603" s="25"/>
    </row>
    <row r="604" spans="1:7">
      <c r="A604" s="22"/>
      <c r="B604" s="4"/>
      <c r="C604" s="4"/>
      <c r="D604" s="4"/>
      <c r="E604" s="4"/>
      <c r="F604" s="16"/>
      <c r="G604" s="25"/>
    </row>
    <row r="605" spans="1:7">
      <c r="A605" s="22"/>
      <c r="B605" s="4"/>
      <c r="C605" s="4"/>
      <c r="D605" s="4"/>
      <c r="E605" s="4"/>
      <c r="F605" s="16"/>
      <c r="G605" s="25"/>
    </row>
    <row r="606" spans="1:7">
      <c r="A606" s="22"/>
      <c r="B606" s="4"/>
      <c r="C606" s="4"/>
      <c r="D606" s="4"/>
      <c r="E606" s="4"/>
      <c r="F606" s="16"/>
      <c r="G606" s="25"/>
    </row>
    <row r="607" spans="1:7">
      <c r="A607" s="22"/>
      <c r="B607" s="4"/>
      <c r="C607" s="4"/>
      <c r="D607" s="4"/>
      <c r="E607" s="4"/>
      <c r="F607" s="16"/>
      <c r="G607" s="25"/>
    </row>
    <row r="608" spans="1:7">
      <c r="A608" s="22"/>
      <c r="B608" s="4"/>
      <c r="C608" s="4"/>
      <c r="D608" s="4"/>
      <c r="E608" s="4"/>
      <c r="F608" s="16"/>
      <c r="G608" s="25"/>
    </row>
    <row r="609" spans="1:7">
      <c r="A609" s="22"/>
      <c r="B609" s="4"/>
      <c r="C609" s="4"/>
      <c r="D609" s="4"/>
      <c r="E609" s="4"/>
      <c r="F609" s="16"/>
      <c r="G609" s="25"/>
    </row>
    <row r="610" spans="1:7">
      <c r="A610" s="22"/>
      <c r="B610" s="4"/>
      <c r="C610" s="4"/>
      <c r="D610" s="4"/>
      <c r="E610" s="4"/>
      <c r="F610" s="16"/>
      <c r="G610" s="25"/>
    </row>
    <row r="611" spans="1:7">
      <c r="A611" s="22"/>
      <c r="B611" s="4"/>
      <c r="C611" s="4"/>
      <c r="D611" s="4"/>
      <c r="E611" s="4"/>
      <c r="F611" s="16"/>
      <c r="G611" s="25"/>
    </row>
    <row r="612" spans="1:7">
      <c r="A612" s="22"/>
      <c r="B612" s="4"/>
      <c r="C612" s="4"/>
      <c r="D612" s="4"/>
      <c r="E612" s="4"/>
      <c r="F612" s="16"/>
      <c r="G612" s="25"/>
    </row>
    <row r="613" spans="1:7">
      <c r="A613" s="22"/>
      <c r="B613" s="4"/>
      <c r="C613" s="4"/>
      <c r="D613" s="4"/>
      <c r="E613" s="4"/>
      <c r="F613" s="16"/>
      <c r="G613" s="25"/>
    </row>
    <row r="614" spans="1:7">
      <c r="A614" s="22"/>
      <c r="B614" s="4"/>
      <c r="C614" s="4"/>
      <c r="D614" s="4"/>
      <c r="E614" s="4"/>
      <c r="F614" s="16"/>
      <c r="G614" s="25"/>
    </row>
    <row r="615" spans="1:7">
      <c r="A615" s="22"/>
      <c r="B615" s="4"/>
      <c r="C615" s="4"/>
      <c r="D615" s="4"/>
      <c r="E615" s="4"/>
      <c r="F615" s="16"/>
      <c r="G615" s="25"/>
    </row>
    <row r="616" spans="1:7">
      <c r="A616" s="22"/>
      <c r="B616" s="4"/>
      <c r="C616" s="4"/>
      <c r="D616" s="4"/>
      <c r="E616" s="4"/>
      <c r="F616" s="16"/>
      <c r="G616" s="25"/>
    </row>
    <row r="617" spans="1:7">
      <c r="A617" s="22"/>
      <c r="B617" s="4"/>
      <c r="C617" s="4"/>
      <c r="D617" s="4"/>
      <c r="E617" s="4"/>
      <c r="F617" s="16"/>
      <c r="G617" s="25"/>
    </row>
    <row r="618" spans="1:7">
      <c r="A618" s="22"/>
      <c r="B618" s="4"/>
      <c r="C618" s="4"/>
      <c r="D618" s="4"/>
      <c r="E618" s="4"/>
      <c r="F618" s="16"/>
      <c r="G618" s="25"/>
    </row>
    <row r="619" spans="1:7">
      <c r="A619" s="22"/>
      <c r="B619" s="4"/>
      <c r="C619" s="4"/>
      <c r="D619" s="4"/>
      <c r="E619" s="4"/>
      <c r="F619" s="16"/>
      <c r="G619" s="25"/>
    </row>
    <row r="620" spans="1:7">
      <c r="A620" s="22"/>
      <c r="B620" s="4"/>
      <c r="C620" s="4"/>
      <c r="D620" s="4"/>
      <c r="E620" s="4"/>
      <c r="F620" s="16"/>
      <c r="G620" s="25"/>
    </row>
    <row r="621" spans="1:7">
      <c r="A621" s="22"/>
      <c r="B621" s="4"/>
      <c r="C621" s="4"/>
      <c r="D621" s="4"/>
      <c r="E621" s="4"/>
      <c r="F621" s="16"/>
      <c r="G621" s="25"/>
    </row>
    <row r="622" spans="1:7">
      <c r="A622" s="22"/>
      <c r="B622" s="4"/>
      <c r="C622" s="4"/>
      <c r="D622" s="4"/>
      <c r="E622" s="4"/>
      <c r="F622" s="16"/>
      <c r="G622" s="25"/>
    </row>
    <row r="623" spans="1:7">
      <c r="A623" s="22"/>
      <c r="B623" s="4"/>
      <c r="C623" s="4"/>
      <c r="D623" s="4"/>
      <c r="E623" s="4"/>
      <c r="F623" s="16"/>
      <c r="G623" s="25"/>
    </row>
    <row r="624" spans="1:7">
      <c r="A624" s="22"/>
      <c r="B624" s="4"/>
      <c r="C624" s="4"/>
      <c r="D624" s="4"/>
      <c r="E624" s="4"/>
      <c r="F624" s="16"/>
      <c r="G624" s="25"/>
    </row>
    <row r="625" spans="1:7">
      <c r="A625" s="22"/>
      <c r="B625" s="4"/>
      <c r="C625" s="4"/>
      <c r="D625" s="4"/>
      <c r="E625" s="4"/>
      <c r="F625" s="16"/>
      <c r="G625" s="25"/>
    </row>
    <row r="626" spans="1:7">
      <c r="A626" s="22"/>
      <c r="B626" s="4"/>
      <c r="C626" s="4"/>
      <c r="D626" s="4"/>
      <c r="E626" s="4"/>
      <c r="F626" s="16"/>
      <c r="G626" s="25"/>
    </row>
    <row r="627" spans="1:7">
      <c r="A627" s="22"/>
      <c r="B627" s="4"/>
      <c r="C627" s="4"/>
      <c r="D627" s="4"/>
      <c r="E627" s="4"/>
      <c r="F627" s="16"/>
      <c r="G627" s="25"/>
    </row>
    <row r="628" spans="1:7">
      <c r="A628" s="22"/>
      <c r="B628" s="4"/>
      <c r="C628" s="4"/>
      <c r="D628" s="4"/>
      <c r="E628" s="4"/>
      <c r="F628" s="16"/>
      <c r="G628" s="25"/>
    </row>
    <row r="629" spans="1:7">
      <c r="A629" s="22"/>
      <c r="B629" s="4"/>
      <c r="C629" s="4"/>
      <c r="D629" s="4"/>
      <c r="E629" s="4"/>
      <c r="F629" s="16"/>
      <c r="G629" s="25"/>
    </row>
    <row r="630" spans="1:7">
      <c r="A630" s="22"/>
      <c r="B630" s="4"/>
      <c r="C630" s="4"/>
      <c r="D630" s="4"/>
      <c r="E630" s="4"/>
      <c r="F630" s="16"/>
      <c r="G630" s="25"/>
    </row>
    <row r="631" spans="1:7">
      <c r="A631" s="22"/>
      <c r="B631" s="4"/>
      <c r="C631" s="4"/>
      <c r="D631" s="4"/>
      <c r="E631" s="4"/>
      <c r="F631" s="16"/>
      <c r="G631" s="25"/>
    </row>
    <row r="632" spans="1:7">
      <c r="A632" s="22"/>
      <c r="B632" s="4"/>
      <c r="C632" s="4"/>
      <c r="D632" s="4"/>
      <c r="E632" s="4"/>
      <c r="F632" s="16"/>
      <c r="G632" s="25"/>
    </row>
    <row r="633" spans="1:7">
      <c r="A633" s="22"/>
      <c r="B633" s="4"/>
      <c r="C633" s="4"/>
      <c r="D633" s="4"/>
      <c r="E633" s="4"/>
      <c r="F633" s="16"/>
      <c r="G633" s="25"/>
    </row>
    <row r="634" spans="1:7">
      <c r="A634" s="22"/>
      <c r="B634" s="4"/>
      <c r="C634" s="4"/>
      <c r="D634" s="4"/>
      <c r="E634" s="4"/>
      <c r="F634" s="16"/>
      <c r="G634" s="25"/>
    </row>
    <row r="635" spans="1:7">
      <c r="A635" s="22"/>
      <c r="B635" s="4"/>
      <c r="C635" s="4"/>
      <c r="D635" s="4"/>
      <c r="E635" s="4"/>
      <c r="F635" s="16"/>
      <c r="G635" s="25"/>
    </row>
    <row r="636" spans="1:7">
      <c r="A636" s="22"/>
      <c r="B636" s="4"/>
      <c r="C636" s="4"/>
      <c r="D636" s="4"/>
      <c r="E636" s="4"/>
      <c r="F636" s="16"/>
      <c r="G636" s="25"/>
    </row>
    <row r="637" spans="1:7">
      <c r="A637" s="22"/>
      <c r="B637" s="4"/>
      <c r="C637" s="4"/>
      <c r="D637" s="4"/>
      <c r="E637" s="4"/>
      <c r="F637" s="16"/>
      <c r="G637" s="25"/>
    </row>
    <row r="638" spans="1:7">
      <c r="A638" s="22"/>
      <c r="B638" s="4"/>
      <c r="C638" s="4"/>
      <c r="D638" s="4"/>
      <c r="E638" s="4"/>
      <c r="F638" s="16"/>
      <c r="G638" s="25"/>
    </row>
    <row r="639" spans="1:7">
      <c r="A639" s="22"/>
      <c r="B639" s="4"/>
      <c r="C639" s="4"/>
      <c r="D639" s="4"/>
      <c r="E639" s="4"/>
      <c r="F639" s="16"/>
      <c r="G639" s="25"/>
    </row>
    <row r="640" spans="1:7">
      <c r="A640" s="22"/>
      <c r="B640" s="4"/>
      <c r="C640" s="4"/>
      <c r="D640" s="4"/>
      <c r="E640" s="4"/>
      <c r="F640" s="16"/>
      <c r="G640" s="25"/>
    </row>
    <row r="641" spans="1:7">
      <c r="A641" s="22"/>
      <c r="B641" s="4"/>
      <c r="C641" s="4"/>
      <c r="D641" s="4"/>
      <c r="E641" s="4"/>
      <c r="F641" s="16"/>
      <c r="G641" s="25"/>
    </row>
    <row r="642" spans="1:7">
      <c r="A642" s="22"/>
      <c r="B642" s="4"/>
      <c r="C642" s="4"/>
      <c r="D642" s="4"/>
      <c r="E642" s="4"/>
      <c r="F642" s="16"/>
      <c r="G642" s="25"/>
    </row>
    <row r="643" spans="1:7">
      <c r="A643" s="22"/>
      <c r="B643" s="4"/>
      <c r="C643" s="4"/>
      <c r="D643" s="4"/>
      <c r="E643" s="4"/>
      <c r="F643" s="16"/>
      <c r="G643" s="25"/>
    </row>
    <row r="644" spans="1:7">
      <c r="A644" s="22"/>
      <c r="B644" s="4"/>
      <c r="C644" s="4"/>
      <c r="D644" s="4"/>
      <c r="E644" s="4"/>
      <c r="F644" s="16"/>
      <c r="G644" s="25"/>
    </row>
    <row r="645" spans="1:7">
      <c r="A645" s="22"/>
      <c r="B645" s="4"/>
      <c r="C645" s="4"/>
      <c r="D645" s="4"/>
      <c r="E645" s="4"/>
      <c r="F645" s="16"/>
      <c r="G645" s="25"/>
    </row>
    <row r="646" spans="1:7">
      <c r="A646" s="22"/>
      <c r="B646" s="4"/>
      <c r="C646" s="4"/>
      <c r="D646" s="4"/>
      <c r="E646" s="4"/>
      <c r="F646" s="16"/>
      <c r="G646" s="25"/>
    </row>
    <row r="647" spans="1:7">
      <c r="A647" s="22"/>
      <c r="B647" s="4"/>
      <c r="C647" s="4"/>
      <c r="D647" s="4"/>
      <c r="E647" s="4"/>
      <c r="F647" s="16"/>
      <c r="G647" s="25"/>
    </row>
    <row r="648" spans="1:7">
      <c r="A648" s="22"/>
      <c r="B648" s="4"/>
      <c r="C648" s="4"/>
      <c r="D648" s="4"/>
      <c r="E648" s="4"/>
      <c r="F648" s="16"/>
      <c r="G648" s="25"/>
    </row>
    <row r="649" spans="1:7">
      <c r="A649" s="22"/>
      <c r="B649" s="4"/>
      <c r="C649" s="4"/>
      <c r="D649" s="4"/>
      <c r="E649" s="4"/>
      <c r="F649" s="16"/>
      <c r="G649" s="25"/>
    </row>
    <row r="650" spans="1:7">
      <c r="A650" s="22"/>
      <c r="B650" s="4"/>
      <c r="C650" s="4"/>
      <c r="D650" s="4"/>
      <c r="E650" s="4"/>
      <c r="F650" s="16"/>
      <c r="G650" s="25"/>
    </row>
    <row r="651" spans="1:7">
      <c r="A651" s="22"/>
      <c r="B651" s="4"/>
      <c r="C651" s="4"/>
      <c r="D651" s="4"/>
      <c r="E651" s="4"/>
      <c r="F651" s="16"/>
      <c r="G651" s="25"/>
    </row>
    <row r="652" spans="1:7">
      <c r="A652" s="22"/>
      <c r="B652" s="4"/>
      <c r="C652" s="4"/>
      <c r="D652" s="4"/>
      <c r="E652" s="4"/>
      <c r="F652" s="16"/>
      <c r="G652" s="25"/>
    </row>
    <row r="653" spans="1:7">
      <c r="A653" s="22"/>
      <c r="B653" s="4"/>
      <c r="C653" s="4"/>
      <c r="D653" s="4"/>
      <c r="E653" s="4"/>
      <c r="F653" s="16"/>
      <c r="G653" s="25"/>
    </row>
    <row r="654" spans="1:7">
      <c r="A654" s="22"/>
      <c r="B654" s="4"/>
      <c r="C654" s="4"/>
      <c r="D654" s="4"/>
      <c r="E654" s="4"/>
      <c r="F654" s="16"/>
      <c r="G654" s="25"/>
    </row>
    <row r="655" spans="1:7">
      <c r="A655" s="22"/>
      <c r="B655" s="4"/>
      <c r="C655" s="4"/>
      <c r="D655" s="4"/>
      <c r="E655" s="4"/>
      <c r="F655" s="16"/>
      <c r="G655" s="25"/>
    </row>
    <row r="656" spans="1:7">
      <c r="A656" s="22"/>
      <c r="B656" s="4"/>
      <c r="C656" s="4"/>
      <c r="D656" s="4"/>
      <c r="E656" s="4"/>
      <c r="F656" s="16"/>
      <c r="G656" s="25"/>
    </row>
    <row r="657" spans="1:7">
      <c r="A657" s="22"/>
      <c r="B657" s="4"/>
      <c r="C657" s="4"/>
      <c r="D657" s="4"/>
      <c r="E657" s="4"/>
      <c r="F657" s="16"/>
      <c r="G657" s="25"/>
    </row>
    <row r="658" spans="1:7">
      <c r="A658" s="22"/>
      <c r="B658" s="4"/>
      <c r="C658" s="4"/>
      <c r="D658" s="4"/>
      <c r="E658" s="4"/>
      <c r="F658" s="16"/>
      <c r="G658" s="25"/>
    </row>
    <row r="659" spans="1:7">
      <c r="A659" s="22"/>
      <c r="B659" s="4"/>
      <c r="C659" s="4"/>
      <c r="D659" s="4"/>
      <c r="E659" s="4"/>
      <c r="F659" s="16"/>
      <c r="G659" s="25"/>
    </row>
    <row r="660" spans="1:7">
      <c r="A660" s="22"/>
      <c r="B660" s="4"/>
      <c r="C660" s="4"/>
      <c r="D660" s="4"/>
      <c r="E660" s="4"/>
      <c r="F660" s="16"/>
      <c r="G660" s="25"/>
    </row>
    <row r="661" spans="1:7">
      <c r="A661" s="22"/>
      <c r="B661" s="4"/>
      <c r="C661" s="4"/>
      <c r="D661" s="4"/>
      <c r="E661" s="4"/>
      <c r="F661" s="16"/>
      <c r="G661" s="25"/>
    </row>
    <row r="662" spans="1:7">
      <c r="A662" s="22"/>
      <c r="B662" s="4"/>
      <c r="C662" s="4"/>
      <c r="D662" s="4"/>
      <c r="E662" s="4"/>
      <c r="F662" s="16"/>
      <c r="G662" s="25"/>
    </row>
    <row r="663" spans="1:7">
      <c r="A663" s="22"/>
      <c r="B663" s="4"/>
      <c r="C663" s="4"/>
      <c r="D663" s="4"/>
      <c r="E663" s="4"/>
      <c r="F663" s="16"/>
      <c r="G663" s="25"/>
    </row>
    <row r="664" spans="1:7">
      <c r="A664" s="22"/>
      <c r="B664" s="4"/>
      <c r="C664" s="4"/>
      <c r="D664" s="4"/>
      <c r="E664" s="4"/>
      <c r="F664" s="16"/>
      <c r="G664" s="25"/>
    </row>
    <row r="665" spans="1:7">
      <c r="A665" s="22"/>
      <c r="B665" s="4"/>
      <c r="C665" s="4"/>
      <c r="D665" s="4"/>
      <c r="E665" s="4"/>
      <c r="F665" s="16"/>
      <c r="G665" s="25"/>
    </row>
    <row r="666" spans="1:7">
      <c r="A666" s="22"/>
      <c r="B666" s="4"/>
      <c r="C666" s="4"/>
      <c r="D666" s="4"/>
      <c r="E666" s="4"/>
      <c r="F666" s="16"/>
      <c r="G666" s="25"/>
    </row>
    <row r="667" spans="1:7">
      <c r="A667" s="22"/>
      <c r="B667" s="4"/>
      <c r="C667" s="4"/>
      <c r="D667" s="4"/>
      <c r="E667" s="4"/>
      <c r="F667" s="16"/>
      <c r="G667" s="25"/>
    </row>
    <row r="668" spans="1:7">
      <c r="A668" s="22"/>
      <c r="B668" s="4"/>
      <c r="C668" s="4"/>
      <c r="D668" s="4"/>
      <c r="E668" s="4"/>
      <c r="F668" s="16"/>
      <c r="G668" s="25"/>
    </row>
    <row r="669" spans="1:7">
      <c r="A669" s="22"/>
      <c r="B669" s="4"/>
      <c r="C669" s="4"/>
      <c r="D669" s="4"/>
      <c r="E669" s="4"/>
      <c r="F669" s="16"/>
      <c r="G669" s="25"/>
    </row>
    <row r="670" spans="1:7">
      <c r="A670" s="22"/>
      <c r="B670" s="4"/>
      <c r="C670" s="4"/>
      <c r="D670" s="4"/>
      <c r="E670" s="4"/>
      <c r="F670" s="16"/>
      <c r="G670" s="25"/>
    </row>
    <row r="671" spans="1:7">
      <c r="A671" s="22"/>
      <c r="B671" s="4"/>
      <c r="C671" s="4"/>
      <c r="D671" s="4"/>
      <c r="E671" s="4"/>
      <c r="F671" s="16"/>
      <c r="G671" s="25"/>
    </row>
    <row r="672" spans="1:7">
      <c r="A672" s="22"/>
      <c r="B672" s="4"/>
      <c r="C672" s="4"/>
      <c r="D672" s="4"/>
      <c r="E672" s="4"/>
      <c r="F672" s="16"/>
      <c r="G672" s="25"/>
    </row>
    <row r="673" spans="1:7">
      <c r="A673" s="22"/>
      <c r="B673" s="4"/>
      <c r="C673" s="4"/>
      <c r="D673" s="4"/>
      <c r="E673" s="4"/>
      <c r="F673" s="16"/>
      <c r="G673" s="25"/>
    </row>
    <row r="674" spans="1:7">
      <c r="A674" s="22"/>
      <c r="B674" s="4"/>
      <c r="C674" s="4"/>
      <c r="D674" s="4"/>
      <c r="E674" s="4"/>
      <c r="F674" s="16"/>
      <c r="G674" s="25"/>
    </row>
    <row r="675" spans="1:7">
      <c r="A675" s="22"/>
      <c r="B675" s="4"/>
      <c r="C675" s="4"/>
      <c r="D675" s="4"/>
      <c r="E675" s="4"/>
      <c r="F675" s="16"/>
      <c r="G675" s="25"/>
    </row>
    <row r="676" spans="1:7">
      <c r="A676" s="22"/>
      <c r="B676" s="4"/>
      <c r="C676" s="4"/>
      <c r="D676" s="4"/>
      <c r="E676" s="4"/>
      <c r="F676" s="16"/>
      <c r="G676" s="25"/>
    </row>
    <row r="677" spans="1:7">
      <c r="A677" s="22"/>
      <c r="B677" s="4"/>
      <c r="C677" s="4"/>
      <c r="D677" s="4"/>
      <c r="E677" s="4"/>
      <c r="F677" s="16"/>
      <c r="G677" s="25"/>
    </row>
    <row r="678" spans="1:7">
      <c r="A678" s="22"/>
      <c r="B678" s="4"/>
      <c r="C678" s="4"/>
      <c r="D678" s="4"/>
      <c r="E678" s="4"/>
      <c r="F678" s="16"/>
      <c r="G678" s="25"/>
    </row>
    <row r="679" spans="1:7">
      <c r="A679" s="22"/>
      <c r="B679" s="4"/>
      <c r="C679" s="4"/>
      <c r="D679" s="4"/>
      <c r="E679" s="4"/>
      <c r="F679" s="16"/>
      <c r="G679" s="25"/>
    </row>
    <row r="680" spans="1:7">
      <c r="A680" s="22"/>
      <c r="B680" s="4"/>
      <c r="C680" s="4"/>
      <c r="D680" s="4"/>
      <c r="E680" s="4"/>
      <c r="F680" s="16"/>
      <c r="G680" s="25"/>
    </row>
    <row r="681" spans="1:7">
      <c r="A681" s="22"/>
      <c r="B681" s="4"/>
      <c r="C681" s="4"/>
      <c r="D681" s="4"/>
      <c r="E681" s="4"/>
      <c r="F681" s="16"/>
      <c r="G681" s="25"/>
    </row>
    <row r="682" spans="1:7">
      <c r="A682" s="22"/>
      <c r="B682" s="4"/>
      <c r="C682" s="4"/>
      <c r="D682" s="4"/>
      <c r="E682" s="4"/>
      <c r="F682" s="16"/>
      <c r="G682" s="25"/>
    </row>
    <row r="683" spans="1:7">
      <c r="A683" s="22"/>
      <c r="B683" s="4"/>
      <c r="C683" s="4"/>
      <c r="D683" s="4"/>
      <c r="E683" s="4"/>
      <c r="F683" s="16"/>
      <c r="G683" s="25"/>
    </row>
    <row r="684" spans="1:7">
      <c r="A684" s="22"/>
      <c r="B684" s="4"/>
      <c r="C684" s="4"/>
      <c r="D684" s="4"/>
      <c r="E684" s="4"/>
      <c r="F684" s="16"/>
      <c r="G684" s="25"/>
    </row>
    <row r="685" spans="1:7">
      <c r="A685" s="22"/>
      <c r="B685" s="4"/>
      <c r="C685" s="4"/>
      <c r="D685" s="4"/>
      <c r="E685" s="4"/>
      <c r="F685" s="16"/>
      <c r="G685" s="25"/>
    </row>
    <row r="686" spans="1:7">
      <c r="A686" s="22"/>
      <c r="B686" s="4"/>
      <c r="C686" s="4"/>
      <c r="D686" s="4"/>
      <c r="E686" s="4"/>
      <c r="F686" s="16"/>
      <c r="G686" s="25"/>
    </row>
    <row r="687" spans="1:7">
      <c r="A687" s="22"/>
      <c r="B687" s="4"/>
      <c r="C687" s="4"/>
      <c r="D687" s="4"/>
      <c r="E687" s="4"/>
      <c r="F687" s="16"/>
      <c r="G687" s="25"/>
    </row>
    <row r="688" spans="1:7">
      <c r="A688" s="22"/>
      <c r="B688" s="4"/>
      <c r="C688" s="4"/>
      <c r="D688" s="4"/>
      <c r="E688" s="4"/>
      <c r="F688" s="16"/>
      <c r="G688" s="25"/>
    </row>
    <row r="689" spans="1:7">
      <c r="A689" s="22"/>
      <c r="B689" s="4"/>
      <c r="C689" s="4"/>
      <c r="D689" s="4"/>
      <c r="E689" s="4"/>
      <c r="F689" s="16"/>
      <c r="G689" s="25"/>
    </row>
    <row r="690" spans="1:7">
      <c r="A690" s="22"/>
      <c r="B690" s="4"/>
      <c r="C690" s="4"/>
      <c r="D690" s="4"/>
      <c r="E690" s="4"/>
      <c r="F690" s="16"/>
      <c r="G690" s="25"/>
    </row>
    <row r="691" spans="1:7">
      <c r="A691" s="22"/>
      <c r="B691" s="4"/>
      <c r="C691" s="4"/>
      <c r="D691" s="4"/>
      <c r="E691" s="4"/>
      <c r="F691" s="16"/>
      <c r="G691" s="25"/>
    </row>
    <row r="692" spans="1:7">
      <c r="A692" s="22"/>
      <c r="B692" s="4"/>
      <c r="C692" s="4"/>
      <c r="D692" s="4"/>
      <c r="E692" s="4"/>
      <c r="F692" s="16"/>
      <c r="G692" s="25"/>
    </row>
    <row r="693" spans="1:7">
      <c r="A693" s="22"/>
      <c r="B693" s="4"/>
      <c r="C693" s="4"/>
      <c r="D693" s="4"/>
      <c r="E693" s="4"/>
      <c r="F693" s="16"/>
      <c r="G693" s="25"/>
    </row>
    <row r="694" spans="1:7">
      <c r="A694" s="22"/>
      <c r="B694" s="4"/>
      <c r="C694" s="4"/>
      <c r="D694" s="4"/>
      <c r="E694" s="4"/>
      <c r="F694" s="16"/>
      <c r="G694" s="25"/>
    </row>
    <row r="695" spans="1:7">
      <c r="A695" s="22"/>
      <c r="B695" s="4"/>
      <c r="C695" s="4"/>
      <c r="D695" s="4"/>
      <c r="E695" s="4"/>
      <c r="F695" s="16"/>
      <c r="G695" s="25"/>
    </row>
    <row r="696" spans="1:7">
      <c r="A696" s="22"/>
      <c r="B696" s="4"/>
      <c r="C696" s="4"/>
      <c r="D696" s="4"/>
      <c r="E696" s="4"/>
      <c r="F696" s="16"/>
      <c r="G696" s="25"/>
    </row>
    <row r="697" spans="1:7">
      <c r="A697" s="22"/>
      <c r="B697" s="4"/>
      <c r="C697" s="4"/>
      <c r="D697" s="4"/>
      <c r="E697" s="4"/>
      <c r="F697" s="16"/>
      <c r="G697" s="25"/>
    </row>
    <row r="698" spans="1:7">
      <c r="A698" s="22"/>
      <c r="B698" s="4"/>
      <c r="C698" s="4"/>
      <c r="D698" s="4"/>
      <c r="E698" s="4"/>
      <c r="F698" s="16"/>
      <c r="G698" s="25"/>
    </row>
    <row r="699" spans="1:7">
      <c r="A699" s="22"/>
      <c r="B699" s="4"/>
      <c r="C699" s="4"/>
      <c r="D699" s="4"/>
      <c r="E699" s="4"/>
      <c r="F699" s="16"/>
      <c r="G699" s="25"/>
    </row>
    <row r="700" spans="1:7">
      <c r="A700" s="22"/>
      <c r="B700" s="4"/>
      <c r="C700" s="4"/>
      <c r="D700" s="4"/>
      <c r="E700" s="4"/>
      <c r="F700" s="16"/>
      <c r="G700" s="25"/>
    </row>
    <row r="701" spans="1:7">
      <c r="A701" s="22"/>
      <c r="B701" s="4"/>
      <c r="C701" s="4"/>
      <c r="D701" s="4"/>
      <c r="E701" s="4"/>
      <c r="F701" s="16"/>
      <c r="G701" s="25"/>
    </row>
    <row r="702" spans="1:7">
      <c r="A702" s="22"/>
      <c r="B702" s="4"/>
      <c r="C702" s="4"/>
      <c r="D702" s="4"/>
      <c r="E702" s="4"/>
      <c r="F702" s="16"/>
      <c r="G702" s="25"/>
    </row>
    <row r="703" spans="1:7">
      <c r="A703" s="22"/>
      <c r="B703" s="4"/>
      <c r="C703" s="4"/>
      <c r="D703" s="4"/>
      <c r="E703" s="4"/>
      <c r="F703" s="16"/>
      <c r="G703" s="25"/>
    </row>
    <row r="704" spans="1:7">
      <c r="A704" s="22"/>
      <c r="B704" s="4"/>
      <c r="C704" s="4"/>
      <c r="D704" s="4"/>
      <c r="E704" s="4"/>
      <c r="F704" s="16"/>
      <c r="G704" s="25"/>
    </row>
    <row r="705" spans="1:7">
      <c r="A705" s="22"/>
      <c r="B705" s="4"/>
      <c r="C705" s="4"/>
      <c r="D705" s="4"/>
      <c r="E705" s="4"/>
      <c r="F705" s="16"/>
      <c r="G705" s="25"/>
    </row>
    <row r="706" spans="1:7">
      <c r="A706" s="22"/>
      <c r="B706" s="4"/>
      <c r="C706" s="4"/>
      <c r="D706" s="4"/>
      <c r="E706" s="4"/>
      <c r="F706" s="16"/>
      <c r="G706" s="25"/>
    </row>
    <row r="707" spans="1:7">
      <c r="A707" s="22"/>
      <c r="B707" s="4"/>
      <c r="C707" s="4"/>
      <c r="D707" s="4"/>
      <c r="E707" s="4"/>
      <c r="F707" s="16"/>
      <c r="G707" s="25"/>
    </row>
    <row r="708" spans="1:7">
      <c r="A708" s="22"/>
      <c r="B708" s="4"/>
      <c r="C708" s="4"/>
      <c r="D708" s="4"/>
      <c r="E708" s="4"/>
      <c r="F708" s="16"/>
      <c r="G708" s="25"/>
    </row>
    <row r="709" spans="1:7">
      <c r="A709" s="22"/>
      <c r="B709" s="4"/>
      <c r="C709" s="4"/>
      <c r="D709" s="4"/>
      <c r="E709" s="4"/>
      <c r="F709" s="16"/>
      <c r="G709" s="25"/>
    </row>
    <row r="710" spans="1:7">
      <c r="A710" s="22"/>
      <c r="B710" s="4"/>
      <c r="C710" s="4"/>
      <c r="D710" s="4"/>
      <c r="E710" s="4"/>
      <c r="F710" s="16"/>
      <c r="G710" s="25"/>
    </row>
    <row r="711" spans="1:7">
      <c r="A711" s="22"/>
      <c r="B711" s="4"/>
      <c r="C711" s="4"/>
      <c r="D711" s="4"/>
      <c r="E711" s="4"/>
      <c r="F711" s="16"/>
      <c r="G711" s="25"/>
    </row>
    <row r="712" spans="1:7">
      <c r="A712" s="22"/>
      <c r="B712" s="4"/>
      <c r="C712" s="4"/>
      <c r="D712" s="4"/>
      <c r="E712" s="4"/>
      <c r="F712" s="16"/>
      <c r="G712" s="25"/>
    </row>
    <row r="713" spans="1:7">
      <c r="A713" s="22"/>
      <c r="B713" s="4"/>
      <c r="C713" s="4"/>
      <c r="D713" s="4"/>
      <c r="E713" s="4"/>
      <c r="F713" s="16"/>
      <c r="G713" s="25"/>
    </row>
    <row r="714" spans="1:7">
      <c r="A714" s="22"/>
      <c r="B714" s="4"/>
      <c r="C714" s="4"/>
      <c r="D714" s="4"/>
      <c r="E714" s="4"/>
      <c r="F714" s="16"/>
      <c r="G714" s="25"/>
    </row>
    <row r="715" spans="1:7">
      <c r="A715" s="22"/>
      <c r="B715" s="4"/>
      <c r="C715" s="4"/>
      <c r="D715" s="4"/>
      <c r="E715" s="4"/>
      <c r="F715" s="16"/>
      <c r="G715" s="25"/>
    </row>
    <row r="716" spans="1:7">
      <c r="A716" s="22"/>
      <c r="B716" s="4"/>
      <c r="C716" s="4"/>
      <c r="D716" s="4"/>
      <c r="E716" s="4"/>
      <c r="F716" s="16"/>
      <c r="G716" s="25"/>
    </row>
    <row r="717" spans="1:7">
      <c r="A717" s="22"/>
      <c r="B717" s="4"/>
      <c r="C717" s="4"/>
      <c r="D717" s="4"/>
      <c r="E717" s="4"/>
      <c r="F717" s="16"/>
      <c r="G717" s="25"/>
    </row>
    <row r="718" spans="1:7">
      <c r="A718" s="22"/>
      <c r="B718" s="4"/>
      <c r="C718" s="4"/>
      <c r="D718" s="4"/>
      <c r="E718" s="4"/>
      <c r="F718" s="16"/>
      <c r="G718" s="25"/>
    </row>
    <row r="719" spans="1:7">
      <c r="A719" s="22"/>
      <c r="B719" s="4"/>
      <c r="C719" s="4"/>
      <c r="D719" s="4"/>
      <c r="E719" s="4"/>
      <c r="F719" s="16"/>
      <c r="G719" s="25"/>
    </row>
    <row r="720" spans="1:7">
      <c r="A720" s="22"/>
      <c r="B720" s="4"/>
      <c r="C720" s="4"/>
      <c r="D720" s="4"/>
      <c r="E720" s="4"/>
      <c r="F720" s="16"/>
      <c r="G720" s="25"/>
    </row>
    <row r="721" spans="1:7">
      <c r="A721" s="22"/>
      <c r="B721" s="4"/>
      <c r="C721" s="4"/>
      <c r="D721" s="4"/>
      <c r="E721" s="4"/>
      <c r="F721" s="16"/>
      <c r="G721" s="25"/>
    </row>
    <row r="722" spans="1:7">
      <c r="A722" s="22"/>
      <c r="B722" s="4"/>
      <c r="C722" s="4"/>
      <c r="D722" s="4"/>
      <c r="E722" s="4"/>
      <c r="F722" s="16"/>
      <c r="G722" s="25"/>
    </row>
    <row r="723" spans="1:7">
      <c r="A723" s="22"/>
      <c r="B723" s="4"/>
      <c r="C723" s="4"/>
      <c r="D723" s="4"/>
      <c r="E723" s="4"/>
      <c r="F723" s="16"/>
      <c r="G723" s="25"/>
    </row>
    <row r="724" spans="1:7">
      <c r="A724" s="22"/>
      <c r="B724" s="4"/>
      <c r="C724" s="4"/>
      <c r="D724" s="4"/>
      <c r="E724" s="4"/>
      <c r="F724" s="16"/>
      <c r="G724" s="25"/>
    </row>
    <row r="725" spans="1:7">
      <c r="A725" s="22"/>
      <c r="B725" s="4"/>
      <c r="C725" s="4"/>
      <c r="D725" s="4"/>
      <c r="E725" s="4"/>
      <c r="F725" s="16"/>
      <c r="G725" s="25"/>
    </row>
    <row r="726" spans="1:7">
      <c r="A726" s="22"/>
      <c r="B726" s="4"/>
      <c r="C726" s="4"/>
      <c r="D726" s="4"/>
      <c r="E726" s="4"/>
      <c r="F726" s="16"/>
      <c r="G726" s="25"/>
    </row>
    <row r="727" spans="1:7">
      <c r="A727" s="22"/>
      <c r="B727" s="4"/>
      <c r="C727" s="4"/>
      <c r="D727" s="4"/>
      <c r="E727" s="4"/>
      <c r="F727" s="16"/>
      <c r="G727" s="25"/>
    </row>
    <row r="728" spans="1:7">
      <c r="A728" s="22"/>
      <c r="B728" s="4"/>
      <c r="C728" s="4"/>
      <c r="D728" s="4"/>
      <c r="E728" s="4"/>
      <c r="F728" s="16"/>
      <c r="G728" s="25"/>
    </row>
    <row r="729" spans="1:7">
      <c r="A729" s="22"/>
      <c r="B729" s="4"/>
      <c r="C729" s="4"/>
      <c r="D729" s="4"/>
      <c r="E729" s="4"/>
      <c r="F729" s="16"/>
      <c r="G729" s="25"/>
    </row>
    <row r="730" spans="1:7">
      <c r="A730" s="22"/>
      <c r="B730" s="4"/>
      <c r="C730" s="4"/>
      <c r="D730" s="4"/>
      <c r="E730" s="4"/>
      <c r="F730" s="16"/>
      <c r="G730" s="25"/>
    </row>
    <row r="731" spans="1:7">
      <c r="A731" s="22"/>
      <c r="B731" s="4"/>
      <c r="C731" s="4"/>
      <c r="D731" s="4"/>
      <c r="E731" s="4"/>
      <c r="F731" s="16"/>
      <c r="G731" s="25"/>
    </row>
    <row r="732" spans="1:7">
      <c r="A732" s="22"/>
      <c r="B732" s="4"/>
      <c r="C732" s="4"/>
      <c r="D732" s="4"/>
      <c r="E732" s="4"/>
      <c r="F732" s="16"/>
      <c r="G732" s="25"/>
    </row>
    <row r="733" spans="1:7">
      <c r="A733" s="22"/>
      <c r="B733" s="4"/>
      <c r="C733" s="4"/>
      <c r="D733" s="4"/>
      <c r="E733" s="4"/>
      <c r="F733" s="16"/>
      <c r="G733" s="25"/>
    </row>
    <row r="734" spans="1:7">
      <c r="A734" s="22"/>
      <c r="B734" s="4"/>
      <c r="C734" s="4"/>
      <c r="D734" s="4"/>
      <c r="E734" s="4"/>
      <c r="F734" s="16"/>
      <c r="G734" s="25"/>
    </row>
    <row r="735" spans="1:7">
      <c r="A735" s="22"/>
      <c r="B735" s="4"/>
      <c r="C735" s="4"/>
      <c r="D735" s="4"/>
      <c r="E735" s="4"/>
      <c r="F735" s="16"/>
      <c r="G735" s="25"/>
    </row>
    <row r="736" spans="1:7">
      <c r="A736" s="22"/>
      <c r="B736" s="4"/>
      <c r="C736" s="4"/>
      <c r="D736" s="4"/>
      <c r="E736" s="4"/>
      <c r="F736" s="16"/>
      <c r="G736" s="25"/>
    </row>
    <row r="737" spans="1:7">
      <c r="A737" s="22"/>
      <c r="B737" s="4"/>
      <c r="C737" s="4"/>
      <c r="D737" s="4"/>
      <c r="E737" s="4"/>
      <c r="F737" s="16"/>
      <c r="G737" s="25"/>
    </row>
    <row r="738" spans="1:7">
      <c r="A738" s="22"/>
      <c r="B738" s="4"/>
      <c r="C738" s="4"/>
      <c r="D738" s="4"/>
      <c r="E738" s="4"/>
      <c r="F738" s="16"/>
      <c r="G738" s="25"/>
    </row>
    <row r="739" spans="1:7">
      <c r="A739" s="22"/>
      <c r="B739" s="4"/>
      <c r="C739" s="4"/>
      <c r="D739" s="4"/>
      <c r="E739" s="4"/>
      <c r="F739" s="16"/>
      <c r="G739" s="25"/>
    </row>
    <row r="740" spans="1:7">
      <c r="A740" s="22"/>
      <c r="B740" s="4"/>
      <c r="C740" s="4"/>
      <c r="D740" s="4"/>
      <c r="E740" s="4"/>
      <c r="F740" s="16"/>
      <c r="G740" s="25"/>
    </row>
    <row r="741" spans="1:7">
      <c r="A741" s="22"/>
      <c r="B741" s="4"/>
      <c r="C741" s="4"/>
      <c r="D741" s="4"/>
      <c r="E741" s="4"/>
      <c r="F741" s="16"/>
      <c r="G741" s="25"/>
    </row>
    <row r="742" spans="1:7">
      <c r="A742" s="22"/>
      <c r="B742" s="4"/>
      <c r="C742" s="4"/>
      <c r="D742" s="4"/>
      <c r="E742" s="4"/>
      <c r="F742" s="16"/>
      <c r="G742" s="25"/>
    </row>
    <row r="743" spans="1:7">
      <c r="A743" s="22"/>
      <c r="B743" s="4"/>
      <c r="C743" s="4"/>
      <c r="D743" s="4"/>
      <c r="E743" s="4"/>
      <c r="F743" s="16"/>
      <c r="G743" s="25"/>
    </row>
    <row r="744" spans="1:7">
      <c r="A744" s="22"/>
      <c r="B744" s="4"/>
      <c r="C744" s="4"/>
      <c r="D744" s="4"/>
      <c r="E744" s="4"/>
      <c r="F744" s="16"/>
      <c r="G744" s="25"/>
    </row>
    <row r="745" spans="1:7">
      <c r="A745" s="22"/>
      <c r="B745" s="4"/>
      <c r="C745" s="4"/>
      <c r="D745" s="4"/>
      <c r="E745" s="4"/>
      <c r="F745" s="16"/>
      <c r="G745" s="25"/>
    </row>
    <row r="746" spans="1:7">
      <c r="A746" s="22"/>
      <c r="B746" s="4"/>
      <c r="C746" s="4"/>
      <c r="D746" s="4"/>
      <c r="E746" s="4"/>
      <c r="F746" s="16"/>
      <c r="G746" s="25"/>
    </row>
    <row r="747" spans="1:7">
      <c r="A747" s="22"/>
      <c r="B747" s="4"/>
      <c r="C747" s="4"/>
      <c r="D747" s="4"/>
      <c r="E747" s="4"/>
      <c r="F747" s="16"/>
      <c r="G747" s="25"/>
    </row>
    <row r="748" spans="1:7">
      <c r="A748" s="22"/>
      <c r="B748" s="4"/>
      <c r="C748" s="4"/>
      <c r="D748" s="4"/>
      <c r="E748" s="4"/>
      <c r="F748" s="16"/>
      <c r="G748" s="25"/>
    </row>
    <row r="749" spans="1:7">
      <c r="A749" s="22"/>
      <c r="B749" s="4"/>
      <c r="C749" s="4"/>
      <c r="D749" s="4"/>
      <c r="E749" s="4"/>
      <c r="F749" s="16"/>
      <c r="G749" s="25"/>
    </row>
    <row r="750" spans="1:7">
      <c r="A750" s="22"/>
      <c r="B750" s="4"/>
      <c r="C750" s="4"/>
      <c r="D750" s="4"/>
      <c r="E750" s="4"/>
      <c r="F750" s="16"/>
      <c r="G750" s="25"/>
    </row>
    <row r="751" spans="1:7">
      <c r="A751" s="22"/>
      <c r="B751" s="4"/>
      <c r="C751" s="4"/>
      <c r="D751" s="4"/>
      <c r="E751" s="4"/>
      <c r="F751" s="16"/>
      <c r="G751" s="25"/>
    </row>
    <row r="752" spans="1:7">
      <c r="A752" s="22"/>
      <c r="B752" s="4"/>
      <c r="C752" s="4"/>
      <c r="D752" s="4"/>
      <c r="E752" s="4"/>
      <c r="F752" s="16"/>
      <c r="G752" s="25"/>
    </row>
    <row r="753" spans="1:7">
      <c r="A753" s="22"/>
      <c r="B753" s="4"/>
      <c r="C753" s="4"/>
      <c r="D753" s="4"/>
      <c r="E753" s="4"/>
      <c r="F753" s="16"/>
      <c r="G753" s="25"/>
    </row>
    <row r="754" spans="1:7">
      <c r="A754" s="22"/>
      <c r="B754" s="4"/>
      <c r="C754" s="4"/>
      <c r="D754" s="4"/>
      <c r="E754" s="4"/>
      <c r="F754" s="16"/>
      <c r="G754" s="25"/>
    </row>
    <row r="755" spans="1:7">
      <c r="A755" s="22"/>
      <c r="B755" s="4"/>
      <c r="C755" s="4"/>
      <c r="D755" s="4"/>
      <c r="E755" s="4"/>
      <c r="F755" s="16"/>
      <c r="G755" s="25"/>
    </row>
    <row r="756" spans="1:7">
      <c r="A756" s="22"/>
      <c r="B756" s="4"/>
      <c r="C756" s="4"/>
      <c r="D756" s="4"/>
      <c r="E756" s="4"/>
      <c r="F756" s="16"/>
      <c r="G756" s="25"/>
    </row>
    <row r="757" spans="1:7">
      <c r="A757" s="22"/>
      <c r="B757" s="4"/>
      <c r="C757" s="4"/>
      <c r="D757" s="4"/>
      <c r="E757" s="4"/>
      <c r="F757" s="16"/>
      <c r="G757" s="25"/>
    </row>
    <row r="758" spans="1:7">
      <c r="A758" s="22"/>
      <c r="B758" s="4"/>
      <c r="C758" s="4"/>
      <c r="D758" s="4"/>
      <c r="E758" s="4"/>
      <c r="F758" s="16"/>
      <c r="G758" s="25"/>
    </row>
    <row r="759" spans="1:7">
      <c r="A759" s="22"/>
      <c r="B759" s="4"/>
      <c r="C759" s="4"/>
      <c r="D759" s="4"/>
      <c r="E759" s="4"/>
      <c r="F759" s="16"/>
      <c r="G759" s="25"/>
    </row>
    <row r="760" spans="1:7">
      <c r="A760" s="22"/>
      <c r="B760" s="4"/>
      <c r="C760" s="4"/>
      <c r="D760" s="4"/>
      <c r="E760" s="4"/>
      <c r="F760" s="16"/>
      <c r="G760" s="25"/>
    </row>
    <row r="761" spans="1:7">
      <c r="A761" s="22"/>
      <c r="B761" s="4"/>
      <c r="C761" s="4"/>
      <c r="D761" s="4"/>
      <c r="E761" s="4"/>
      <c r="F761" s="16"/>
      <c r="G761" s="25"/>
    </row>
    <row r="762" spans="1:7">
      <c r="A762" s="22"/>
      <c r="B762" s="4"/>
      <c r="C762" s="4"/>
      <c r="D762" s="4"/>
      <c r="E762" s="4"/>
      <c r="F762" s="16"/>
      <c r="G762" s="25"/>
    </row>
    <row r="763" spans="1:7">
      <c r="A763" s="22"/>
      <c r="B763" s="4"/>
      <c r="C763" s="4"/>
      <c r="D763" s="4"/>
      <c r="E763" s="4"/>
      <c r="F763" s="16"/>
      <c r="G763" s="25"/>
    </row>
    <row r="764" spans="1:7">
      <c r="A764" s="22"/>
      <c r="B764" s="4"/>
      <c r="C764" s="4"/>
      <c r="D764" s="4"/>
      <c r="E764" s="4"/>
      <c r="F764" s="16"/>
      <c r="G764" s="25"/>
    </row>
    <row r="765" spans="1:7">
      <c r="A765" s="22"/>
      <c r="B765" s="4"/>
      <c r="C765" s="4"/>
      <c r="D765" s="4"/>
      <c r="E765" s="4"/>
      <c r="F765" s="16"/>
      <c r="G765" s="25"/>
    </row>
    <row r="766" spans="1:7">
      <c r="A766" s="22"/>
      <c r="B766" s="4"/>
      <c r="C766" s="4"/>
      <c r="D766" s="4"/>
      <c r="E766" s="4"/>
      <c r="F766" s="16"/>
      <c r="G766" s="25"/>
    </row>
    <row r="767" spans="1:7">
      <c r="A767" s="22"/>
      <c r="B767" s="4"/>
      <c r="C767" s="4"/>
      <c r="D767" s="4"/>
      <c r="E767" s="4"/>
      <c r="F767" s="16"/>
      <c r="G767" s="25"/>
    </row>
    <row r="768" spans="1:7">
      <c r="A768" s="22"/>
      <c r="B768" s="4"/>
      <c r="C768" s="4"/>
      <c r="D768" s="4"/>
      <c r="E768" s="4"/>
      <c r="F768" s="16"/>
      <c r="G768" s="25"/>
    </row>
    <row r="769" spans="1:7">
      <c r="A769" s="22"/>
      <c r="B769" s="4"/>
      <c r="C769" s="4"/>
      <c r="D769" s="4"/>
      <c r="E769" s="4"/>
      <c r="F769" s="16"/>
      <c r="G769" s="25"/>
    </row>
    <row r="770" spans="1:7">
      <c r="A770" s="22"/>
      <c r="B770" s="4"/>
      <c r="C770" s="4"/>
      <c r="D770" s="4"/>
      <c r="E770" s="4"/>
      <c r="F770" s="16"/>
      <c r="G770" s="25"/>
    </row>
    <row r="771" spans="1:7">
      <c r="A771" s="22"/>
      <c r="B771" s="4"/>
      <c r="C771" s="4"/>
      <c r="D771" s="4"/>
      <c r="E771" s="4"/>
      <c r="F771" s="16"/>
      <c r="G771" s="25"/>
    </row>
    <row r="772" spans="1:7">
      <c r="A772" s="22"/>
      <c r="B772" s="4"/>
      <c r="C772" s="4"/>
      <c r="D772" s="4"/>
      <c r="E772" s="4"/>
      <c r="F772" s="16"/>
      <c r="G772" s="25"/>
    </row>
    <row r="773" spans="1:7">
      <c r="A773" s="22"/>
      <c r="B773" s="4"/>
      <c r="C773" s="4"/>
      <c r="D773" s="4"/>
      <c r="E773" s="4"/>
      <c r="F773" s="16"/>
      <c r="G773" s="25"/>
    </row>
    <row r="774" spans="1:7">
      <c r="A774" s="22"/>
      <c r="B774" s="4"/>
      <c r="C774" s="4"/>
      <c r="D774" s="4"/>
      <c r="E774" s="4"/>
      <c r="F774" s="16"/>
      <c r="G774" s="25"/>
    </row>
    <row r="775" spans="1:7">
      <c r="A775" s="22"/>
      <c r="B775" s="4"/>
      <c r="C775" s="4"/>
      <c r="D775" s="4"/>
      <c r="E775" s="4"/>
      <c r="F775" s="16"/>
      <c r="G775" s="25"/>
    </row>
    <row r="776" spans="1:7">
      <c r="A776" s="22"/>
      <c r="B776" s="4"/>
      <c r="C776" s="4"/>
      <c r="D776" s="4"/>
      <c r="E776" s="4"/>
      <c r="F776" s="16"/>
      <c r="G776" s="25"/>
    </row>
    <row r="777" spans="1:7">
      <c r="A777" s="22"/>
      <c r="B777" s="4"/>
      <c r="C777" s="4"/>
      <c r="D777" s="4"/>
      <c r="E777" s="4"/>
      <c r="F777" s="16"/>
      <c r="G777" s="25"/>
    </row>
    <row r="778" spans="1:7">
      <c r="A778" s="22"/>
      <c r="B778" s="4"/>
      <c r="C778" s="4"/>
      <c r="D778" s="4"/>
      <c r="E778" s="4"/>
      <c r="F778" s="16"/>
      <c r="G778" s="25"/>
    </row>
    <row r="779" spans="1:7">
      <c r="A779" s="22"/>
      <c r="B779" s="4"/>
      <c r="C779" s="4"/>
      <c r="D779" s="4"/>
      <c r="E779" s="4"/>
      <c r="F779" s="16"/>
      <c r="G779" s="25"/>
    </row>
    <row r="780" spans="1:7">
      <c r="A780" s="22"/>
      <c r="B780" s="4"/>
      <c r="C780" s="4"/>
      <c r="D780" s="4"/>
      <c r="E780" s="4"/>
      <c r="F780" s="16"/>
      <c r="G780" s="25"/>
    </row>
    <row r="781" spans="1:7">
      <c r="A781" s="22"/>
      <c r="B781" s="4"/>
      <c r="C781" s="4"/>
      <c r="D781" s="4"/>
      <c r="E781" s="4"/>
      <c r="F781" s="16"/>
      <c r="G781" s="25"/>
    </row>
    <row r="782" spans="1:7">
      <c r="A782" s="22"/>
      <c r="B782" s="4"/>
      <c r="C782" s="4"/>
      <c r="D782" s="4"/>
      <c r="E782" s="4"/>
      <c r="F782" s="16"/>
      <c r="G782" s="25"/>
    </row>
    <row r="783" spans="1:7">
      <c r="A783" s="22"/>
      <c r="B783" s="4"/>
      <c r="C783" s="4"/>
      <c r="D783" s="4"/>
      <c r="E783" s="4"/>
      <c r="F783" s="16"/>
      <c r="G783" s="25"/>
    </row>
    <row r="784" spans="1:7">
      <c r="A784" s="22"/>
      <c r="B784" s="4"/>
      <c r="C784" s="4"/>
      <c r="D784" s="4"/>
      <c r="E784" s="4"/>
      <c r="F784" s="16"/>
      <c r="G784" s="25"/>
    </row>
    <row r="785" spans="1:7">
      <c r="A785" s="22"/>
      <c r="B785" s="4"/>
      <c r="C785" s="4"/>
      <c r="D785" s="4"/>
      <c r="E785" s="4"/>
      <c r="F785" s="16"/>
      <c r="G785" s="25"/>
    </row>
    <row r="786" spans="1:7">
      <c r="A786" s="22"/>
      <c r="B786" s="4"/>
      <c r="C786" s="4"/>
      <c r="D786" s="4"/>
      <c r="E786" s="4"/>
      <c r="F786" s="16"/>
      <c r="G786" s="25"/>
    </row>
    <row r="787" spans="1:7">
      <c r="A787" s="22"/>
      <c r="B787" s="4"/>
      <c r="C787" s="4"/>
      <c r="D787" s="4"/>
      <c r="E787" s="4"/>
      <c r="F787" s="16"/>
      <c r="G787" s="25"/>
    </row>
    <row r="788" spans="1:7">
      <c r="A788" s="22"/>
      <c r="B788" s="4"/>
      <c r="C788" s="4"/>
      <c r="D788" s="4"/>
      <c r="E788" s="4"/>
      <c r="F788" s="16"/>
      <c r="G788" s="25"/>
    </row>
    <row r="789" spans="1:7">
      <c r="A789" s="22"/>
      <c r="B789" s="4"/>
      <c r="C789" s="4"/>
      <c r="D789" s="4"/>
      <c r="E789" s="4"/>
      <c r="F789" s="16"/>
      <c r="G789" s="25"/>
    </row>
    <row r="790" spans="1:7">
      <c r="A790" s="22"/>
      <c r="B790" s="4"/>
      <c r="C790" s="4"/>
      <c r="D790" s="4"/>
      <c r="E790" s="4"/>
      <c r="F790" s="16"/>
      <c r="G790" s="25"/>
    </row>
    <row r="791" spans="1:7">
      <c r="A791" s="22"/>
      <c r="B791" s="4"/>
      <c r="C791" s="4"/>
      <c r="D791" s="4"/>
      <c r="E791" s="4"/>
      <c r="F791" s="16"/>
      <c r="G791" s="25"/>
    </row>
    <row r="792" spans="1:7">
      <c r="A792" s="22"/>
      <c r="B792" s="4"/>
      <c r="C792" s="4"/>
      <c r="D792" s="4"/>
      <c r="E792" s="4"/>
      <c r="F792" s="16"/>
      <c r="G792" s="25"/>
    </row>
    <row r="793" spans="1:7">
      <c r="A793" s="22"/>
      <c r="B793" s="4"/>
      <c r="C793" s="4"/>
      <c r="D793" s="4"/>
      <c r="E793" s="4"/>
      <c r="F793" s="16"/>
      <c r="G793" s="25"/>
    </row>
    <row r="794" spans="1:7">
      <c r="A794" s="22"/>
      <c r="B794" s="4"/>
      <c r="C794" s="4"/>
      <c r="D794" s="4"/>
      <c r="E794" s="4"/>
      <c r="F794" s="16"/>
      <c r="G794" s="25"/>
    </row>
    <row r="795" spans="1:7">
      <c r="A795" s="22"/>
      <c r="B795" s="4"/>
      <c r="C795" s="4"/>
      <c r="D795" s="4"/>
      <c r="E795" s="4"/>
      <c r="F795" s="16"/>
      <c r="G795" s="25"/>
    </row>
    <row r="796" spans="1:7">
      <c r="A796" s="22"/>
      <c r="B796" s="4"/>
      <c r="C796" s="4"/>
      <c r="D796" s="4"/>
      <c r="E796" s="4"/>
      <c r="F796" s="16"/>
      <c r="G796" s="25"/>
    </row>
    <row r="797" spans="1:7">
      <c r="A797" s="22"/>
      <c r="B797" s="4"/>
      <c r="C797" s="4"/>
      <c r="D797" s="4"/>
      <c r="E797" s="4"/>
      <c r="F797" s="16"/>
      <c r="G797" s="25"/>
    </row>
    <row r="798" spans="1:7">
      <c r="A798" s="22"/>
      <c r="B798" s="4"/>
      <c r="C798" s="4"/>
      <c r="D798" s="4"/>
      <c r="E798" s="4"/>
      <c r="F798" s="16"/>
      <c r="G798" s="25"/>
    </row>
    <row r="799" spans="1:7">
      <c r="A799" s="22"/>
      <c r="B799" s="4"/>
      <c r="C799" s="4"/>
      <c r="D799" s="4"/>
      <c r="E799" s="4"/>
      <c r="F799" s="16"/>
      <c r="G799" s="25"/>
    </row>
    <row r="800" spans="1:7">
      <c r="A800" s="22"/>
      <c r="B800" s="4"/>
      <c r="C800" s="4"/>
      <c r="D800" s="4"/>
      <c r="E800" s="4"/>
      <c r="F800" s="16"/>
      <c r="G800" s="25"/>
    </row>
    <row r="801" spans="1:7">
      <c r="A801" s="22"/>
      <c r="B801" s="4"/>
      <c r="C801" s="4"/>
      <c r="D801" s="4"/>
      <c r="E801" s="4"/>
      <c r="F801" s="16"/>
      <c r="G801" s="25"/>
    </row>
    <row r="802" spans="1:7">
      <c r="A802" s="22"/>
      <c r="B802" s="4"/>
      <c r="C802" s="4"/>
      <c r="D802" s="4"/>
      <c r="E802" s="4"/>
      <c r="F802" s="16"/>
      <c r="G802" s="25"/>
    </row>
    <row r="803" spans="1:7">
      <c r="A803" s="22"/>
      <c r="B803" s="4"/>
      <c r="C803" s="4"/>
      <c r="D803" s="4"/>
      <c r="E803" s="4"/>
      <c r="F803" s="16"/>
      <c r="G803" s="25"/>
    </row>
    <row r="804" spans="1:7">
      <c r="A804" s="22"/>
      <c r="B804" s="4"/>
      <c r="C804" s="4"/>
      <c r="D804" s="4"/>
      <c r="E804" s="4"/>
      <c r="F804" s="16"/>
      <c r="G804" s="25"/>
    </row>
    <row r="805" spans="1:7">
      <c r="A805" s="22"/>
      <c r="B805" s="4"/>
      <c r="C805" s="4"/>
      <c r="D805" s="4"/>
      <c r="E805" s="4"/>
      <c r="F805" s="16"/>
      <c r="G805" s="25"/>
    </row>
    <row r="806" spans="1:7">
      <c r="A806" s="22"/>
      <c r="B806" s="4"/>
      <c r="C806" s="4"/>
      <c r="D806" s="4"/>
      <c r="E806" s="4"/>
      <c r="F806" s="16"/>
      <c r="G806" s="25"/>
    </row>
    <row r="807" spans="1:7">
      <c r="A807" s="22"/>
      <c r="B807" s="4"/>
      <c r="C807" s="4"/>
      <c r="D807" s="4"/>
      <c r="E807" s="4"/>
      <c r="F807" s="16"/>
      <c r="G807" s="25"/>
    </row>
    <row r="808" spans="1:7">
      <c r="A808" s="22"/>
      <c r="B808" s="4"/>
      <c r="C808" s="4"/>
      <c r="D808" s="4"/>
      <c r="E808" s="4"/>
      <c r="F808" s="16"/>
      <c r="G808" s="25"/>
    </row>
    <row r="809" spans="1:7">
      <c r="A809" s="22"/>
      <c r="B809" s="4"/>
      <c r="C809" s="4"/>
      <c r="D809" s="4"/>
      <c r="E809" s="4"/>
      <c r="F809" s="16"/>
      <c r="G809" s="25"/>
    </row>
    <row r="810" spans="1:7">
      <c r="A810" s="22"/>
      <c r="B810" s="4"/>
      <c r="C810" s="4"/>
      <c r="D810" s="4"/>
      <c r="E810" s="4"/>
      <c r="F810" s="16"/>
      <c r="G810" s="25"/>
    </row>
    <row r="811" spans="1:7">
      <c r="A811" s="22"/>
      <c r="B811" s="4"/>
      <c r="C811" s="4"/>
      <c r="D811" s="4"/>
      <c r="E811" s="4"/>
      <c r="F811" s="16"/>
      <c r="G811" s="25"/>
    </row>
    <row r="812" spans="1:7">
      <c r="A812" s="22"/>
      <c r="B812" s="4"/>
      <c r="C812" s="4"/>
      <c r="D812" s="4"/>
      <c r="E812" s="4"/>
      <c r="F812" s="16"/>
      <c r="G812" s="25"/>
    </row>
    <row r="813" spans="1:7">
      <c r="A813" s="22"/>
      <c r="B813" s="4"/>
      <c r="C813" s="4"/>
      <c r="D813" s="4"/>
      <c r="E813" s="4"/>
      <c r="F813" s="16"/>
      <c r="G813" s="25"/>
    </row>
    <row r="814" spans="1:7">
      <c r="A814" s="22"/>
      <c r="B814" s="4"/>
      <c r="C814" s="4"/>
      <c r="D814" s="4"/>
      <c r="E814" s="4"/>
      <c r="F814" s="16"/>
      <c r="G814" s="25"/>
    </row>
    <row r="815" spans="1:7">
      <c r="A815" s="22"/>
      <c r="B815" s="4"/>
      <c r="C815" s="4"/>
      <c r="D815" s="4"/>
      <c r="E815" s="4"/>
      <c r="F815" s="16"/>
      <c r="G815" s="25"/>
    </row>
    <row r="816" spans="1:7">
      <c r="A816" s="22"/>
      <c r="B816" s="4"/>
      <c r="C816" s="4"/>
      <c r="D816" s="4"/>
      <c r="E816" s="4"/>
      <c r="F816" s="16"/>
      <c r="G816" s="25"/>
    </row>
    <row r="817" spans="1:7">
      <c r="A817" s="22"/>
      <c r="B817" s="4"/>
      <c r="C817" s="4"/>
      <c r="D817" s="4"/>
      <c r="E817" s="4"/>
      <c r="F817" s="16"/>
      <c r="G817" s="25"/>
    </row>
    <row r="818" spans="1:7">
      <c r="A818" s="22"/>
      <c r="B818" s="4"/>
      <c r="C818" s="4"/>
      <c r="D818" s="4"/>
      <c r="E818" s="4"/>
      <c r="F818" s="16"/>
      <c r="G818" s="25"/>
    </row>
    <row r="819" spans="1:7">
      <c r="A819" s="22"/>
      <c r="B819" s="4"/>
      <c r="C819" s="4"/>
      <c r="D819" s="4"/>
      <c r="E819" s="4"/>
      <c r="F819" s="16"/>
      <c r="G819" s="25"/>
    </row>
    <row r="820" spans="1:7">
      <c r="A820" s="22"/>
      <c r="B820" s="4"/>
      <c r="C820" s="4"/>
      <c r="D820" s="4"/>
      <c r="E820" s="4"/>
      <c r="F820" s="16"/>
      <c r="G820" s="25"/>
    </row>
    <row r="821" spans="1:7">
      <c r="A821" s="22"/>
      <c r="B821" s="4"/>
      <c r="C821" s="4"/>
      <c r="D821" s="4"/>
      <c r="E821" s="4"/>
      <c r="F821" s="16"/>
      <c r="G821" s="25"/>
    </row>
    <row r="822" spans="1:7">
      <c r="A822" s="22"/>
      <c r="B822" s="4"/>
      <c r="C822" s="4"/>
      <c r="D822" s="4"/>
      <c r="E822" s="4"/>
      <c r="F822" s="16"/>
      <c r="G822" s="25"/>
    </row>
    <row r="823" spans="1:7">
      <c r="A823" s="22"/>
      <c r="B823" s="4"/>
      <c r="C823" s="4"/>
      <c r="D823" s="4"/>
      <c r="E823" s="4"/>
      <c r="F823" s="16"/>
      <c r="G823" s="25"/>
    </row>
    <row r="824" spans="1:7">
      <c r="A824" s="22"/>
      <c r="B824" s="4"/>
      <c r="C824" s="4"/>
      <c r="D824" s="4"/>
      <c r="E824" s="4"/>
      <c r="F824" s="16"/>
      <c r="G824" s="25"/>
    </row>
    <row r="825" spans="1:7">
      <c r="A825" s="22"/>
      <c r="B825" s="4"/>
      <c r="C825" s="4"/>
      <c r="D825" s="4"/>
      <c r="E825" s="4"/>
      <c r="F825" s="16"/>
      <c r="G825" s="25"/>
    </row>
    <row r="826" spans="1:7">
      <c r="A826" s="22"/>
      <c r="B826" s="4"/>
      <c r="C826" s="4"/>
      <c r="D826" s="4"/>
      <c r="E826" s="4"/>
      <c r="F826" s="16"/>
      <c r="G826" s="25"/>
    </row>
    <row r="827" spans="1:7">
      <c r="A827" s="22"/>
      <c r="B827" s="4"/>
      <c r="C827" s="4"/>
      <c r="D827" s="4"/>
      <c r="E827" s="4"/>
      <c r="F827" s="16"/>
      <c r="G827" s="25"/>
    </row>
    <row r="828" spans="1:7">
      <c r="A828" s="22"/>
      <c r="B828" s="4"/>
      <c r="C828" s="4"/>
      <c r="D828" s="4"/>
      <c r="E828" s="4"/>
      <c r="F828" s="16"/>
      <c r="G828" s="25"/>
    </row>
    <row r="829" spans="1:7">
      <c r="A829" s="22"/>
      <c r="B829" s="4"/>
      <c r="C829" s="4"/>
      <c r="D829" s="4"/>
      <c r="E829" s="4"/>
      <c r="F829" s="16"/>
      <c r="G829" s="25"/>
    </row>
    <row r="830" spans="1:7">
      <c r="A830" s="22"/>
      <c r="B830" s="4"/>
      <c r="C830" s="4"/>
      <c r="D830" s="4"/>
      <c r="E830" s="4"/>
      <c r="F830" s="16"/>
      <c r="G830" s="25"/>
    </row>
    <row r="831" spans="1:7">
      <c r="A831" s="22"/>
      <c r="B831" s="4"/>
      <c r="C831" s="4"/>
      <c r="D831" s="4"/>
      <c r="E831" s="4"/>
      <c r="F831" s="16"/>
      <c r="G831" s="25"/>
    </row>
    <row r="832" spans="1:7">
      <c r="A832" s="22"/>
      <c r="B832" s="4"/>
      <c r="C832" s="4"/>
      <c r="D832" s="4"/>
      <c r="E832" s="4"/>
      <c r="F832" s="16"/>
      <c r="G832" s="25"/>
    </row>
    <row r="833" spans="1:7">
      <c r="A833" s="22"/>
      <c r="B833" s="4"/>
      <c r="C833" s="4"/>
      <c r="D833" s="4"/>
      <c r="E833" s="4"/>
      <c r="F833" s="16"/>
      <c r="G833" s="25"/>
    </row>
    <row r="834" spans="1:7">
      <c r="A834" s="22"/>
      <c r="B834" s="4"/>
      <c r="C834" s="4"/>
      <c r="D834" s="4"/>
      <c r="E834" s="4"/>
      <c r="F834" s="16"/>
      <c r="G834" s="25"/>
    </row>
    <row r="835" spans="1:7">
      <c r="A835" s="22"/>
      <c r="B835" s="4"/>
      <c r="C835" s="4"/>
      <c r="D835" s="4"/>
      <c r="E835" s="4"/>
      <c r="F835" s="16"/>
      <c r="G835" s="25"/>
    </row>
    <row r="836" spans="1:7">
      <c r="A836" s="22"/>
      <c r="B836" s="4"/>
      <c r="C836" s="4"/>
      <c r="D836" s="4"/>
      <c r="E836" s="4"/>
      <c r="F836" s="16"/>
      <c r="G836" s="25"/>
    </row>
    <row r="837" spans="1:7">
      <c r="A837" s="22"/>
      <c r="B837" s="4"/>
      <c r="C837" s="4"/>
      <c r="D837" s="4"/>
      <c r="E837" s="4"/>
      <c r="F837" s="16"/>
      <c r="G837" s="25"/>
    </row>
    <row r="838" spans="1:7">
      <c r="A838" s="22"/>
      <c r="B838" s="4"/>
      <c r="C838" s="4"/>
      <c r="D838" s="4"/>
      <c r="E838" s="4"/>
      <c r="F838" s="16"/>
      <c r="G838" s="25"/>
    </row>
    <row r="839" spans="1:7">
      <c r="A839" s="22"/>
      <c r="B839" s="4"/>
      <c r="C839" s="4"/>
      <c r="D839" s="4"/>
      <c r="E839" s="4"/>
      <c r="F839" s="16"/>
      <c r="G839" s="25"/>
    </row>
    <row r="840" spans="1:7">
      <c r="A840" s="22"/>
      <c r="B840" s="4"/>
      <c r="C840" s="4"/>
      <c r="D840" s="4"/>
      <c r="E840" s="4"/>
      <c r="F840" s="16"/>
      <c r="G840" s="25"/>
    </row>
    <row r="841" spans="1:7">
      <c r="A841" s="22"/>
      <c r="B841" s="4"/>
      <c r="C841" s="4"/>
      <c r="D841" s="4"/>
      <c r="E841" s="4"/>
      <c r="F841" s="16"/>
      <c r="G841" s="25"/>
    </row>
    <row r="842" spans="1:7">
      <c r="A842" s="22"/>
      <c r="B842" s="4"/>
      <c r="C842" s="4"/>
      <c r="D842" s="4"/>
      <c r="E842" s="4"/>
      <c r="F842" s="16"/>
      <c r="G842" s="25"/>
    </row>
    <row r="843" spans="1:7">
      <c r="A843" s="22"/>
      <c r="B843" s="4"/>
      <c r="C843" s="4"/>
      <c r="D843" s="4"/>
      <c r="E843" s="4"/>
      <c r="F843" s="16"/>
      <c r="G843" s="25"/>
    </row>
    <row r="844" spans="1:7">
      <c r="A844" s="22"/>
      <c r="B844" s="4"/>
      <c r="C844" s="4"/>
      <c r="D844" s="4"/>
      <c r="E844" s="4"/>
      <c r="F844" s="16"/>
      <c r="G844" s="25"/>
    </row>
    <row r="845" spans="1:7">
      <c r="A845" s="22"/>
      <c r="B845" s="4"/>
      <c r="C845" s="4"/>
      <c r="D845" s="4"/>
      <c r="E845" s="4"/>
      <c r="F845" s="16"/>
      <c r="G845" s="25"/>
    </row>
    <row r="846" spans="1:7">
      <c r="A846" s="22"/>
      <c r="B846" s="4"/>
      <c r="C846" s="4"/>
      <c r="D846" s="4"/>
      <c r="E846" s="4"/>
      <c r="F846" s="16"/>
      <c r="G846" s="25"/>
    </row>
    <row r="847" spans="1:7">
      <c r="A847" s="22"/>
      <c r="B847" s="4"/>
      <c r="C847" s="4"/>
      <c r="D847" s="4"/>
      <c r="E847" s="4"/>
      <c r="F847" s="16"/>
      <c r="G847" s="25"/>
    </row>
    <row r="848" spans="1:7">
      <c r="A848" s="22"/>
      <c r="B848" s="4"/>
      <c r="C848" s="4"/>
      <c r="D848" s="4"/>
      <c r="E848" s="4"/>
      <c r="F848" s="16"/>
      <c r="G848" s="25"/>
    </row>
    <row r="849" spans="1:7">
      <c r="A849" s="22"/>
      <c r="B849" s="4"/>
      <c r="C849" s="4"/>
      <c r="D849" s="4"/>
      <c r="E849" s="4"/>
      <c r="F849" s="16"/>
      <c r="G849" s="25"/>
    </row>
    <row r="850" spans="1:7">
      <c r="A850" s="22"/>
      <c r="B850" s="4"/>
      <c r="C850" s="4"/>
      <c r="D850" s="4"/>
      <c r="E850" s="4"/>
      <c r="F850" s="16"/>
      <c r="G850" s="25"/>
    </row>
    <row r="851" spans="1:7">
      <c r="A851" s="22"/>
      <c r="B851" s="4"/>
      <c r="C851" s="4"/>
      <c r="D851" s="4"/>
      <c r="E851" s="4"/>
      <c r="F851" s="16"/>
      <c r="G851" s="25"/>
    </row>
    <row r="852" spans="1:7">
      <c r="A852" s="22"/>
      <c r="B852" s="4"/>
      <c r="C852" s="4"/>
      <c r="D852" s="4"/>
      <c r="E852" s="4"/>
      <c r="F852" s="16"/>
      <c r="G852" s="25"/>
    </row>
    <row r="853" spans="1:7">
      <c r="A853" s="22"/>
      <c r="B853" s="4"/>
      <c r="C853" s="4"/>
      <c r="D853" s="4"/>
      <c r="E853" s="4"/>
      <c r="F853" s="16"/>
      <c r="G853" s="25"/>
    </row>
    <row r="854" spans="1:7">
      <c r="A854" s="22"/>
      <c r="B854" s="4"/>
      <c r="C854" s="4"/>
      <c r="D854" s="4"/>
      <c r="E854" s="4"/>
      <c r="F854" s="16"/>
      <c r="G854" s="25"/>
    </row>
    <row r="855" spans="1:7">
      <c r="A855" s="22"/>
      <c r="B855" s="4"/>
      <c r="C855" s="4"/>
      <c r="D855" s="4"/>
      <c r="E855" s="4"/>
      <c r="F855" s="16"/>
      <c r="G855" s="25"/>
    </row>
    <row r="856" spans="1:7">
      <c r="A856" s="22"/>
      <c r="B856" s="4"/>
      <c r="C856" s="4"/>
      <c r="D856" s="4"/>
      <c r="E856" s="4"/>
      <c r="F856" s="16"/>
      <c r="G856" s="25"/>
    </row>
    <row r="857" spans="1:7">
      <c r="A857" s="22"/>
      <c r="B857" s="4"/>
      <c r="C857" s="4"/>
      <c r="D857" s="4"/>
      <c r="E857" s="4"/>
      <c r="F857" s="16"/>
      <c r="G857" s="25"/>
    </row>
    <row r="858" spans="1:7">
      <c r="A858" s="22"/>
      <c r="B858" s="4"/>
      <c r="C858" s="4"/>
      <c r="D858" s="4"/>
      <c r="E858" s="4"/>
      <c r="F858" s="16"/>
      <c r="G858" s="25"/>
    </row>
    <row r="859" spans="1:7">
      <c r="A859" s="22"/>
      <c r="B859" s="4"/>
      <c r="C859" s="4"/>
      <c r="D859" s="4"/>
      <c r="E859" s="4"/>
      <c r="F859" s="16"/>
      <c r="G859" s="25"/>
    </row>
    <row r="860" spans="1:7">
      <c r="A860" s="22"/>
      <c r="B860" s="4"/>
      <c r="C860" s="4"/>
      <c r="D860" s="4"/>
      <c r="E860" s="4"/>
      <c r="F860" s="16"/>
      <c r="G860" s="25"/>
    </row>
    <row r="861" spans="1:7">
      <c r="A861" s="22"/>
      <c r="B861" s="4"/>
      <c r="C861" s="4"/>
      <c r="D861" s="4"/>
      <c r="E861" s="4"/>
      <c r="F861" s="16"/>
      <c r="G861" s="25"/>
    </row>
    <row r="862" spans="1:7">
      <c r="A862" s="22"/>
      <c r="B862" s="4"/>
      <c r="C862" s="4"/>
      <c r="D862" s="4"/>
      <c r="E862" s="4"/>
      <c r="F862" s="16"/>
      <c r="G862" s="25"/>
    </row>
    <row r="863" spans="1:7">
      <c r="A863" s="22"/>
      <c r="B863" s="4"/>
      <c r="C863" s="4"/>
      <c r="D863" s="4"/>
      <c r="E863" s="4"/>
      <c r="F863" s="16"/>
      <c r="G863" s="25"/>
    </row>
    <row r="864" spans="1:7">
      <c r="A864" s="22"/>
      <c r="B864" s="4"/>
      <c r="C864" s="4"/>
      <c r="D864" s="4"/>
      <c r="E864" s="4"/>
      <c r="F864" s="16"/>
      <c r="G864" s="25"/>
    </row>
    <row r="865" spans="1:7">
      <c r="A865" s="22"/>
      <c r="B865" s="4"/>
      <c r="C865" s="4"/>
      <c r="D865" s="4"/>
      <c r="E865" s="4"/>
      <c r="F865" s="16"/>
      <c r="G865" s="25"/>
    </row>
    <row r="866" spans="1:7">
      <c r="A866" s="22"/>
      <c r="B866" s="4"/>
      <c r="C866" s="4"/>
      <c r="D866" s="4"/>
      <c r="E866" s="4"/>
      <c r="F866" s="16"/>
      <c r="G866" s="25"/>
    </row>
    <row r="867" spans="1:7">
      <c r="A867" s="22"/>
      <c r="B867" s="4"/>
      <c r="C867" s="4"/>
      <c r="D867" s="4"/>
      <c r="E867" s="4"/>
      <c r="F867" s="16"/>
      <c r="G867" s="25"/>
    </row>
    <row r="868" spans="1:7">
      <c r="A868" s="22"/>
      <c r="B868" s="4"/>
      <c r="C868" s="4"/>
      <c r="D868" s="4"/>
      <c r="E868" s="4"/>
      <c r="F868" s="16"/>
      <c r="G868" s="25"/>
    </row>
    <row r="869" spans="1:7">
      <c r="A869" s="22"/>
      <c r="B869" s="4"/>
      <c r="C869" s="4"/>
      <c r="D869" s="4"/>
      <c r="E869" s="4"/>
      <c r="F869" s="16"/>
      <c r="G869" s="25"/>
    </row>
    <row r="870" spans="1:7">
      <c r="A870" s="22"/>
      <c r="B870" s="4"/>
      <c r="C870" s="4"/>
      <c r="D870" s="4"/>
      <c r="E870" s="4"/>
      <c r="F870" s="16"/>
      <c r="G870" s="25"/>
    </row>
    <row r="871" spans="1:7">
      <c r="A871" s="22"/>
      <c r="B871" s="4"/>
      <c r="C871" s="4"/>
      <c r="D871" s="4"/>
      <c r="E871" s="4"/>
      <c r="F871" s="16"/>
      <c r="G871" s="25"/>
    </row>
    <row r="872" spans="1:7">
      <c r="A872" s="22"/>
      <c r="B872" s="4"/>
      <c r="C872" s="4"/>
      <c r="D872" s="4"/>
      <c r="E872" s="4"/>
      <c r="F872" s="16"/>
      <c r="G872" s="25"/>
    </row>
    <row r="873" spans="1:7">
      <c r="A873" s="22"/>
      <c r="B873" s="4"/>
      <c r="C873" s="4"/>
      <c r="D873" s="4"/>
      <c r="E873" s="4"/>
      <c r="F873" s="16"/>
      <c r="G873" s="25"/>
    </row>
    <row r="874" spans="1:7">
      <c r="A874" s="22"/>
      <c r="B874" s="4"/>
      <c r="C874" s="4"/>
      <c r="D874" s="4"/>
      <c r="E874" s="4"/>
      <c r="F874" s="16"/>
      <c r="G874" s="25"/>
    </row>
    <row r="875" spans="1:7">
      <c r="A875" s="22"/>
      <c r="B875" s="4"/>
      <c r="C875" s="4"/>
      <c r="D875" s="4"/>
      <c r="E875" s="4"/>
      <c r="F875" s="16"/>
      <c r="G875" s="25"/>
    </row>
    <row r="876" spans="1:7">
      <c r="A876" s="22"/>
      <c r="B876" s="4"/>
      <c r="C876" s="4"/>
      <c r="D876" s="4"/>
      <c r="E876" s="4"/>
      <c r="F876" s="16"/>
      <c r="G876" s="25"/>
    </row>
    <row r="877" spans="1:7">
      <c r="A877" s="22"/>
      <c r="B877" s="4"/>
      <c r="C877" s="4"/>
      <c r="D877" s="4"/>
      <c r="E877" s="4"/>
      <c r="F877" s="16"/>
      <c r="G877" s="25"/>
    </row>
    <row r="878" spans="1:7">
      <c r="A878" s="22"/>
      <c r="B878" s="4"/>
      <c r="C878" s="4"/>
      <c r="D878" s="4"/>
      <c r="E878" s="4"/>
      <c r="F878" s="16"/>
      <c r="G878" s="25"/>
    </row>
    <row r="879" spans="1:7">
      <c r="A879" s="22"/>
      <c r="B879" s="4"/>
      <c r="C879" s="4"/>
      <c r="D879" s="4"/>
      <c r="E879" s="4"/>
      <c r="F879" s="16"/>
      <c r="G879" s="25"/>
    </row>
    <row r="880" spans="1:7">
      <c r="A880" s="22"/>
      <c r="B880" s="4"/>
      <c r="C880" s="4"/>
      <c r="D880" s="4"/>
      <c r="E880" s="4"/>
      <c r="F880" s="16"/>
      <c r="G880" s="25"/>
    </row>
    <row r="881" spans="1:7">
      <c r="A881" s="22"/>
      <c r="B881" s="4"/>
      <c r="C881" s="4"/>
      <c r="D881" s="4"/>
      <c r="E881" s="4"/>
      <c r="F881" s="16"/>
      <c r="G881" s="25"/>
    </row>
    <row r="882" spans="1:7">
      <c r="A882" s="22"/>
      <c r="B882" s="4"/>
      <c r="C882" s="4"/>
      <c r="D882" s="4"/>
      <c r="E882" s="4"/>
      <c r="F882" s="16"/>
      <c r="G882" s="25"/>
    </row>
    <row r="883" spans="1:7">
      <c r="A883" s="22"/>
      <c r="B883" s="4"/>
      <c r="C883" s="4"/>
      <c r="D883" s="4"/>
      <c r="E883" s="4"/>
      <c r="F883" s="16"/>
      <c r="G883" s="25"/>
    </row>
    <row r="884" spans="1:7">
      <c r="A884" s="22"/>
      <c r="B884" s="4"/>
      <c r="C884" s="4"/>
      <c r="D884" s="4"/>
      <c r="E884" s="4"/>
      <c r="F884" s="16"/>
      <c r="G884" s="25"/>
    </row>
    <row r="885" spans="1:7">
      <c r="A885" s="22"/>
      <c r="B885" s="4"/>
      <c r="C885" s="4"/>
      <c r="D885" s="4"/>
      <c r="E885" s="4"/>
      <c r="F885" s="16"/>
      <c r="G885" s="25"/>
    </row>
    <row r="886" spans="1:7">
      <c r="A886" s="22"/>
      <c r="B886" s="4"/>
      <c r="C886" s="4"/>
      <c r="D886" s="4"/>
      <c r="E886" s="4"/>
      <c r="F886" s="16"/>
      <c r="G886" s="25"/>
    </row>
    <row r="887" spans="1:7">
      <c r="A887" s="22"/>
      <c r="B887" s="4"/>
      <c r="C887" s="4"/>
      <c r="D887" s="4"/>
      <c r="E887" s="4"/>
      <c r="F887" s="16"/>
      <c r="G887" s="25"/>
    </row>
    <row r="888" spans="1:7">
      <c r="A888" s="22"/>
      <c r="B888" s="4"/>
      <c r="C888" s="4"/>
      <c r="D888" s="4"/>
      <c r="E888" s="4"/>
      <c r="F888" s="16"/>
      <c r="G888" s="25"/>
    </row>
    <row r="889" spans="1:7">
      <c r="A889" s="22"/>
      <c r="B889" s="4"/>
      <c r="C889" s="4"/>
      <c r="D889" s="4"/>
      <c r="E889" s="4"/>
      <c r="F889" s="16"/>
      <c r="G889" s="25"/>
    </row>
    <row r="890" spans="1:7">
      <c r="A890" s="22"/>
      <c r="B890" s="4"/>
      <c r="C890" s="4"/>
      <c r="D890" s="4"/>
      <c r="E890" s="4"/>
      <c r="F890" s="16"/>
      <c r="G890" s="25"/>
    </row>
    <row r="891" spans="1:7">
      <c r="A891" s="22"/>
      <c r="B891" s="4"/>
      <c r="C891" s="4"/>
      <c r="D891" s="4"/>
      <c r="E891" s="4"/>
      <c r="F891" s="16"/>
      <c r="G891" s="25"/>
    </row>
    <row r="892" spans="1:7">
      <c r="A892" s="22"/>
      <c r="B892" s="4"/>
      <c r="C892" s="4"/>
      <c r="D892" s="4"/>
      <c r="E892" s="4"/>
      <c r="F892" s="16"/>
      <c r="G892" s="25"/>
    </row>
    <row r="893" spans="1:7">
      <c r="A893" s="22"/>
      <c r="B893" s="4"/>
      <c r="C893" s="4"/>
      <c r="D893" s="4"/>
      <c r="E893" s="4"/>
      <c r="F893" s="16"/>
      <c r="G893" s="25"/>
    </row>
    <row r="894" spans="1:7">
      <c r="A894" s="22"/>
      <c r="B894" s="4"/>
      <c r="C894" s="4"/>
      <c r="D894" s="4"/>
      <c r="E894" s="4"/>
      <c r="F894" s="16"/>
      <c r="G894" s="25"/>
    </row>
    <row r="895" spans="1:7">
      <c r="A895" s="22"/>
      <c r="B895" s="4"/>
      <c r="C895" s="4"/>
      <c r="D895" s="4"/>
      <c r="E895" s="4"/>
      <c r="F895" s="16"/>
      <c r="G895" s="25"/>
    </row>
    <row r="896" spans="1:7">
      <c r="A896" s="22"/>
      <c r="B896" s="4"/>
      <c r="C896" s="4"/>
      <c r="D896" s="4"/>
      <c r="E896" s="4"/>
      <c r="F896" s="16"/>
      <c r="G896" s="25"/>
    </row>
    <row r="897" spans="1:7">
      <c r="A897" s="22"/>
      <c r="B897" s="4"/>
      <c r="C897" s="4"/>
      <c r="D897" s="4"/>
      <c r="E897" s="4"/>
      <c r="F897" s="16"/>
      <c r="G897" s="25"/>
    </row>
    <row r="898" spans="1:7">
      <c r="A898" s="22"/>
      <c r="B898" s="4"/>
      <c r="C898" s="4"/>
      <c r="D898" s="4"/>
      <c r="E898" s="4"/>
      <c r="F898" s="16"/>
      <c r="G898" s="25"/>
    </row>
    <row r="899" spans="1:7">
      <c r="A899" s="22"/>
      <c r="B899" s="4"/>
      <c r="C899" s="4"/>
      <c r="D899" s="4"/>
      <c r="E899" s="4"/>
      <c r="F899" s="16"/>
      <c r="G899" s="25"/>
    </row>
    <row r="900" spans="1:7">
      <c r="A900" s="22"/>
      <c r="B900" s="4"/>
      <c r="C900" s="4"/>
      <c r="D900" s="4"/>
      <c r="E900" s="4"/>
      <c r="F900" s="16"/>
      <c r="G900" s="25"/>
    </row>
    <row r="901" spans="1:7">
      <c r="A901" s="22"/>
      <c r="B901" s="4"/>
      <c r="C901" s="4"/>
      <c r="D901" s="4"/>
      <c r="E901" s="4"/>
      <c r="F901" s="16"/>
      <c r="G901" s="25"/>
    </row>
    <row r="902" spans="1:7">
      <c r="A902" s="22"/>
      <c r="B902" s="4"/>
      <c r="C902" s="4"/>
      <c r="D902" s="4"/>
      <c r="E902" s="4"/>
      <c r="F902" s="16"/>
      <c r="G902" s="25"/>
    </row>
    <row r="903" spans="1:7">
      <c r="A903" s="22"/>
      <c r="B903" s="4"/>
      <c r="C903" s="4"/>
      <c r="D903" s="4"/>
      <c r="E903" s="4"/>
      <c r="F903" s="16"/>
      <c r="G903" s="25"/>
    </row>
    <row r="904" spans="1:7">
      <c r="A904" s="22"/>
      <c r="B904" s="4"/>
      <c r="C904" s="4"/>
      <c r="D904" s="4"/>
      <c r="E904" s="4"/>
      <c r="F904" s="16"/>
      <c r="G904" s="25"/>
    </row>
    <row r="905" spans="1:7">
      <c r="A905" s="22"/>
      <c r="B905" s="4"/>
      <c r="C905" s="4"/>
      <c r="D905" s="4"/>
      <c r="E905" s="4"/>
      <c r="F905" s="16"/>
      <c r="G905" s="25"/>
    </row>
    <row r="906" spans="1:7">
      <c r="A906" s="22"/>
      <c r="B906" s="4"/>
      <c r="C906" s="4"/>
      <c r="D906" s="4"/>
      <c r="E906" s="4"/>
      <c r="F906" s="16"/>
      <c r="G906" s="25"/>
    </row>
    <row r="907" spans="1:7">
      <c r="A907" s="22"/>
      <c r="B907" s="4"/>
      <c r="C907" s="4"/>
      <c r="D907" s="4"/>
      <c r="E907" s="4"/>
      <c r="F907" s="16"/>
      <c r="G907" s="25"/>
    </row>
    <row r="908" spans="1:7">
      <c r="A908" s="22"/>
      <c r="B908" s="4"/>
      <c r="C908" s="4"/>
      <c r="D908" s="4"/>
      <c r="E908" s="4"/>
      <c r="F908" s="16"/>
      <c r="G908" s="25"/>
    </row>
    <row r="909" spans="1:7">
      <c r="A909" s="22"/>
      <c r="B909" s="4"/>
      <c r="C909" s="4"/>
      <c r="D909" s="4"/>
      <c r="E909" s="4"/>
      <c r="F909" s="16"/>
      <c r="G909" s="25"/>
    </row>
    <row r="910" spans="1:7">
      <c r="A910" s="22"/>
      <c r="B910" s="4"/>
      <c r="C910" s="4"/>
      <c r="D910" s="4"/>
      <c r="E910" s="4"/>
      <c r="F910" s="16"/>
      <c r="G910" s="25"/>
    </row>
    <row r="911" spans="1:7">
      <c r="A911" s="22"/>
      <c r="B911" s="4"/>
      <c r="C911" s="4"/>
      <c r="D911" s="4"/>
      <c r="E911" s="4"/>
      <c r="F911" s="16"/>
      <c r="G911" s="25"/>
    </row>
    <row r="912" spans="1:7">
      <c r="A912" s="22"/>
      <c r="B912" s="4"/>
      <c r="C912" s="4"/>
      <c r="D912" s="4"/>
      <c r="E912" s="4"/>
      <c r="F912" s="16"/>
      <c r="G912" s="25"/>
    </row>
    <row r="913" spans="1:7">
      <c r="A913" s="22"/>
      <c r="B913" s="4"/>
      <c r="C913" s="4"/>
      <c r="D913" s="4"/>
      <c r="E913" s="4"/>
      <c r="F913" s="16"/>
      <c r="G913" s="25"/>
    </row>
    <row r="914" spans="1:7">
      <c r="A914" s="22"/>
      <c r="B914" s="4"/>
      <c r="C914" s="4"/>
      <c r="D914" s="4"/>
      <c r="E914" s="4"/>
      <c r="F914" s="16"/>
      <c r="G914" s="25"/>
    </row>
    <row r="915" spans="1:7">
      <c r="A915" s="22"/>
      <c r="B915" s="4"/>
      <c r="C915" s="4"/>
      <c r="D915" s="4"/>
      <c r="E915" s="4"/>
      <c r="F915" s="16"/>
      <c r="G915" s="25"/>
    </row>
    <row r="916" spans="1:7">
      <c r="A916" s="22"/>
      <c r="B916" s="4"/>
      <c r="C916" s="4"/>
      <c r="D916" s="4"/>
      <c r="E916" s="4"/>
      <c r="F916" s="16"/>
      <c r="G916" s="25"/>
    </row>
    <row r="917" spans="1:7">
      <c r="A917" s="22"/>
      <c r="B917" s="4"/>
      <c r="C917" s="4"/>
      <c r="D917" s="4"/>
      <c r="E917" s="4"/>
      <c r="F917" s="16"/>
      <c r="G917" s="25"/>
    </row>
    <row r="918" spans="1:7">
      <c r="A918" s="22"/>
      <c r="B918" s="4"/>
      <c r="C918" s="4"/>
      <c r="D918" s="4"/>
      <c r="E918" s="4"/>
      <c r="F918" s="16"/>
      <c r="G918" s="25"/>
    </row>
    <row r="919" spans="1:7">
      <c r="A919" s="22"/>
      <c r="B919" s="4"/>
      <c r="C919" s="4"/>
      <c r="D919" s="4"/>
      <c r="E919" s="4"/>
      <c r="F919" s="16"/>
      <c r="G919" s="25"/>
    </row>
    <row r="920" spans="1:7">
      <c r="A920" s="22"/>
      <c r="B920" s="4"/>
      <c r="C920" s="4"/>
      <c r="D920" s="4"/>
      <c r="E920" s="4"/>
      <c r="F920" s="16"/>
      <c r="G920" s="25"/>
    </row>
    <row r="921" spans="1:7">
      <c r="A921" s="22"/>
      <c r="B921" s="4"/>
      <c r="C921" s="4"/>
      <c r="D921" s="4"/>
      <c r="E921" s="4"/>
      <c r="F921" s="16"/>
      <c r="G921" s="25"/>
    </row>
    <row r="922" spans="1:7">
      <c r="A922" s="22"/>
      <c r="B922" s="4"/>
      <c r="C922" s="4"/>
      <c r="D922" s="4"/>
      <c r="E922" s="4"/>
      <c r="F922" s="16"/>
      <c r="G922" s="25"/>
    </row>
    <row r="923" spans="1:7">
      <c r="A923" s="22"/>
      <c r="B923" s="4"/>
      <c r="C923" s="4"/>
      <c r="D923" s="4"/>
      <c r="E923" s="4"/>
      <c r="F923" s="16"/>
      <c r="G923" s="25"/>
    </row>
    <row r="924" spans="1:7">
      <c r="A924" s="22"/>
      <c r="B924" s="4"/>
      <c r="C924" s="4"/>
      <c r="D924" s="4"/>
      <c r="E924" s="4"/>
      <c r="F924" s="16"/>
      <c r="G924" s="25"/>
    </row>
    <row r="925" spans="1:7">
      <c r="A925" s="22"/>
      <c r="B925" s="4"/>
      <c r="C925" s="4"/>
      <c r="D925" s="4"/>
      <c r="E925" s="4"/>
      <c r="F925" s="16"/>
      <c r="G925" s="25"/>
    </row>
    <row r="926" spans="1:7">
      <c r="A926" s="22"/>
      <c r="B926" s="4"/>
      <c r="C926" s="4"/>
      <c r="D926" s="4"/>
      <c r="E926" s="4"/>
      <c r="F926" s="16"/>
      <c r="G926" s="25"/>
    </row>
    <row r="927" spans="1:7">
      <c r="A927" s="22"/>
      <c r="B927" s="4"/>
      <c r="C927" s="4"/>
      <c r="D927" s="4"/>
      <c r="E927" s="4"/>
      <c r="F927" s="16"/>
      <c r="G927" s="25"/>
    </row>
    <row r="928" spans="1:7">
      <c r="A928" s="22"/>
      <c r="B928" s="4"/>
      <c r="C928" s="4"/>
      <c r="D928" s="4"/>
      <c r="E928" s="4"/>
      <c r="F928" s="16"/>
      <c r="G928" s="25"/>
    </row>
    <row r="929" spans="1:7">
      <c r="A929" s="22"/>
      <c r="B929" s="4"/>
      <c r="C929" s="4"/>
      <c r="D929" s="4"/>
      <c r="E929" s="4"/>
      <c r="F929" s="16"/>
      <c r="G929" s="25"/>
    </row>
    <row r="930" spans="1:7">
      <c r="A930" s="22"/>
      <c r="B930" s="4"/>
      <c r="C930" s="4"/>
      <c r="D930" s="4"/>
      <c r="E930" s="4"/>
      <c r="F930" s="16"/>
      <c r="G930" s="25"/>
    </row>
    <row r="931" spans="1:7">
      <c r="A931" s="22"/>
      <c r="B931" s="4"/>
      <c r="C931" s="4"/>
      <c r="D931" s="4"/>
      <c r="E931" s="4"/>
      <c r="F931" s="16"/>
      <c r="G931" s="25"/>
    </row>
    <row r="932" spans="1:7">
      <c r="A932" s="22"/>
      <c r="B932" s="4"/>
      <c r="C932" s="4"/>
      <c r="D932" s="4"/>
      <c r="E932" s="4"/>
      <c r="F932" s="16"/>
      <c r="G932" s="25"/>
    </row>
    <row r="933" spans="1:7">
      <c r="A933" s="22"/>
      <c r="B933" s="4"/>
      <c r="C933" s="4"/>
      <c r="D933" s="4"/>
      <c r="E933" s="4"/>
      <c r="F933" s="16"/>
      <c r="G933" s="25"/>
    </row>
    <row r="934" spans="1:7">
      <c r="A934" s="22"/>
      <c r="B934" s="4"/>
      <c r="C934" s="4"/>
      <c r="D934" s="4"/>
      <c r="E934" s="4"/>
      <c r="F934" s="16"/>
      <c r="G934" s="25"/>
    </row>
    <row r="935" spans="1:7">
      <c r="A935" s="22"/>
      <c r="B935" s="4"/>
      <c r="C935" s="4"/>
      <c r="D935" s="4"/>
      <c r="E935" s="4"/>
      <c r="F935" s="16"/>
      <c r="G935" s="25"/>
    </row>
    <row r="936" spans="1:7">
      <c r="A936" s="22"/>
      <c r="B936" s="4"/>
      <c r="C936" s="4"/>
      <c r="D936" s="4"/>
      <c r="E936" s="4"/>
      <c r="F936" s="16"/>
      <c r="G936" s="25"/>
    </row>
    <row r="937" spans="1:7">
      <c r="A937" s="22"/>
      <c r="B937" s="4"/>
      <c r="C937" s="4"/>
      <c r="D937" s="4"/>
      <c r="E937" s="4"/>
      <c r="F937" s="16"/>
      <c r="G937" s="25"/>
    </row>
    <row r="938" spans="1:7">
      <c r="A938" s="22"/>
      <c r="B938" s="4"/>
      <c r="C938" s="4"/>
      <c r="D938" s="4"/>
      <c r="E938" s="4"/>
      <c r="F938" s="16"/>
      <c r="G938" s="25"/>
    </row>
    <row r="939" spans="1:7">
      <c r="A939" s="22"/>
      <c r="B939" s="4"/>
      <c r="C939" s="4"/>
      <c r="D939" s="4"/>
      <c r="E939" s="4"/>
      <c r="F939" s="16"/>
      <c r="G939" s="25"/>
    </row>
    <row r="940" spans="1:7">
      <c r="A940" s="22"/>
      <c r="B940" s="4"/>
      <c r="C940" s="4"/>
      <c r="D940" s="4"/>
      <c r="E940" s="4"/>
      <c r="F940" s="16"/>
      <c r="G940" s="25"/>
    </row>
    <row r="941" spans="1:7">
      <c r="A941" s="22"/>
      <c r="B941" s="4"/>
      <c r="C941" s="4"/>
      <c r="D941" s="4"/>
      <c r="E941" s="4"/>
      <c r="F941" s="16"/>
      <c r="G941" s="25"/>
    </row>
    <row r="942" spans="1:7">
      <c r="A942" s="22"/>
      <c r="B942" s="4"/>
      <c r="C942" s="4"/>
      <c r="D942" s="4"/>
      <c r="E942" s="4"/>
      <c r="F942" s="16"/>
      <c r="G942" s="25"/>
    </row>
    <row r="943" spans="1:7">
      <c r="A943" s="22"/>
      <c r="B943" s="4"/>
      <c r="C943" s="4"/>
      <c r="D943" s="4"/>
      <c r="E943" s="4"/>
      <c r="F943" s="16"/>
      <c r="G943" s="25"/>
    </row>
    <row r="944" spans="1:7">
      <c r="A944" s="22"/>
      <c r="B944" s="4"/>
      <c r="C944" s="4"/>
      <c r="D944" s="4"/>
      <c r="E944" s="4"/>
      <c r="F944" s="16"/>
      <c r="G944" s="25"/>
    </row>
    <row r="945" spans="1:7">
      <c r="A945" s="22"/>
      <c r="B945" s="4"/>
      <c r="C945" s="4"/>
      <c r="D945" s="4"/>
      <c r="E945" s="4"/>
      <c r="F945" s="16"/>
      <c r="G945" s="25"/>
    </row>
    <row r="946" spans="1:7">
      <c r="A946" s="22"/>
      <c r="B946" s="4"/>
      <c r="C946" s="4"/>
      <c r="D946" s="4"/>
      <c r="E946" s="4"/>
      <c r="F946" s="16"/>
      <c r="G946" s="25"/>
    </row>
    <row r="947" spans="1:7">
      <c r="A947" s="22"/>
      <c r="B947" s="4"/>
      <c r="C947" s="4"/>
      <c r="D947" s="4"/>
      <c r="E947" s="4"/>
      <c r="F947" s="16"/>
      <c r="G947" s="25"/>
    </row>
    <row r="948" spans="1:7">
      <c r="A948" s="22"/>
      <c r="B948" s="4"/>
      <c r="C948" s="4"/>
      <c r="D948" s="4"/>
      <c r="E948" s="4"/>
      <c r="F948" s="16"/>
      <c r="G948" s="25"/>
    </row>
    <row r="949" spans="1:7">
      <c r="A949" s="22"/>
      <c r="B949" s="4"/>
      <c r="C949" s="4"/>
      <c r="D949" s="4"/>
      <c r="E949" s="4"/>
      <c r="F949" s="16"/>
      <c r="G949" s="25"/>
    </row>
    <row r="950" spans="1:7">
      <c r="A950" s="22"/>
      <c r="B950" s="4"/>
      <c r="C950" s="4"/>
      <c r="D950" s="4"/>
      <c r="E950" s="4"/>
      <c r="F950" s="16"/>
      <c r="G950" s="25"/>
    </row>
    <row r="951" spans="1:7">
      <c r="A951" s="22"/>
      <c r="B951" s="4"/>
      <c r="C951" s="4"/>
      <c r="D951" s="4"/>
      <c r="E951" s="4"/>
      <c r="F951" s="16"/>
      <c r="G951" s="25"/>
    </row>
    <row r="952" spans="1:7">
      <c r="A952" s="22"/>
      <c r="B952" s="4"/>
      <c r="C952" s="4"/>
      <c r="D952" s="4"/>
      <c r="E952" s="4"/>
      <c r="F952" s="16"/>
      <c r="G952" s="25"/>
    </row>
    <row r="953" spans="1:7">
      <c r="A953" s="22"/>
      <c r="B953" s="4"/>
      <c r="C953" s="4"/>
      <c r="D953" s="4"/>
      <c r="E953" s="4"/>
      <c r="F953" s="16"/>
      <c r="G953" s="25"/>
    </row>
    <row r="954" spans="1:7">
      <c r="A954" s="22"/>
      <c r="B954" s="4"/>
      <c r="C954" s="4"/>
      <c r="D954" s="4"/>
      <c r="E954" s="4"/>
      <c r="F954" s="16"/>
      <c r="G954" s="25"/>
    </row>
    <row r="955" spans="1:7">
      <c r="A955" s="22"/>
      <c r="B955" s="4"/>
      <c r="C955" s="4"/>
      <c r="D955" s="4"/>
      <c r="E955" s="4"/>
      <c r="F955" s="16"/>
      <c r="G955" s="25"/>
    </row>
    <row r="956" spans="1:7">
      <c r="A956" s="22"/>
      <c r="B956" s="4"/>
      <c r="C956" s="4"/>
      <c r="D956" s="4"/>
      <c r="E956" s="4"/>
      <c r="F956" s="16"/>
      <c r="G956" s="25"/>
    </row>
    <row r="957" spans="1:7">
      <c r="A957" s="22"/>
      <c r="B957" s="4"/>
      <c r="C957" s="4"/>
      <c r="D957" s="4"/>
      <c r="E957" s="4"/>
      <c r="F957" s="16"/>
      <c r="G957" s="25"/>
    </row>
    <row r="958" spans="1:7">
      <c r="A958" s="22"/>
      <c r="B958" s="4"/>
      <c r="C958" s="4"/>
      <c r="D958" s="4"/>
      <c r="E958" s="4"/>
      <c r="F958" s="16"/>
      <c r="G958" s="25"/>
    </row>
    <row r="959" spans="1:7">
      <c r="A959" s="22"/>
      <c r="B959" s="4"/>
      <c r="C959" s="4"/>
      <c r="D959" s="4"/>
      <c r="E959" s="4"/>
      <c r="F959" s="16"/>
      <c r="G959" s="25"/>
    </row>
    <row r="960" spans="1:7">
      <c r="A960" s="22"/>
      <c r="B960" s="4"/>
      <c r="C960" s="4"/>
      <c r="D960" s="4"/>
      <c r="E960" s="4"/>
      <c r="F960" s="16"/>
      <c r="G960" s="25"/>
    </row>
    <row r="961" spans="1:7">
      <c r="A961" s="22"/>
      <c r="B961" s="4"/>
      <c r="C961" s="4"/>
      <c r="D961" s="4"/>
      <c r="E961" s="4"/>
      <c r="F961" s="16"/>
      <c r="G961" s="25"/>
    </row>
    <row r="962" spans="1:7">
      <c r="A962" s="22"/>
      <c r="B962" s="4"/>
      <c r="C962" s="4"/>
      <c r="D962" s="4"/>
      <c r="E962" s="4"/>
      <c r="F962" s="16"/>
      <c r="G962" s="25"/>
    </row>
    <row r="963" spans="1:7">
      <c r="A963" s="22"/>
      <c r="B963" s="4"/>
      <c r="C963" s="4"/>
      <c r="D963" s="4"/>
      <c r="E963" s="4"/>
      <c r="F963" s="16"/>
      <c r="G963" s="25"/>
    </row>
    <row r="964" spans="1:7">
      <c r="A964" s="22"/>
      <c r="B964" s="4"/>
      <c r="C964" s="4"/>
      <c r="D964" s="4"/>
      <c r="E964" s="4"/>
      <c r="F964" s="16"/>
      <c r="G964" s="25"/>
    </row>
    <row r="965" spans="1:7">
      <c r="A965" s="22"/>
      <c r="B965" s="4"/>
      <c r="C965" s="4"/>
      <c r="D965" s="4"/>
      <c r="E965" s="4"/>
      <c r="F965" s="16"/>
      <c r="G965" s="25"/>
    </row>
    <row r="966" spans="1:7">
      <c r="A966" s="22"/>
      <c r="B966" s="4"/>
      <c r="C966" s="4"/>
      <c r="D966" s="4"/>
      <c r="E966" s="4"/>
      <c r="F966" s="16"/>
      <c r="G966" s="25"/>
    </row>
    <row r="967" spans="1:7">
      <c r="A967" s="22"/>
      <c r="B967" s="4"/>
      <c r="C967" s="4"/>
      <c r="D967" s="4"/>
      <c r="E967" s="4"/>
      <c r="F967" s="16"/>
      <c r="G967" s="25"/>
    </row>
    <row r="968" spans="1:7">
      <c r="A968" s="22"/>
      <c r="B968" s="4"/>
      <c r="C968" s="4"/>
      <c r="D968" s="4"/>
      <c r="E968" s="4"/>
      <c r="F968" s="16"/>
      <c r="G968" s="25"/>
    </row>
    <row r="969" spans="1:7">
      <c r="A969" s="22"/>
      <c r="B969" s="4"/>
      <c r="C969" s="4"/>
      <c r="D969" s="4"/>
      <c r="E969" s="4"/>
      <c r="F969" s="16"/>
      <c r="G969" s="25"/>
    </row>
    <row r="970" spans="1:7">
      <c r="A970" s="22"/>
      <c r="B970" s="4"/>
      <c r="C970" s="4"/>
      <c r="D970" s="4"/>
      <c r="E970" s="4"/>
      <c r="F970" s="16"/>
      <c r="G970" s="25"/>
    </row>
    <row r="971" spans="1:7">
      <c r="A971" s="22"/>
      <c r="B971" s="4"/>
      <c r="C971" s="4"/>
      <c r="D971" s="4"/>
      <c r="E971" s="4"/>
      <c r="F971" s="16"/>
      <c r="G971" s="25"/>
    </row>
    <row r="972" spans="1:7">
      <c r="A972" s="22"/>
      <c r="B972" s="4"/>
      <c r="C972" s="4"/>
      <c r="D972" s="4"/>
      <c r="E972" s="4"/>
      <c r="F972" s="16"/>
      <c r="G972" s="25"/>
    </row>
    <row r="973" spans="1:7">
      <c r="A973" s="22"/>
      <c r="B973" s="4"/>
      <c r="C973" s="4"/>
      <c r="D973" s="4"/>
      <c r="E973" s="4"/>
      <c r="F973" s="16"/>
      <c r="G973" s="25"/>
    </row>
    <row r="974" spans="1:7">
      <c r="A974" s="22"/>
      <c r="B974" s="4"/>
      <c r="C974" s="4"/>
      <c r="D974" s="4"/>
      <c r="E974" s="4"/>
      <c r="F974" s="16"/>
      <c r="G974" s="25"/>
    </row>
    <row r="975" spans="1:7">
      <c r="A975" s="22"/>
      <c r="B975" s="4"/>
      <c r="C975" s="4"/>
      <c r="D975" s="4"/>
      <c r="E975" s="4"/>
      <c r="F975" s="16"/>
      <c r="G975" s="25"/>
    </row>
    <row r="976" spans="1:7">
      <c r="A976" s="22"/>
      <c r="B976" s="4"/>
      <c r="C976" s="4"/>
      <c r="D976" s="4"/>
      <c r="E976" s="4"/>
      <c r="F976" s="16"/>
      <c r="G976" s="25"/>
    </row>
    <row r="977" spans="1:7">
      <c r="A977" s="22"/>
      <c r="B977" s="4"/>
      <c r="C977" s="4"/>
      <c r="D977" s="4"/>
      <c r="E977" s="4"/>
      <c r="F977" s="16"/>
      <c r="G977" s="25"/>
    </row>
    <row r="978" spans="1:7">
      <c r="A978" s="22"/>
      <c r="B978" s="4"/>
      <c r="C978" s="4"/>
      <c r="D978" s="4"/>
      <c r="E978" s="4"/>
      <c r="F978" s="16"/>
      <c r="G978" s="25"/>
    </row>
    <row r="979" spans="1:7">
      <c r="A979" s="22"/>
      <c r="B979" s="4"/>
      <c r="C979" s="4"/>
      <c r="D979" s="4"/>
      <c r="E979" s="4"/>
      <c r="F979" s="16"/>
      <c r="G979" s="25"/>
    </row>
    <row r="980" spans="1:7">
      <c r="A980" s="22"/>
      <c r="B980" s="4"/>
      <c r="C980" s="4"/>
      <c r="D980" s="4"/>
      <c r="E980" s="4"/>
      <c r="F980" s="16"/>
      <c r="G980" s="25"/>
    </row>
    <row r="981" spans="1:7">
      <c r="A981" s="22"/>
      <c r="B981" s="4"/>
      <c r="C981" s="4"/>
      <c r="D981" s="4"/>
      <c r="E981" s="4"/>
      <c r="F981" s="16"/>
      <c r="G981" s="25"/>
    </row>
    <row r="982" spans="1:7">
      <c r="A982" s="22"/>
      <c r="B982" s="4"/>
      <c r="C982" s="4"/>
      <c r="D982" s="4"/>
      <c r="E982" s="4"/>
      <c r="F982" s="16"/>
      <c r="G982" s="25"/>
    </row>
    <row r="983" spans="1:7">
      <c r="A983" s="22"/>
      <c r="B983" s="4"/>
      <c r="C983" s="4"/>
      <c r="D983" s="4"/>
      <c r="E983" s="4"/>
      <c r="F983" s="16"/>
      <c r="G983" s="25"/>
    </row>
    <row r="984" spans="1:7">
      <c r="A984" s="22"/>
      <c r="B984" s="4"/>
      <c r="C984" s="4"/>
      <c r="D984" s="4"/>
      <c r="E984" s="4"/>
      <c r="F984" s="16"/>
      <c r="G984" s="25"/>
    </row>
    <row r="985" spans="1:7">
      <c r="A985" s="22"/>
      <c r="B985" s="4"/>
      <c r="C985" s="4"/>
      <c r="D985" s="4"/>
      <c r="E985" s="4"/>
      <c r="F985" s="16"/>
      <c r="G985" s="25"/>
    </row>
    <row r="986" spans="1:7">
      <c r="A986" s="22"/>
      <c r="B986" s="4"/>
      <c r="C986" s="4"/>
      <c r="D986" s="4"/>
      <c r="E986" s="4"/>
      <c r="F986" s="16"/>
      <c r="G986" s="25"/>
    </row>
    <row r="987" spans="1:7">
      <c r="A987" s="22"/>
      <c r="B987" s="4"/>
      <c r="C987" s="4"/>
      <c r="D987" s="4"/>
      <c r="E987" s="4"/>
      <c r="F987" s="16"/>
      <c r="G987" s="25"/>
    </row>
    <row r="988" spans="1:7">
      <c r="A988" s="22"/>
      <c r="B988" s="4"/>
      <c r="C988" s="4"/>
      <c r="D988" s="4"/>
      <c r="E988" s="4"/>
      <c r="F988" s="16"/>
      <c r="G988" s="25"/>
    </row>
    <row r="989" spans="1:7">
      <c r="A989" s="22"/>
      <c r="B989" s="4"/>
      <c r="C989" s="4"/>
      <c r="D989" s="4"/>
      <c r="E989" s="4"/>
      <c r="F989" s="16"/>
      <c r="G989" s="25"/>
    </row>
    <row r="990" spans="1:7">
      <c r="A990" s="22"/>
      <c r="B990" s="4"/>
      <c r="C990" s="4"/>
      <c r="D990" s="4"/>
      <c r="E990" s="4"/>
      <c r="F990" s="16"/>
      <c r="G990" s="25"/>
    </row>
    <row r="991" spans="1:7">
      <c r="A991" s="22"/>
      <c r="B991" s="4"/>
      <c r="C991" s="4"/>
      <c r="D991" s="4"/>
      <c r="E991" s="4"/>
      <c r="F991" s="16"/>
      <c r="G991" s="25"/>
    </row>
    <row r="992" spans="1:7">
      <c r="A992" s="22"/>
      <c r="B992" s="4"/>
      <c r="C992" s="4"/>
      <c r="D992" s="4"/>
      <c r="E992" s="4"/>
      <c r="F992" s="16"/>
      <c r="G992" s="25"/>
    </row>
    <row r="993" spans="1:7">
      <c r="A993" s="22"/>
      <c r="B993" s="4"/>
      <c r="C993" s="4"/>
      <c r="D993" s="4"/>
      <c r="E993" s="4"/>
      <c r="F993" s="16"/>
      <c r="G993" s="25"/>
    </row>
    <row r="994" spans="1:7">
      <c r="A994" s="22"/>
      <c r="B994" s="4"/>
      <c r="C994" s="4"/>
      <c r="D994" s="4"/>
      <c r="E994" s="4"/>
      <c r="F994" s="16"/>
      <c r="G994" s="25"/>
    </row>
    <row r="995" spans="1:7">
      <c r="A995" s="22"/>
      <c r="B995" s="4"/>
      <c r="C995" s="4"/>
      <c r="D995" s="4"/>
      <c r="E995" s="4"/>
      <c r="F995" s="16"/>
      <c r="G995" s="25"/>
    </row>
    <row r="996" spans="1:7">
      <c r="A996" s="22"/>
      <c r="B996" s="4"/>
      <c r="C996" s="4"/>
      <c r="D996" s="4"/>
      <c r="E996" s="4"/>
      <c r="F996" s="16"/>
      <c r="G996" s="25"/>
    </row>
    <row r="997" spans="1:7">
      <c r="A997" s="22"/>
      <c r="B997" s="4"/>
      <c r="C997" s="4"/>
      <c r="D997" s="4"/>
      <c r="E997" s="4"/>
      <c r="F997" s="16"/>
      <c r="G997" s="25"/>
    </row>
    <row r="998" spans="1:7">
      <c r="A998" s="22"/>
      <c r="B998" s="4"/>
      <c r="C998" s="4"/>
      <c r="D998" s="4"/>
      <c r="E998" s="4"/>
      <c r="F998" s="16"/>
      <c r="G998" s="25"/>
    </row>
    <row r="999" spans="1:7">
      <c r="A999" s="17"/>
      <c r="B999" s="7"/>
      <c r="C999" s="7"/>
      <c r="D999" s="7"/>
      <c r="E999" s="7"/>
      <c r="F999" s="24"/>
      <c r="G999"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E3A02-1764-47BB-9132-3BBE0D2DFAD2}">
  <dimension ref="A1:Y235"/>
  <sheetViews>
    <sheetView topLeftCell="N1" workbookViewId="0">
      <selection activeCell="W2" sqref="W2"/>
    </sheetView>
  </sheetViews>
  <sheetFormatPr defaultRowHeight="15"/>
  <cols>
    <col min="1" max="1" width="83.42578125" style="10" customWidth="1"/>
    <col min="2" max="2" width="16.5703125" customWidth="1"/>
    <col min="3" max="3" width="57.5703125" bestFit="1" customWidth="1"/>
    <col min="4" max="4" width="35" customWidth="1"/>
    <col min="5" max="5" width="27.5703125" customWidth="1"/>
    <col min="6" max="6" width="25.42578125" customWidth="1"/>
    <col min="7" max="7" width="12.42578125" customWidth="1"/>
    <col min="8" max="8" width="15.7109375" bestFit="1" customWidth="1"/>
    <col min="9" max="9" width="11.42578125" customWidth="1"/>
    <col min="10" max="10" width="13.7109375" customWidth="1"/>
    <col min="11" max="13" width="15.7109375" customWidth="1"/>
    <col min="14" max="15" width="19" customWidth="1"/>
    <col min="16" max="16" width="12.7109375" customWidth="1"/>
    <col min="17" max="17" width="13.5703125" customWidth="1"/>
    <col min="18" max="22" width="19" customWidth="1"/>
    <col min="23" max="23" width="14.7109375" customWidth="1"/>
    <col min="24" max="24" width="13.42578125" customWidth="1"/>
    <col min="25" max="25" width="27.28515625" customWidth="1"/>
    <col min="26" max="26" width="17.140625" customWidth="1"/>
  </cols>
  <sheetData>
    <row r="1" spans="1:25">
      <c r="A1" s="11" t="s">
        <v>23</v>
      </c>
      <c r="B1" s="11" t="s">
        <v>25</v>
      </c>
      <c r="C1" s="11" t="s">
        <v>26</v>
      </c>
      <c r="D1" s="11" t="s">
        <v>27</v>
      </c>
      <c r="E1" s="11" t="s">
        <v>28</v>
      </c>
      <c r="F1" s="11" t="s">
        <v>29</v>
      </c>
      <c r="G1" s="11" t="s">
        <v>30</v>
      </c>
      <c r="H1" s="11" t="s">
        <v>31</v>
      </c>
      <c r="I1" s="11" t="s">
        <v>32</v>
      </c>
      <c r="J1" s="11" t="s">
        <v>33</v>
      </c>
      <c r="K1" s="11" t="s">
        <v>34</v>
      </c>
      <c r="L1" s="11" t="s">
        <v>35</v>
      </c>
      <c r="M1" s="11" t="s">
        <v>36</v>
      </c>
      <c r="N1" s="11" t="s">
        <v>37</v>
      </c>
      <c r="O1" s="11" t="s">
        <v>38</v>
      </c>
      <c r="P1" s="11" t="s">
        <v>39</v>
      </c>
      <c r="Q1" s="11" t="s">
        <v>40</v>
      </c>
      <c r="R1" s="11" t="s">
        <v>41</v>
      </c>
      <c r="S1" s="11" t="s">
        <v>0</v>
      </c>
      <c r="T1" s="11" t="s">
        <v>887</v>
      </c>
      <c r="U1" s="11" t="s">
        <v>888</v>
      </c>
      <c r="V1" s="11" t="s">
        <v>556</v>
      </c>
      <c r="W1" s="11" t="s">
        <v>48</v>
      </c>
      <c r="X1" s="11" t="s">
        <v>889</v>
      </c>
      <c r="Y1" s="11" t="s">
        <v>890</v>
      </c>
    </row>
    <row r="2" spans="1:25">
      <c r="A2" s="26" t="s">
        <v>891</v>
      </c>
      <c r="B2" s="27" t="str" cm="1">
        <f t="array" ref="B2:D2">_xlfn.TEXTSPLIT($A2,"//")</f>
        <v>TRXNO0005428</v>
      </c>
      <c r="C2" s="27" t="str">
        <v>12162024|Vishal|NairMob604868234</v>
      </c>
      <c r="D2" s="27" t="str">
        <v>Razorpay*CReDIT Card3499</v>
      </c>
      <c r="E2" s="27" t="str" cm="1">
        <f t="array" ref="E2:F2">TRIM(_xlfn.TEXTSPLIT($C2,"Mob"))</f>
        <v>12162024|Vishal|Nair</v>
      </c>
      <c r="F2" s="27" t="str">
        <v>604868234</v>
      </c>
      <c r="G2" s="27" t="str" cm="1">
        <f t="array" ref="G2">_xlfn.TEXTSPLIT($F2,"*")</f>
        <v>604868234</v>
      </c>
      <c r="H2" s="27"/>
      <c r="I2" s="28" t="str" cm="1">
        <f t="array" ref="I2:K2">_xlfn.TEXTSPLIT($E2,"|")</f>
        <v>12162024</v>
      </c>
      <c r="J2" s="27" t="str">
        <v>Vishal</v>
      </c>
      <c r="K2" s="27" t="str">
        <v>Nair</v>
      </c>
      <c r="L2" s="27" t="str">
        <f>TRIM(J2)</f>
        <v>Vishal</v>
      </c>
      <c r="M2" s="27" t="str" cm="1">
        <f t="array" ref="M2:N2">IF($D2="","",_xlfn.TEXTSPLIT($D2,"*"))</f>
        <v>Razorpay</v>
      </c>
      <c r="N2" s="27" t="str">
        <v>CReDIT Card3499</v>
      </c>
      <c r="O2" s="27" t="str">
        <f>IF($N2="",$H2,$N2)</f>
        <v>CReDIT Card3499</v>
      </c>
      <c r="P2" s="27" t="str">
        <f>LEFT($I2,2)</f>
        <v>12</v>
      </c>
      <c r="Q2" s="30" t="str">
        <f>MID($I2,3,2)</f>
        <v>16</v>
      </c>
      <c r="R2" s="27" t="str">
        <f>RIGHT($I2,4)</f>
        <v>2024</v>
      </c>
      <c r="S2" s="31" t="str">
        <f>CONCATENATE($P2,"/",$Q2,"/",$R2)</f>
        <v>12/16/2024</v>
      </c>
      <c r="T2" s="27" t="str">
        <f>TRIM(B2)</f>
        <v>TRXNO0005428</v>
      </c>
      <c r="U2" s="29" t="str">
        <f>CONCATENATE($L2," ",$K2)</f>
        <v>Vishal Nair</v>
      </c>
      <c r="V2" s="29" t="str">
        <f>IFERROR(_xlfn.XLOOKUP($U2,'Counselling Details'!$A$2:$A$308,'Counselling Details'!$B$2:$B$308),"")</f>
        <v>Male</v>
      </c>
      <c r="W2" s="44" t="str">
        <f>G2</f>
        <v>604868234</v>
      </c>
      <c r="X2" s="27" t="str">
        <f>M2</f>
        <v>Razorpay</v>
      </c>
      <c r="Y2" s="27" t="str">
        <f>TRIM($O2)</f>
        <v>CReDIT Card3499</v>
      </c>
    </row>
    <row r="3" spans="1:25">
      <c r="A3" s="26" t="s">
        <v>892</v>
      </c>
      <c r="B3" s="27" t="str" cm="1">
        <f t="array" ref="B3:D3">_xlfn.TEXTSPLIT($A3,"//")</f>
        <v>TRXNO0005429</v>
      </c>
      <c r="C3" s="27" t="str">
        <v>12242024|Arjun|SharmaMob605184653</v>
      </c>
      <c r="D3" s="27" t="str">
        <v>Razorpay*CredIt Card3999</v>
      </c>
      <c r="E3" s="27" t="str" cm="1">
        <f t="array" ref="E3:F3">TRIM(_xlfn.TEXTSPLIT($C3,"Mob"))</f>
        <v>12242024|Arjun|Sharma</v>
      </c>
      <c r="F3" s="27" t="str">
        <v>605184653</v>
      </c>
      <c r="G3" s="27" t="str" cm="1">
        <f t="array" ref="G3">_xlfn.TEXTSPLIT($F3,"*")</f>
        <v>605184653</v>
      </c>
      <c r="H3" s="27"/>
      <c r="I3" s="27" t="str" cm="1">
        <f t="array" ref="I3:K3">_xlfn.TEXTSPLIT($E3,"|")</f>
        <v>12242024</v>
      </c>
      <c r="J3" s="27" t="str">
        <v>Arjun</v>
      </c>
      <c r="K3" s="27" t="str">
        <v>Sharma</v>
      </c>
      <c r="L3" s="27" t="str">
        <f t="shared" ref="L3:L66" si="0">TRIM(J3)</f>
        <v>Arjun</v>
      </c>
      <c r="M3" s="27" t="str" cm="1">
        <f t="array" ref="M3:N3">IF($D3="","",_xlfn.TEXTSPLIT($D3,"*"))</f>
        <v>Razorpay</v>
      </c>
      <c r="N3" s="27" t="str">
        <v>CredIt Card3999</v>
      </c>
      <c r="O3" s="27" t="str">
        <f>IF($N3="",$H3,$N3)</f>
        <v>CredIt Card3999</v>
      </c>
      <c r="P3" s="27" t="str">
        <f t="shared" ref="P3:P66" si="1">LEFT($I3,2)</f>
        <v>12</v>
      </c>
      <c r="Q3" s="30" t="str">
        <f t="shared" ref="Q3:Q66" si="2">MID($I3,3,2)</f>
        <v>24</v>
      </c>
      <c r="R3" s="27" t="str">
        <f t="shared" ref="R3:R66" si="3">RIGHT($I3,4)</f>
        <v>2024</v>
      </c>
      <c r="S3" s="31" t="str">
        <f t="shared" ref="S3:S66" si="4">CONCATENATE($P3,"/",$Q3,"/",$R3)</f>
        <v>12/24/2024</v>
      </c>
      <c r="T3" s="27" t="str">
        <f>TRIM(B3)</f>
        <v>TRXNO0005429</v>
      </c>
      <c r="U3" s="29" t="str">
        <f t="shared" ref="U3:U66" si="5">CONCATENATE($L3," ",$K3)</f>
        <v>Arjun Sharma</v>
      </c>
      <c r="V3" s="29" t="str">
        <f>IFERROR(_xlfn.XLOOKUP($U3,'Counselling Details'!$A$2:$A$308,'Counselling Details'!$B$2:$B$308),"")</f>
        <v>Male</v>
      </c>
      <c r="W3" s="44" t="str">
        <f t="shared" ref="W3:W66" si="6">G3</f>
        <v>605184653</v>
      </c>
      <c r="X3" s="27" t="str">
        <f t="shared" ref="X3:X66" si="7">M3</f>
        <v>Razorpay</v>
      </c>
      <c r="Y3" s="27" t="str">
        <f t="shared" ref="Y3:Y66" si="8">TRIM($O3)</f>
        <v>CredIt Card3999</v>
      </c>
    </row>
    <row r="4" spans="1:25">
      <c r="A4" s="26" t="s">
        <v>893</v>
      </c>
      <c r="B4" s="27" t="str" cm="1">
        <f t="array" ref="B4:D4">_xlfn.TEXTSPLIT($A4,"//")</f>
        <v>TRXNO0005430</v>
      </c>
      <c r="C4" s="27" t="str">
        <v>12222024|MAhesh|ChopraMob608152639</v>
      </c>
      <c r="D4" s="27" t="str">
        <v>Razorpay*Credit Card1499</v>
      </c>
      <c r="E4" s="27" t="str" cm="1">
        <f t="array" ref="E4:F4">TRIM(_xlfn.TEXTSPLIT($C4,"Mob"))</f>
        <v>12222024|MAhesh|Chopra</v>
      </c>
      <c r="F4" s="27" t="str">
        <v>608152639</v>
      </c>
      <c r="G4" s="27" t="str" cm="1">
        <f t="array" ref="G4">_xlfn.TEXTSPLIT($F4,"*")</f>
        <v>608152639</v>
      </c>
      <c r="H4" s="27"/>
      <c r="I4" s="27" t="str" cm="1">
        <f t="array" ref="I4:K4">_xlfn.TEXTSPLIT($E4,"|")</f>
        <v>12222024</v>
      </c>
      <c r="J4" s="27" t="str">
        <v>MAhesh</v>
      </c>
      <c r="K4" s="27" t="str">
        <v>Chopra</v>
      </c>
      <c r="L4" s="27" t="str">
        <f t="shared" si="0"/>
        <v>MAhesh</v>
      </c>
      <c r="M4" s="27" t="str" cm="1">
        <f t="array" ref="M4:N4">IF($D4="","",_xlfn.TEXTSPLIT($D4,"*"))</f>
        <v>Razorpay</v>
      </c>
      <c r="N4" s="27" t="str">
        <v>Credit Card1499</v>
      </c>
      <c r="O4" s="27" t="str">
        <f>IF($N4="",$H4,$N4)</f>
        <v>Credit Card1499</v>
      </c>
      <c r="P4" s="27" t="str">
        <f t="shared" si="1"/>
        <v>12</v>
      </c>
      <c r="Q4" s="30" t="str">
        <f t="shared" si="2"/>
        <v>22</v>
      </c>
      <c r="R4" s="27" t="str">
        <f t="shared" si="3"/>
        <v>2024</v>
      </c>
      <c r="S4" s="31" t="str">
        <f t="shared" si="4"/>
        <v>12/22/2024</v>
      </c>
      <c r="T4" s="27" t="str">
        <f>TRIM(B4)</f>
        <v>TRXNO0005430</v>
      </c>
      <c r="U4" s="29" t="str">
        <f t="shared" si="5"/>
        <v>MAhesh Chopra</v>
      </c>
      <c r="V4" s="29" t="str">
        <f>IFERROR(_xlfn.XLOOKUP($U4,'Counselling Details'!$A$2:$A$308,'Counselling Details'!$B$2:$B$308),"")</f>
        <v>Male</v>
      </c>
      <c r="W4" s="44" t="str">
        <f t="shared" si="6"/>
        <v>608152639</v>
      </c>
      <c r="X4" s="27" t="str">
        <f t="shared" si="7"/>
        <v>Razorpay</v>
      </c>
      <c r="Y4" s="27" t="str">
        <f t="shared" si="8"/>
        <v>Credit Card1499</v>
      </c>
    </row>
    <row r="5" spans="1:25">
      <c r="A5" s="26" t="s">
        <v>894</v>
      </c>
      <c r="B5" s="27" t="str" cm="1">
        <f t="array" ref="B5:C5">_xlfn.TEXTSPLIT($A5,"//")</f>
        <v>TRXNO0005431</v>
      </c>
      <c r="C5" s="27" t="str">
        <v>12162024|Madhuri|VermaMob600852753*PhonePE3499</v>
      </c>
      <c r="D5" s="27"/>
      <c r="E5" s="27" t="str" cm="1">
        <f t="array" ref="E5:F5">TRIM(_xlfn.TEXTSPLIT($C5,"Mob"))</f>
        <v>12162024|Madhuri|Verma</v>
      </c>
      <c r="F5" s="27" t="str">
        <v>600852753*PhonePE3499</v>
      </c>
      <c r="G5" s="27" t="str" cm="1">
        <f t="array" ref="G5:H5">_xlfn.TEXTSPLIT($F5,"*")</f>
        <v>600852753</v>
      </c>
      <c r="H5" s="27" t="str">
        <v>PhonePE3499</v>
      </c>
      <c r="I5" s="27" t="str" cm="1">
        <f t="array" ref="I5:K5">_xlfn.TEXTSPLIT($E5,"|")</f>
        <v>12162024</v>
      </c>
      <c r="J5" s="27" t="str">
        <v>Madhuri</v>
      </c>
      <c r="K5" s="27" t="str">
        <v>Verma</v>
      </c>
      <c r="L5" s="27" t="str">
        <f t="shared" si="0"/>
        <v>Madhuri</v>
      </c>
      <c r="M5" s="27" t="str" cm="1">
        <f t="array" ref="M5">IF($D5="","",_xlfn.TEXTSPLIT($D5,"*"))</f>
        <v/>
      </c>
      <c r="N5" s="27"/>
      <c r="O5" s="27" t="str">
        <f>IF($N5="",$H5,$N5)</f>
        <v>PhonePE3499</v>
      </c>
      <c r="P5" s="27" t="str">
        <f t="shared" si="1"/>
        <v>12</v>
      </c>
      <c r="Q5" s="30" t="str">
        <f t="shared" si="2"/>
        <v>16</v>
      </c>
      <c r="R5" s="27" t="str">
        <f t="shared" si="3"/>
        <v>2024</v>
      </c>
      <c r="S5" s="31" t="str">
        <f t="shared" si="4"/>
        <v>12/16/2024</v>
      </c>
      <c r="T5" s="27" t="str">
        <f>TRIM(B5)</f>
        <v>TRXNO0005431</v>
      </c>
      <c r="U5" s="29" t="str">
        <f t="shared" si="5"/>
        <v>Madhuri Verma</v>
      </c>
      <c r="V5" s="29" t="str">
        <f>IFERROR(_xlfn.XLOOKUP($U5,'Counselling Details'!$A$2:$A$308,'Counselling Details'!$B$2:$B$308),"")</f>
        <v>Female</v>
      </c>
      <c r="W5" s="44" t="str">
        <f t="shared" si="6"/>
        <v>600852753</v>
      </c>
      <c r="X5" s="27" t="str">
        <f t="shared" si="7"/>
        <v/>
      </c>
      <c r="Y5" s="27" t="str">
        <f t="shared" si="8"/>
        <v>PhonePE3499</v>
      </c>
    </row>
    <row r="6" spans="1:25">
      <c r="A6" s="26" t="s">
        <v>895</v>
      </c>
      <c r="B6" s="27" t="str" cm="1">
        <f t="array" ref="B6:D6">_xlfn.TEXTSPLIT($A6,"//")</f>
        <v>TRXNO0005432</v>
      </c>
      <c r="C6" s="27" t="str">
        <v>12142024|Siddharth|BansalMob607953470</v>
      </c>
      <c r="D6" s="27" t="str">
        <v>Razorpay*DEbit Card2499</v>
      </c>
      <c r="E6" s="27" t="str" cm="1">
        <f t="array" ref="E6:F6">TRIM(_xlfn.TEXTSPLIT($C6,"Mob"))</f>
        <v>12142024|Siddharth|Bansal</v>
      </c>
      <c r="F6" s="27" t="str">
        <v>607953470</v>
      </c>
      <c r="G6" s="27" t="str" cm="1">
        <f t="array" ref="G6">_xlfn.TEXTSPLIT($F6,"*")</f>
        <v>607953470</v>
      </c>
      <c r="H6" s="27"/>
      <c r="I6" s="27" t="str" cm="1">
        <f t="array" ref="I6:K6">_xlfn.TEXTSPLIT($E6,"|")</f>
        <v>12142024</v>
      </c>
      <c r="J6" s="27" t="str">
        <v>Siddharth</v>
      </c>
      <c r="K6" s="27" t="str">
        <v>Bansal</v>
      </c>
      <c r="L6" s="27" t="str">
        <f t="shared" si="0"/>
        <v>Siddharth</v>
      </c>
      <c r="M6" s="27" t="str" cm="1">
        <f t="array" ref="M6:N6">IF($D6="","",_xlfn.TEXTSPLIT($D6,"*"))</f>
        <v>Razorpay</v>
      </c>
      <c r="N6" s="27" t="str">
        <v>DEbit Card2499</v>
      </c>
      <c r="O6" s="27" t="str">
        <f>IF($N6="",$H6,$N6)</f>
        <v>DEbit Card2499</v>
      </c>
      <c r="P6" s="27" t="str">
        <f t="shared" si="1"/>
        <v>12</v>
      </c>
      <c r="Q6" s="30" t="str">
        <f t="shared" si="2"/>
        <v>14</v>
      </c>
      <c r="R6" s="27" t="str">
        <f t="shared" si="3"/>
        <v>2024</v>
      </c>
      <c r="S6" s="31" t="str">
        <f t="shared" si="4"/>
        <v>12/14/2024</v>
      </c>
      <c r="T6" s="27" t="str">
        <f>TRIM(B6)</f>
        <v>TRXNO0005432</v>
      </c>
      <c r="U6" s="29" t="str">
        <f t="shared" si="5"/>
        <v>Siddharth Bansal</v>
      </c>
      <c r="V6" s="29" t="str">
        <f>IFERROR(_xlfn.XLOOKUP($U6,'Counselling Details'!$A$2:$A$308,'Counselling Details'!$B$2:$B$308),"")</f>
        <v>Male</v>
      </c>
      <c r="W6" s="44" t="str">
        <f t="shared" si="6"/>
        <v>607953470</v>
      </c>
      <c r="X6" s="27" t="str">
        <f t="shared" si="7"/>
        <v>Razorpay</v>
      </c>
      <c r="Y6" s="27" t="str">
        <f t="shared" si="8"/>
        <v>DEbit Card2499</v>
      </c>
    </row>
    <row r="7" spans="1:25">
      <c r="A7" s="26" t="s">
        <v>896</v>
      </c>
      <c r="B7" s="27" t="str" cm="1">
        <f t="array" ref="B7:D7">_xlfn.TEXTSPLIT($A7,"//")</f>
        <v>TRXNO0005433</v>
      </c>
      <c r="C7" s="27" t="str">
        <v>12122024|Jeet|ChopraMob608853508</v>
      </c>
      <c r="D7" s="27" t="str">
        <v>Razorpay*Debit C@rd3999</v>
      </c>
      <c r="E7" s="27" t="str" cm="1">
        <f t="array" ref="E7:F7">TRIM(_xlfn.TEXTSPLIT($C7,"Mob"))</f>
        <v>12122024|Jeet|Chopra</v>
      </c>
      <c r="F7" s="27" t="str">
        <v>608853508</v>
      </c>
      <c r="G7" s="27" t="str" cm="1">
        <f t="array" ref="G7">_xlfn.TEXTSPLIT($F7,"*")</f>
        <v>608853508</v>
      </c>
      <c r="H7" s="27"/>
      <c r="I7" s="27" t="str" cm="1">
        <f t="array" ref="I7:K7">_xlfn.TEXTSPLIT($E7,"|")</f>
        <v>12122024</v>
      </c>
      <c r="J7" s="27" t="str">
        <v>Jeet</v>
      </c>
      <c r="K7" s="27" t="str">
        <v>Chopra</v>
      </c>
      <c r="L7" s="27" t="str">
        <f t="shared" si="0"/>
        <v>Jeet</v>
      </c>
      <c r="M7" s="27" t="str" cm="1">
        <f t="array" ref="M7:N7">IF($D7="","",_xlfn.TEXTSPLIT($D7,"*"))</f>
        <v>Razorpay</v>
      </c>
      <c r="N7" s="27" t="str">
        <v>Debit C@rd3999</v>
      </c>
      <c r="O7" s="27" t="str">
        <f>IF($N7="",$H7,$N7)</f>
        <v>Debit C@rd3999</v>
      </c>
      <c r="P7" s="27" t="str">
        <f t="shared" si="1"/>
        <v>12</v>
      </c>
      <c r="Q7" s="30" t="str">
        <f t="shared" si="2"/>
        <v>12</v>
      </c>
      <c r="R7" s="27" t="str">
        <f t="shared" si="3"/>
        <v>2024</v>
      </c>
      <c r="S7" s="31" t="str">
        <f t="shared" si="4"/>
        <v>12/12/2024</v>
      </c>
      <c r="T7" s="27" t="str">
        <f>TRIM(B7)</f>
        <v>TRXNO0005433</v>
      </c>
      <c r="U7" s="29" t="str">
        <f t="shared" si="5"/>
        <v>Jeet Chopra</v>
      </c>
      <c r="V7" s="29" t="str">
        <f>IFERROR(_xlfn.XLOOKUP($U7,'Counselling Details'!$A$2:$A$308,'Counselling Details'!$B$2:$B$308),"")</f>
        <v>Male</v>
      </c>
      <c r="W7" s="44" t="str">
        <f t="shared" si="6"/>
        <v>608853508</v>
      </c>
      <c r="X7" s="27" t="str">
        <f t="shared" si="7"/>
        <v>Razorpay</v>
      </c>
      <c r="Y7" s="27" t="str">
        <f t="shared" si="8"/>
        <v>Debit C@rd3999</v>
      </c>
    </row>
    <row r="8" spans="1:25">
      <c r="A8" s="26" t="s">
        <v>897</v>
      </c>
      <c r="B8" s="27" t="str" cm="1">
        <f t="array" ref="B8:D8">_xlfn.TEXTSPLIT($A8,"//")</f>
        <v>TRXNO0005434</v>
      </c>
      <c r="C8" s="27" t="str">
        <v>12212024|Tanisha|TiwariMob600653584</v>
      </c>
      <c r="D8" s="27" t="str">
        <v>Razorpay*Debit3499</v>
      </c>
      <c r="E8" s="27" t="str" cm="1">
        <f t="array" ref="E8:F8">TRIM(_xlfn.TEXTSPLIT($C8,"Mob"))</f>
        <v>12212024|Tanisha|Tiwari</v>
      </c>
      <c r="F8" s="27" t="str">
        <v>600653584</v>
      </c>
      <c r="G8" s="27" t="str" cm="1">
        <f t="array" ref="G8">_xlfn.TEXTSPLIT($F8,"*")</f>
        <v>600653584</v>
      </c>
      <c r="H8" s="27"/>
      <c r="I8" s="27" t="str" cm="1">
        <f t="array" ref="I8:K8">_xlfn.TEXTSPLIT($E8,"|")</f>
        <v>12212024</v>
      </c>
      <c r="J8" s="27" t="str">
        <v>Tanisha</v>
      </c>
      <c r="K8" s="27" t="str">
        <v>Tiwari</v>
      </c>
      <c r="L8" s="27" t="str">
        <f t="shared" si="0"/>
        <v>Tanisha</v>
      </c>
      <c r="M8" s="27" t="str" cm="1">
        <f t="array" ref="M8:N8">IF($D8="","",_xlfn.TEXTSPLIT($D8,"*"))</f>
        <v>Razorpay</v>
      </c>
      <c r="N8" s="27" t="str">
        <v>Debit3499</v>
      </c>
      <c r="O8" s="27" t="str">
        <f>IF($N8="",$H8,$N8)</f>
        <v>Debit3499</v>
      </c>
      <c r="P8" s="27" t="str">
        <f t="shared" si="1"/>
        <v>12</v>
      </c>
      <c r="Q8" s="30" t="str">
        <f t="shared" si="2"/>
        <v>21</v>
      </c>
      <c r="R8" s="27" t="str">
        <f t="shared" si="3"/>
        <v>2024</v>
      </c>
      <c r="S8" s="31" t="str">
        <f t="shared" si="4"/>
        <v>12/21/2024</v>
      </c>
      <c r="T8" s="27" t="str">
        <f>TRIM(B8)</f>
        <v>TRXNO0005434</v>
      </c>
      <c r="U8" s="29" t="str">
        <f t="shared" si="5"/>
        <v>Tanisha Tiwari</v>
      </c>
      <c r="V8" s="29" t="str">
        <f>IFERROR(_xlfn.XLOOKUP($U8,'Counselling Details'!$A$2:$A$308,'Counselling Details'!$B$2:$B$308),"")</f>
        <v>Female</v>
      </c>
      <c r="W8" s="44" t="str">
        <f t="shared" si="6"/>
        <v>600653584</v>
      </c>
      <c r="X8" s="27" t="str">
        <f t="shared" si="7"/>
        <v>Razorpay</v>
      </c>
      <c r="Y8" s="27" t="str">
        <f t="shared" si="8"/>
        <v>Debit3499</v>
      </c>
    </row>
    <row r="9" spans="1:25">
      <c r="A9" s="26" t="s">
        <v>898</v>
      </c>
      <c r="B9" s="27" t="str" cm="1">
        <f t="array" ref="B9:D9">_xlfn.TEXTSPLIT($A9,"//")</f>
        <v>TRXNO0005435</v>
      </c>
      <c r="C9" s="27" t="str">
        <v>12252024|Tejas|NairMob707853886</v>
      </c>
      <c r="D9" s="27" t="str">
        <v>Razorpay*CredItCard2499</v>
      </c>
      <c r="E9" s="27" t="str" cm="1">
        <f t="array" ref="E9:F9">TRIM(_xlfn.TEXTSPLIT($C9,"Mob"))</f>
        <v>12252024|Tejas|Nair</v>
      </c>
      <c r="F9" s="27" t="str">
        <v>707853886</v>
      </c>
      <c r="G9" s="27" t="str" cm="1">
        <f t="array" ref="G9">_xlfn.TEXTSPLIT($F9,"*")</f>
        <v>707853886</v>
      </c>
      <c r="H9" s="27"/>
      <c r="I9" s="27" t="str" cm="1">
        <f t="array" ref="I9:K9">_xlfn.TEXTSPLIT($E9,"|")</f>
        <v>12252024</v>
      </c>
      <c r="J9" s="27" t="str">
        <v>Tejas</v>
      </c>
      <c r="K9" s="27" t="str">
        <v>Nair</v>
      </c>
      <c r="L9" s="27" t="str">
        <f t="shared" si="0"/>
        <v>Tejas</v>
      </c>
      <c r="M9" s="27" t="str" cm="1">
        <f t="array" ref="M9:N9">IF($D9="","",_xlfn.TEXTSPLIT($D9,"*"))</f>
        <v>Razorpay</v>
      </c>
      <c r="N9" s="27" t="str">
        <v>CredItCard2499</v>
      </c>
      <c r="O9" s="27" t="str">
        <f>IF($N9="",$H9,$N9)</f>
        <v>CredItCard2499</v>
      </c>
      <c r="P9" s="27" t="str">
        <f t="shared" si="1"/>
        <v>12</v>
      </c>
      <c r="Q9" s="30" t="str">
        <f t="shared" si="2"/>
        <v>25</v>
      </c>
      <c r="R9" s="27" t="str">
        <f t="shared" si="3"/>
        <v>2024</v>
      </c>
      <c r="S9" s="31" t="str">
        <f t="shared" si="4"/>
        <v>12/25/2024</v>
      </c>
      <c r="T9" s="27" t="str">
        <f>TRIM(B9)</f>
        <v>TRXNO0005435</v>
      </c>
      <c r="U9" s="29" t="str">
        <f t="shared" si="5"/>
        <v>Tejas Nair</v>
      </c>
      <c r="V9" s="29" t="str">
        <f>IFERROR(_xlfn.XLOOKUP($U9,'Counselling Details'!$A$2:$A$308,'Counselling Details'!$B$2:$B$308),"")</f>
        <v>Male</v>
      </c>
      <c r="W9" s="44" t="str">
        <f t="shared" si="6"/>
        <v>707853886</v>
      </c>
      <c r="X9" s="27" t="str">
        <f t="shared" si="7"/>
        <v>Razorpay</v>
      </c>
      <c r="Y9" s="27" t="str">
        <f t="shared" si="8"/>
        <v>CredItCard2499</v>
      </c>
    </row>
    <row r="10" spans="1:25">
      <c r="A10" s="26" t="s">
        <v>899</v>
      </c>
      <c r="B10" s="27" t="str" cm="1">
        <f t="array" ref="B10:D10">_xlfn.TEXTSPLIT($A10,"//")</f>
        <v>TRXNO0005436</v>
      </c>
      <c r="C10" s="27" t="str">
        <v>12152024|Zara|RaoMob604154150</v>
      </c>
      <c r="D10" s="27" t="str">
        <v>PayU*CreditCard1499</v>
      </c>
      <c r="E10" s="27" t="str" cm="1">
        <f t="array" ref="E10:F10">TRIM(_xlfn.TEXTSPLIT($C10,"Mob"))</f>
        <v>12152024|Zara|Rao</v>
      </c>
      <c r="F10" s="27" t="str">
        <v>604154150</v>
      </c>
      <c r="G10" s="27" t="str" cm="1">
        <f t="array" ref="G10">_xlfn.TEXTSPLIT($F10,"*")</f>
        <v>604154150</v>
      </c>
      <c r="H10" s="27"/>
      <c r="I10" s="27" t="str" cm="1">
        <f t="array" ref="I10:K10">_xlfn.TEXTSPLIT($E10,"|")</f>
        <v>12152024</v>
      </c>
      <c r="J10" s="27" t="str">
        <v>Zara</v>
      </c>
      <c r="K10" s="27" t="str">
        <v>Rao</v>
      </c>
      <c r="L10" s="27" t="str">
        <f t="shared" si="0"/>
        <v>Zara</v>
      </c>
      <c r="M10" s="27" t="str" cm="1">
        <f t="array" ref="M10:N10">IF($D10="","",_xlfn.TEXTSPLIT($D10,"*"))</f>
        <v>PayU</v>
      </c>
      <c r="N10" s="27" t="str">
        <v>CreditCard1499</v>
      </c>
      <c r="O10" s="27" t="str">
        <f>IF($N10="",$H10,$N10)</f>
        <v>CreditCard1499</v>
      </c>
      <c r="P10" s="27" t="str">
        <f t="shared" si="1"/>
        <v>12</v>
      </c>
      <c r="Q10" s="30" t="str">
        <f t="shared" si="2"/>
        <v>15</v>
      </c>
      <c r="R10" s="27" t="str">
        <f t="shared" si="3"/>
        <v>2024</v>
      </c>
      <c r="S10" s="31" t="str">
        <f t="shared" si="4"/>
        <v>12/15/2024</v>
      </c>
      <c r="T10" s="27" t="str">
        <f>TRIM(B10)</f>
        <v>TRXNO0005436</v>
      </c>
      <c r="U10" s="29" t="str">
        <f t="shared" si="5"/>
        <v>Zara Rao</v>
      </c>
      <c r="V10" s="29" t="str">
        <f>IFERROR(_xlfn.XLOOKUP($U10,'Counselling Details'!$A$2:$A$308,'Counselling Details'!$B$2:$B$308),"")</f>
        <v>Female</v>
      </c>
      <c r="W10" s="44" t="str">
        <f t="shared" si="6"/>
        <v>604154150</v>
      </c>
      <c r="X10" s="27" t="str">
        <f t="shared" si="7"/>
        <v>PayU</v>
      </c>
      <c r="Y10" s="27" t="str">
        <f t="shared" si="8"/>
        <v>CreditCard1499</v>
      </c>
    </row>
    <row r="11" spans="1:25">
      <c r="A11" s="26" t="s">
        <v>900</v>
      </c>
      <c r="B11" s="27" t="str" cm="1">
        <f t="array" ref="B11:D11">_xlfn.TEXTSPLIT($A11,"//")</f>
        <v>TRXNO0005437</v>
      </c>
      <c r="C11" s="27" t="str">
        <v>12172024|Jayant|NairMob701354453</v>
      </c>
      <c r="D11" s="27" t="str">
        <v>Razorpay*DebitCard2499</v>
      </c>
      <c r="E11" s="27" t="str" cm="1">
        <f t="array" ref="E11:F11">TRIM(_xlfn.TEXTSPLIT($C11,"Mob"))</f>
        <v>12172024|Jayant|Nair</v>
      </c>
      <c r="F11" s="27" t="str">
        <v>701354453</v>
      </c>
      <c r="G11" s="27" t="str" cm="1">
        <f t="array" ref="G11">_xlfn.TEXTSPLIT($F11,"*")</f>
        <v>701354453</v>
      </c>
      <c r="H11" s="27"/>
      <c r="I11" s="27" t="str" cm="1">
        <f t="array" ref="I11:K11">_xlfn.TEXTSPLIT($E11,"|")</f>
        <v>12172024</v>
      </c>
      <c r="J11" s="27" t="str">
        <v>Jayant</v>
      </c>
      <c r="K11" s="27" t="str">
        <v>Nair</v>
      </c>
      <c r="L11" s="27" t="str">
        <f t="shared" si="0"/>
        <v>Jayant</v>
      </c>
      <c r="M11" s="27" t="str" cm="1">
        <f t="array" ref="M11:N11">IF($D11="","",_xlfn.TEXTSPLIT($D11,"*"))</f>
        <v>Razorpay</v>
      </c>
      <c r="N11" s="27" t="str">
        <v>DebitCard2499</v>
      </c>
      <c r="O11" s="27" t="str">
        <f>IF($N11="",$H11,$N11)</f>
        <v>DebitCard2499</v>
      </c>
      <c r="P11" s="27" t="str">
        <f t="shared" si="1"/>
        <v>12</v>
      </c>
      <c r="Q11" s="30" t="str">
        <f t="shared" si="2"/>
        <v>17</v>
      </c>
      <c r="R11" s="27" t="str">
        <f t="shared" si="3"/>
        <v>2024</v>
      </c>
      <c r="S11" s="31" t="str">
        <f t="shared" si="4"/>
        <v>12/17/2024</v>
      </c>
      <c r="T11" s="27" t="str">
        <f>TRIM(B11)</f>
        <v>TRXNO0005437</v>
      </c>
      <c r="U11" s="29" t="str">
        <f t="shared" si="5"/>
        <v>Jayant Nair</v>
      </c>
      <c r="V11" s="29" t="str">
        <f>IFERROR(_xlfn.XLOOKUP($U11,'Counselling Details'!$A$2:$A$308,'Counselling Details'!$B$2:$B$308),"")</f>
        <v>Male</v>
      </c>
      <c r="W11" s="44" t="str">
        <f t="shared" si="6"/>
        <v>701354453</v>
      </c>
      <c r="X11" s="27" t="str">
        <f t="shared" si="7"/>
        <v>Razorpay</v>
      </c>
      <c r="Y11" s="27" t="str">
        <f t="shared" si="8"/>
        <v>DebitCard2499</v>
      </c>
    </row>
    <row r="12" spans="1:25">
      <c r="A12" s="26" t="s">
        <v>901</v>
      </c>
      <c r="B12" s="27" t="str" cm="1">
        <f t="array" ref="B12:D12">_xlfn.TEXTSPLIT($A12,"//")</f>
        <v>TRXNO0005438</v>
      </c>
      <c r="C12" s="27" t="str">
        <v>12212024|Shivam|GhoshMob705854642</v>
      </c>
      <c r="D12" s="27" t="str">
        <v>Razorpay*Debit Card3499</v>
      </c>
      <c r="E12" s="27" t="str" cm="1">
        <f t="array" ref="E12:F12">TRIM(_xlfn.TEXTSPLIT($C12,"Mob"))</f>
        <v>12212024|Shivam|Ghosh</v>
      </c>
      <c r="F12" s="27" t="str">
        <v>705854642</v>
      </c>
      <c r="G12" s="27" t="str" cm="1">
        <f t="array" ref="G12">_xlfn.TEXTSPLIT($F12,"*")</f>
        <v>705854642</v>
      </c>
      <c r="H12" s="27"/>
      <c r="I12" s="27" t="str" cm="1">
        <f t="array" ref="I12:K12">_xlfn.TEXTSPLIT($E12,"|")</f>
        <v>12212024</v>
      </c>
      <c r="J12" s="27" t="str">
        <v>Shivam</v>
      </c>
      <c r="K12" s="27" t="str">
        <v>Ghosh</v>
      </c>
      <c r="L12" s="27" t="str">
        <f t="shared" si="0"/>
        <v>Shivam</v>
      </c>
      <c r="M12" s="27" t="str" cm="1">
        <f t="array" ref="M12:N12">IF($D12="","",_xlfn.TEXTSPLIT($D12,"*"))</f>
        <v>Razorpay</v>
      </c>
      <c r="N12" s="27" t="str">
        <v>Debit Card3499</v>
      </c>
      <c r="O12" s="27" t="str">
        <f>IF($N12="",$H12,$N12)</f>
        <v>Debit Card3499</v>
      </c>
      <c r="P12" s="27" t="str">
        <f t="shared" si="1"/>
        <v>12</v>
      </c>
      <c r="Q12" s="30" t="str">
        <f t="shared" si="2"/>
        <v>21</v>
      </c>
      <c r="R12" s="27" t="str">
        <f t="shared" si="3"/>
        <v>2024</v>
      </c>
      <c r="S12" s="31" t="str">
        <f t="shared" si="4"/>
        <v>12/21/2024</v>
      </c>
      <c r="T12" s="27" t="str">
        <f>TRIM(B12)</f>
        <v>TRXNO0005438</v>
      </c>
      <c r="U12" s="29" t="str">
        <f t="shared" si="5"/>
        <v>Shivam Ghosh</v>
      </c>
      <c r="V12" s="29" t="str">
        <f>IFERROR(_xlfn.XLOOKUP($U12,'Counselling Details'!$A$2:$A$308,'Counselling Details'!$B$2:$B$308),"")</f>
        <v>Male</v>
      </c>
      <c r="W12" s="44" t="str">
        <f t="shared" si="6"/>
        <v>705854642</v>
      </c>
      <c r="X12" s="27" t="str">
        <f t="shared" si="7"/>
        <v>Razorpay</v>
      </c>
      <c r="Y12" s="27" t="str">
        <f t="shared" si="8"/>
        <v>Debit Card3499</v>
      </c>
    </row>
    <row r="13" spans="1:25">
      <c r="A13" s="26" t="s">
        <v>902</v>
      </c>
      <c r="B13" s="27" t="str" cm="1">
        <f t="array" ref="B13:D13">_xlfn.TEXTSPLIT($A13,"//")</f>
        <v>TRXNO0005439</v>
      </c>
      <c r="C13" s="27" t="str">
        <v>12172024|Kajal |Gupta Mob709454793</v>
      </c>
      <c r="D13" s="27" t="str">
        <v>Razorpay*Debit_Card2499</v>
      </c>
      <c r="E13" s="27" t="str" cm="1">
        <f t="array" ref="E13:F13">TRIM(_xlfn.TEXTSPLIT($C13,"Mob"))</f>
        <v>12172024|Kajal |Gupta</v>
      </c>
      <c r="F13" s="27" t="str">
        <v>709454793</v>
      </c>
      <c r="G13" s="27" t="str" cm="1">
        <f t="array" ref="G13">_xlfn.TEXTSPLIT($F13,"*")</f>
        <v>709454793</v>
      </c>
      <c r="H13" s="27"/>
      <c r="I13" s="27" t="str" cm="1">
        <f t="array" ref="I13:K13">_xlfn.TEXTSPLIT($E13,"|")</f>
        <v>12172024</v>
      </c>
      <c r="J13" s="27" t="str">
        <v xml:space="preserve">Kajal </v>
      </c>
      <c r="K13" s="27" t="str">
        <v>Gupta</v>
      </c>
      <c r="L13" s="27" t="str">
        <f t="shared" si="0"/>
        <v>Kajal</v>
      </c>
      <c r="M13" s="27" t="str" cm="1">
        <f t="array" ref="M13:N13">IF($D13="","",_xlfn.TEXTSPLIT($D13,"*"))</f>
        <v>Razorpay</v>
      </c>
      <c r="N13" s="27" t="str">
        <v>Debit_Card2499</v>
      </c>
      <c r="O13" s="27" t="str">
        <f>IF($N13="",$H13,$N13)</f>
        <v>Debit_Card2499</v>
      </c>
      <c r="P13" s="27" t="str">
        <f t="shared" si="1"/>
        <v>12</v>
      </c>
      <c r="Q13" s="30" t="str">
        <f t="shared" si="2"/>
        <v>17</v>
      </c>
      <c r="R13" s="27" t="str">
        <f t="shared" si="3"/>
        <v>2024</v>
      </c>
      <c r="S13" s="31" t="str">
        <f t="shared" si="4"/>
        <v>12/17/2024</v>
      </c>
      <c r="T13" s="27" t="str">
        <f>TRIM(B13)</f>
        <v>TRXNO0005439</v>
      </c>
      <c r="U13" s="29" t="str">
        <f t="shared" si="5"/>
        <v>Kajal Gupta</v>
      </c>
      <c r="V13" s="29" t="str">
        <f>IFERROR(_xlfn.XLOOKUP($U13,'Counselling Details'!$A$2:$A$308,'Counselling Details'!$B$2:$B$308),"")</f>
        <v>Female</v>
      </c>
      <c r="W13" s="44" t="str">
        <f t="shared" si="6"/>
        <v>709454793</v>
      </c>
      <c r="X13" s="27" t="str">
        <f t="shared" si="7"/>
        <v>Razorpay</v>
      </c>
      <c r="Y13" s="27" t="str">
        <f t="shared" si="8"/>
        <v>Debit_Card2499</v>
      </c>
    </row>
    <row r="14" spans="1:25">
      <c r="A14" s="26" t="s">
        <v>903</v>
      </c>
      <c r="B14" s="27" t="str" cm="1">
        <f t="array" ref="B14:D14">_xlfn.TEXTSPLIT($A14,"//")</f>
        <v>TRXNO0005440</v>
      </c>
      <c r="C14" s="27" t="str">
        <v>12222024|Sandeep|RaoMob603054944</v>
      </c>
      <c r="D14" s="27" t="str">
        <v>Razorpay*DEbit Card1499</v>
      </c>
      <c r="E14" s="27" t="str" cm="1">
        <f t="array" ref="E14:F14">TRIM(_xlfn.TEXTSPLIT($C14,"Mob"))</f>
        <v>12222024|Sandeep|Rao</v>
      </c>
      <c r="F14" s="27" t="str">
        <v>603054944</v>
      </c>
      <c r="G14" s="27" t="str" cm="1">
        <f t="array" ref="G14">_xlfn.TEXTSPLIT($F14,"*")</f>
        <v>603054944</v>
      </c>
      <c r="H14" s="27"/>
      <c r="I14" s="27" t="str" cm="1">
        <f t="array" ref="I14:K14">_xlfn.TEXTSPLIT($E14,"|")</f>
        <v>12222024</v>
      </c>
      <c r="J14" s="27" t="str">
        <v>Sandeep</v>
      </c>
      <c r="K14" s="27" t="str">
        <v>Rao</v>
      </c>
      <c r="L14" s="27" t="str">
        <f t="shared" si="0"/>
        <v>Sandeep</v>
      </c>
      <c r="M14" s="27" t="str" cm="1">
        <f t="array" ref="M14:N14">IF($D14="","",_xlfn.TEXTSPLIT($D14,"*"))</f>
        <v>Razorpay</v>
      </c>
      <c r="N14" s="27" t="str">
        <v>DEbit Card1499</v>
      </c>
      <c r="O14" s="27" t="str">
        <f>IF($N14="",$H14,$N14)</f>
        <v>DEbit Card1499</v>
      </c>
      <c r="P14" s="27" t="str">
        <f t="shared" si="1"/>
        <v>12</v>
      </c>
      <c r="Q14" s="30" t="str">
        <f t="shared" si="2"/>
        <v>22</v>
      </c>
      <c r="R14" s="27" t="str">
        <f t="shared" si="3"/>
        <v>2024</v>
      </c>
      <c r="S14" s="31" t="str">
        <f t="shared" si="4"/>
        <v>12/22/2024</v>
      </c>
      <c r="T14" s="27" t="str">
        <f>TRIM(B14)</f>
        <v>TRXNO0005440</v>
      </c>
      <c r="U14" s="29" t="str">
        <f t="shared" si="5"/>
        <v>Sandeep Rao</v>
      </c>
      <c r="V14" s="29" t="str">
        <f>IFERROR(_xlfn.XLOOKUP($U14,'Counselling Details'!$A$2:$A$308,'Counselling Details'!$B$2:$B$308),"")</f>
        <v>Male</v>
      </c>
      <c r="W14" s="44" t="str">
        <f t="shared" si="6"/>
        <v>603054944</v>
      </c>
      <c r="X14" s="27" t="str">
        <f t="shared" si="7"/>
        <v>Razorpay</v>
      </c>
      <c r="Y14" s="27" t="str">
        <f t="shared" si="8"/>
        <v>DEbit Card1499</v>
      </c>
    </row>
    <row r="15" spans="1:25">
      <c r="A15" s="26" t="s">
        <v>904</v>
      </c>
      <c r="B15" s="27" t="str" cm="1">
        <f t="array" ref="B15:C15">_xlfn.TEXTSPLIT($A15,"//")</f>
        <v>TRXNO0005441</v>
      </c>
      <c r="C15" s="27" t="str">
        <v>12222024|Harini |PatelMob701005607*PhonePe3499</v>
      </c>
      <c r="D15" s="27"/>
      <c r="E15" s="27" t="str" cm="1">
        <f t="array" ref="E15:F15">TRIM(_xlfn.TEXTSPLIT($C15,"Mob"))</f>
        <v>12222024|Harini |Patel</v>
      </c>
      <c r="F15" s="27" t="str">
        <v>701005607*PhonePe3499</v>
      </c>
      <c r="G15" s="27" t="str" cm="1">
        <f t="array" ref="G15:H15">_xlfn.TEXTSPLIT($F15,"*")</f>
        <v>701005607</v>
      </c>
      <c r="H15" s="27" t="str">
        <v>PhonePe3499</v>
      </c>
      <c r="I15" s="27" t="str" cm="1">
        <f t="array" ref="I15:K15">_xlfn.TEXTSPLIT($E15,"|")</f>
        <v>12222024</v>
      </c>
      <c r="J15" s="27" t="str">
        <v xml:space="preserve">Harini </v>
      </c>
      <c r="K15" s="27" t="str">
        <v>Patel</v>
      </c>
      <c r="L15" s="27" t="str">
        <f t="shared" si="0"/>
        <v>Harini</v>
      </c>
      <c r="M15" s="27" t="str" cm="1">
        <f t="array" ref="M15">IF($D15="","",_xlfn.TEXTSPLIT($D15,"*"))</f>
        <v/>
      </c>
      <c r="N15" s="27"/>
      <c r="O15" s="27" t="str">
        <f>IF($N15="",$H15,$N15)</f>
        <v>PhonePe3499</v>
      </c>
      <c r="P15" s="27" t="str">
        <f t="shared" si="1"/>
        <v>12</v>
      </c>
      <c r="Q15" s="30" t="str">
        <f t="shared" si="2"/>
        <v>22</v>
      </c>
      <c r="R15" s="27" t="str">
        <f t="shared" si="3"/>
        <v>2024</v>
      </c>
      <c r="S15" s="31" t="str">
        <f t="shared" si="4"/>
        <v>12/22/2024</v>
      </c>
      <c r="T15" s="27" t="str">
        <f>TRIM(B15)</f>
        <v>TRXNO0005441</v>
      </c>
      <c r="U15" s="29" t="str">
        <f t="shared" si="5"/>
        <v>Harini Patel</v>
      </c>
      <c r="V15" s="29" t="str">
        <f>IFERROR(_xlfn.XLOOKUP($U15,'Counselling Details'!$A$2:$A$308,'Counselling Details'!$B$2:$B$308),"")</f>
        <v>Female</v>
      </c>
      <c r="W15" s="44" t="str">
        <f t="shared" si="6"/>
        <v>701005607</v>
      </c>
      <c r="X15" s="27" t="str">
        <f t="shared" si="7"/>
        <v/>
      </c>
      <c r="Y15" s="27" t="str">
        <f t="shared" si="8"/>
        <v>PhonePe3499</v>
      </c>
    </row>
    <row r="16" spans="1:25">
      <c r="A16" s="26" t="s">
        <v>905</v>
      </c>
      <c r="B16" s="27" t="str" cm="1">
        <f t="array" ref="B16:D16">_xlfn.TEXTSPLIT($A16,"//")</f>
        <v>TRXNO0005442</v>
      </c>
      <c r="C16" s="27" t="str">
        <v>12202024|Harini|SharmaMob701275619</v>
      </c>
      <c r="D16" s="27" t="str">
        <v>Razorpay*CReDIT Card2499</v>
      </c>
      <c r="E16" s="27" t="str" cm="1">
        <f t="array" ref="E16:F16">TRIM(_xlfn.TEXTSPLIT($C16,"Mob"))</f>
        <v>12202024|Harini|Sharma</v>
      </c>
      <c r="F16" s="27" t="str">
        <v>701275619</v>
      </c>
      <c r="G16" s="27" t="str" cm="1">
        <f t="array" ref="G16">_xlfn.TEXTSPLIT($F16,"*")</f>
        <v>701275619</v>
      </c>
      <c r="H16" s="27"/>
      <c r="I16" s="27" t="str" cm="1">
        <f t="array" ref="I16:K16">_xlfn.TEXTSPLIT($E16,"|")</f>
        <v>12202024</v>
      </c>
      <c r="J16" s="27" t="str">
        <v>Harini</v>
      </c>
      <c r="K16" s="27" t="str">
        <v>Sharma</v>
      </c>
      <c r="L16" s="27" t="str">
        <f t="shared" si="0"/>
        <v>Harini</v>
      </c>
      <c r="M16" s="27" t="str" cm="1">
        <f t="array" ref="M16:N16">IF($D16="","",_xlfn.TEXTSPLIT($D16,"*"))</f>
        <v>Razorpay</v>
      </c>
      <c r="N16" s="27" t="str">
        <v>CReDIT Card2499</v>
      </c>
      <c r="O16" s="27" t="str">
        <f>IF($N16="",$H16,$N16)</f>
        <v>CReDIT Card2499</v>
      </c>
      <c r="P16" s="27" t="str">
        <f t="shared" si="1"/>
        <v>12</v>
      </c>
      <c r="Q16" s="30" t="str">
        <f t="shared" si="2"/>
        <v>20</v>
      </c>
      <c r="R16" s="27" t="str">
        <f t="shared" si="3"/>
        <v>2024</v>
      </c>
      <c r="S16" s="31" t="str">
        <f t="shared" si="4"/>
        <v>12/20/2024</v>
      </c>
      <c r="T16" s="27" t="str">
        <f>TRIM(B16)</f>
        <v>TRXNO0005442</v>
      </c>
      <c r="U16" s="29" t="str">
        <f t="shared" si="5"/>
        <v>Harini Sharma</v>
      </c>
      <c r="V16" s="29" t="str">
        <f>IFERROR(_xlfn.XLOOKUP($U16,'Counselling Details'!$A$2:$A$308,'Counselling Details'!$B$2:$B$308),"")</f>
        <v>Female</v>
      </c>
      <c r="W16" s="44" t="str">
        <f t="shared" si="6"/>
        <v>701275619</v>
      </c>
      <c r="X16" s="27" t="str">
        <f t="shared" si="7"/>
        <v>Razorpay</v>
      </c>
      <c r="Y16" s="27" t="str">
        <f t="shared" si="8"/>
        <v>CReDIT Card2499</v>
      </c>
    </row>
    <row r="17" spans="1:25">
      <c r="A17" s="26" t="s">
        <v>906</v>
      </c>
      <c r="B17" s="27" t="str" cm="1">
        <f t="array" ref="B17:D17">_xlfn.TEXTSPLIT($A17,"//")</f>
        <v>TRXNO0005443</v>
      </c>
      <c r="C17" s="27" t="str">
        <v>12192024|Siddharth|ReddyMob701905645</v>
      </c>
      <c r="D17" s="27" t="str">
        <v>Razorpay*Debit C@rd2499</v>
      </c>
      <c r="E17" s="27" t="str" cm="1">
        <f t="array" ref="E17:F17">TRIM(_xlfn.TEXTSPLIT($C17,"Mob"))</f>
        <v>12192024|Siddharth|Reddy</v>
      </c>
      <c r="F17" s="27" t="str">
        <v>701905645</v>
      </c>
      <c r="G17" s="27" t="str" cm="1">
        <f t="array" ref="G17">_xlfn.TEXTSPLIT($F17,"*")</f>
        <v>701905645</v>
      </c>
      <c r="H17" s="27"/>
      <c r="I17" s="27" t="str" cm="1">
        <f t="array" ref="I17:K17">_xlfn.TEXTSPLIT($E17,"|")</f>
        <v>12192024</v>
      </c>
      <c r="J17" s="27" t="str">
        <v>Siddharth</v>
      </c>
      <c r="K17" s="27" t="str">
        <v>Reddy</v>
      </c>
      <c r="L17" s="27" t="str">
        <f t="shared" si="0"/>
        <v>Siddharth</v>
      </c>
      <c r="M17" s="27" t="str" cm="1">
        <f t="array" ref="M17:N17">IF($D17="","",_xlfn.TEXTSPLIT($D17,"*"))</f>
        <v>Razorpay</v>
      </c>
      <c r="N17" s="27" t="str">
        <v>Debit C@rd2499</v>
      </c>
      <c r="O17" s="27" t="str">
        <f>IF($N17="",$H17,$N17)</f>
        <v>Debit C@rd2499</v>
      </c>
      <c r="P17" s="27" t="str">
        <f t="shared" si="1"/>
        <v>12</v>
      </c>
      <c r="Q17" s="30" t="str">
        <f t="shared" si="2"/>
        <v>19</v>
      </c>
      <c r="R17" s="27" t="str">
        <f t="shared" si="3"/>
        <v>2024</v>
      </c>
      <c r="S17" s="31" t="str">
        <f t="shared" si="4"/>
        <v>12/19/2024</v>
      </c>
      <c r="T17" s="27" t="str">
        <f>TRIM(B17)</f>
        <v>TRXNO0005443</v>
      </c>
      <c r="U17" s="29" t="str">
        <f t="shared" si="5"/>
        <v>Siddharth Reddy</v>
      </c>
      <c r="V17" s="29" t="str">
        <f>IFERROR(_xlfn.XLOOKUP($U17,'Counselling Details'!$A$2:$A$308,'Counselling Details'!$B$2:$B$308),"")</f>
        <v>Male</v>
      </c>
      <c r="W17" s="44" t="str">
        <f t="shared" si="6"/>
        <v>701905645</v>
      </c>
      <c r="X17" s="27" t="str">
        <f t="shared" si="7"/>
        <v>Razorpay</v>
      </c>
      <c r="Y17" s="27" t="str">
        <f t="shared" si="8"/>
        <v>Debit C@rd2499</v>
      </c>
    </row>
    <row r="18" spans="1:25">
      <c r="A18" s="26" t="s">
        <v>907</v>
      </c>
      <c r="B18" s="27" t="str" cm="1">
        <f t="array" ref="B18:D18">_xlfn.TEXTSPLIT($A18,"//")</f>
        <v>TRXNO0005444</v>
      </c>
      <c r="C18" s="27" t="str">
        <v>12162024|Rishabh|PatelMob702175656</v>
      </c>
      <c r="D18" s="27" t="str">
        <v>PayU*CReditC@rd2499</v>
      </c>
      <c r="E18" s="27" t="str" cm="1">
        <f t="array" ref="E18:F18">TRIM(_xlfn.TEXTSPLIT($C18,"Mob"))</f>
        <v>12162024|Rishabh|Patel</v>
      </c>
      <c r="F18" s="27" t="str">
        <v>702175656</v>
      </c>
      <c r="G18" s="27" t="str" cm="1">
        <f t="array" ref="G18">_xlfn.TEXTSPLIT($F18,"*")</f>
        <v>702175656</v>
      </c>
      <c r="H18" s="27"/>
      <c r="I18" s="27" t="str" cm="1">
        <f t="array" ref="I18:K18">_xlfn.TEXTSPLIT($E18,"|")</f>
        <v>12162024</v>
      </c>
      <c r="J18" s="27" t="str">
        <v>Rishabh</v>
      </c>
      <c r="K18" s="27" t="str">
        <v>Patel</v>
      </c>
      <c r="L18" s="27" t="str">
        <f t="shared" si="0"/>
        <v>Rishabh</v>
      </c>
      <c r="M18" s="27" t="str" cm="1">
        <f t="array" ref="M18:N18">IF($D18="","",_xlfn.TEXTSPLIT($D18,"*"))</f>
        <v>PayU</v>
      </c>
      <c r="N18" s="27" t="str">
        <v>CReditC@rd2499</v>
      </c>
      <c r="O18" s="27" t="str">
        <f>IF($N18="",$H18,$N18)</f>
        <v>CReditC@rd2499</v>
      </c>
      <c r="P18" s="27" t="str">
        <f t="shared" si="1"/>
        <v>12</v>
      </c>
      <c r="Q18" s="30" t="str">
        <f t="shared" si="2"/>
        <v>16</v>
      </c>
      <c r="R18" s="27" t="str">
        <f t="shared" si="3"/>
        <v>2024</v>
      </c>
      <c r="S18" s="31" t="str">
        <f t="shared" si="4"/>
        <v>12/16/2024</v>
      </c>
      <c r="T18" s="27" t="str">
        <f>TRIM(B18)</f>
        <v>TRXNO0005444</v>
      </c>
      <c r="U18" s="29" t="str">
        <f t="shared" si="5"/>
        <v>Rishabh Patel</v>
      </c>
      <c r="V18" s="29" t="str">
        <f>IFERROR(_xlfn.XLOOKUP($U18,'Counselling Details'!$A$2:$A$308,'Counselling Details'!$B$2:$B$308),"")</f>
        <v>Male</v>
      </c>
      <c r="W18" s="44" t="str">
        <f t="shared" si="6"/>
        <v>702175656</v>
      </c>
      <c r="X18" s="27" t="str">
        <f t="shared" si="7"/>
        <v>PayU</v>
      </c>
      <c r="Y18" s="27" t="str">
        <f t="shared" si="8"/>
        <v>CReditC@rd2499</v>
      </c>
    </row>
    <row r="19" spans="1:25">
      <c r="A19" s="26" t="s">
        <v>908</v>
      </c>
      <c r="B19" s="27" t="str" cm="1">
        <f t="array" ref="B19:D19">_xlfn.TEXTSPLIT($A19,"//")</f>
        <v>TRXNO0005445</v>
      </c>
      <c r="C19" s="27" t="str">
        <v>12182024|Aman|PatelMob702355664</v>
      </c>
      <c r="D19" s="27" t="str">
        <v>PayU*Debit C@rd2499</v>
      </c>
      <c r="E19" s="27" t="str" cm="1">
        <f t="array" ref="E19:F19">TRIM(_xlfn.TEXTSPLIT($C19,"Mob"))</f>
        <v>12182024|Aman|Patel</v>
      </c>
      <c r="F19" s="27" t="str">
        <v>702355664</v>
      </c>
      <c r="G19" s="27" t="str" cm="1">
        <f t="array" ref="G19">_xlfn.TEXTSPLIT($F19,"*")</f>
        <v>702355664</v>
      </c>
      <c r="H19" s="27"/>
      <c r="I19" s="27" t="str" cm="1">
        <f t="array" ref="I19:K19">_xlfn.TEXTSPLIT($E19,"|")</f>
        <v>12182024</v>
      </c>
      <c r="J19" s="27" t="str">
        <v>Aman</v>
      </c>
      <c r="K19" s="27" t="str">
        <v>Patel</v>
      </c>
      <c r="L19" s="27" t="str">
        <f t="shared" si="0"/>
        <v>Aman</v>
      </c>
      <c r="M19" s="27" t="str" cm="1">
        <f t="array" ref="M19:N19">IF($D19="","",_xlfn.TEXTSPLIT($D19,"*"))</f>
        <v>PayU</v>
      </c>
      <c r="N19" s="27" t="str">
        <v>Debit C@rd2499</v>
      </c>
      <c r="O19" s="27" t="str">
        <f>IF($N19="",$H19,$N19)</f>
        <v>Debit C@rd2499</v>
      </c>
      <c r="P19" s="27" t="str">
        <f t="shared" si="1"/>
        <v>12</v>
      </c>
      <c r="Q19" s="30" t="str">
        <f t="shared" si="2"/>
        <v>18</v>
      </c>
      <c r="R19" s="27" t="str">
        <f t="shared" si="3"/>
        <v>2024</v>
      </c>
      <c r="S19" s="31" t="str">
        <f t="shared" si="4"/>
        <v>12/18/2024</v>
      </c>
      <c r="T19" s="27" t="str">
        <f>TRIM(B19)</f>
        <v>TRXNO0005445</v>
      </c>
      <c r="U19" s="29" t="str">
        <f t="shared" si="5"/>
        <v>Aman Patel</v>
      </c>
      <c r="V19" s="29" t="str">
        <f>IFERROR(_xlfn.XLOOKUP($U19,'Counselling Details'!$A$2:$A$308,'Counselling Details'!$B$2:$B$308),"")</f>
        <v>Male</v>
      </c>
      <c r="W19" s="44" t="str">
        <f t="shared" si="6"/>
        <v>702355664</v>
      </c>
      <c r="X19" s="27" t="str">
        <f t="shared" si="7"/>
        <v>PayU</v>
      </c>
      <c r="Y19" s="27" t="str">
        <f t="shared" si="8"/>
        <v>Debit C@rd2499</v>
      </c>
    </row>
    <row r="20" spans="1:25">
      <c r="A20" s="26" t="s">
        <v>909</v>
      </c>
      <c r="B20" s="27" t="str" cm="1">
        <f t="array" ref="B20:D20">_xlfn.TEXTSPLIT($A20,"//")</f>
        <v>TRXNO0005446</v>
      </c>
      <c r="C20" s="27" t="str">
        <v>12202024|Abhay |SinghMob703435709</v>
      </c>
      <c r="D20" s="27" t="str">
        <v>PayU*Credit_Card3499</v>
      </c>
      <c r="E20" s="27" t="str" cm="1">
        <f t="array" ref="E20:F20">TRIM(_xlfn.TEXTSPLIT($C20,"Mob"))</f>
        <v>12202024|Abhay |Singh</v>
      </c>
      <c r="F20" s="27" t="str">
        <v>703435709</v>
      </c>
      <c r="G20" s="27" t="str" cm="1">
        <f t="array" ref="G20">_xlfn.TEXTSPLIT($F20,"*")</f>
        <v>703435709</v>
      </c>
      <c r="H20" s="27"/>
      <c r="I20" s="27" t="str" cm="1">
        <f t="array" ref="I20:K20">_xlfn.TEXTSPLIT($E20,"|")</f>
        <v>12202024</v>
      </c>
      <c r="J20" s="27" t="str">
        <v xml:space="preserve">Abhay </v>
      </c>
      <c r="K20" s="27" t="str">
        <v>Singh</v>
      </c>
      <c r="L20" s="27" t="str">
        <f t="shared" si="0"/>
        <v>Abhay</v>
      </c>
      <c r="M20" s="27" t="str" cm="1">
        <f t="array" ref="M20:N20">IF($D20="","",_xlfn.TEXTSPLIT($D20,"*"))</f>
        <v>PayU</v>
      </c>
      <c r="N20" s="27" t="str">
        <v>Credit_Card3499</v>
      </c>
      <c r="O20" s="27" t="str">
        <f>IF($N20="",$H20,$N20)</f>
        <v>Credit_Card3499</v>
      </c>
      <c r="P20" s="27" t="str">
        <f t="shared" si="1"/>
        <v>12</v>
      </c>
      <c r="Q20" s="30" t="str">
        <f t="shared" si="2"/>
        <v>20</v>
      </c>
      <c r="R20" s="27" t="str">
        <f t="shared" si="3"/>
        <v>2024</v>
      </c>
      <c r="S20" s="31" t="str">
        <f t="shared" si="4"/>
        <v>12/20/2024</v>
      </c>
      <c r="T20" s="27" t="str">
        <f>TRIM(B20)</f>
        <v>TRXNO0005446</v>
      </c>
      <c r="U20" s="29" t="str">
        <f t="shared" si="5"/>
        <v>Abhay Singh</v>
      </c>
      <c r="V20" s="29" t="str">
        <f>IFERROR(_xlfn.XLOOKUP($U20,'Counselling Details'!$A$2:$A$308,'Counselling Details'!$B$2:$B$308),"")</f>
        <v>Male</v>
      </c>
      <c r="W20" s="44" t="str">
        <f t="shared" si="6"/>
        <v>703435709</v>
      </c>
      <c r="X20" s="27" t="str">
        <f t="shared" si="7"/>
        <v>PayU</v>
      </c>
      <c r="Y20" s="27" t="str">
        <f t="shared" si="8"/>
        <v>Credit_Card3499</v>
      </c>
    </row>
    <row r="21" spans="1:25">
      <c r="A21" s="26" t="s">
        <v>910</v>
      </c>
      <c r="B21" s="27" t="str" cm="1">
        <f t="array" ref="B21:C21">_xlfn.TEXTSPLIT($A21,"//")</f>
        <v>TRXNO0005447</v>
      </c>
      <c r="C21" s="27" t="str">
        <v>12262024|Uday|IyerMob703705721*Go0gle Pay2499</v>
      </c>
      <c r="D21" s="27"/>
      <c r="E21" s="27" t="str" cm="1">
        <f t="array" ref="E21:F21">TRIM(_xlfn.TEXTSPLIT($C21,"Mob"))</f>
        <v>12262024|Uday|Iyer</v>
      </c>
      <c r="F21" s="27" t="str">
        <v>703705721*Go0gle Pay2499</v>
      </c>
      <c r="G21" s="27" t="str" cm="1">
        <f t="array" ref="G21:H21">_xlfn.TEXTSPLIT($F21,"*")</f>
        <v>703705721</v>
      </c>
      <c r="H21" s="27" t="str">
        <v>Go0gle Pay2499</v>
      </c>
      <c r="I21" s="27" t="str" cm="1">
        <f t="array" ref="I21:K21">_xlfn.TEXTSPLIT($E21,"|")</f>
        <v>12262024</v>
      </c>
      <c r="J21" s="27" t="str">
        <v>Uday</v>
      </c>
      <c r="K21" s="27" t="str">
        <v>Iyer</v>
      </c>
      <c r="L21" s="27" t="str">
        <f t="shared" si="0"/>
        <v>Uday</v>
      </c>
      <c r="M21" s="27" t="str" cm="1">
        <f t="array" ref="M21">IF($D21="","",_xlfn.TEXTSPLIT($D21,"*"))</f>
        <v/>
      </c>
      <c r="N21" s="27"/>
      <c r="O21" s="27" t="str">
        <f>IF($N21="",$H21,$N21)</f>
        <v>Go0gle Pay2499</v>
      </c>
      <c r="P21" s="27" t="str">
        <f t="shared" si="1"/>
        <v>12</v>
      </c>
      <c r="Q21" s="30" t="str">
        <f t="shared" si="2"/>
        <v>26</v>
      </c>
      <c r="R21" s="27" t="str">
        <f t="shared" si="3"/>
        <v>2024</v>
      </c>
      <c r="S21" s="31" t="str">
        <f t="shared" si="4"/>
        <v>12/26/2024</v>
      </c>
      <c r="T21" s="27" t="str">
        <f>TRIM(B21)</f>
        <v>TRXNO0005447</v>
      </c>
      <c r="U21" s="29" t="str">
        <f t="shared" si="5"/>
        <v>Uday Iyer</v>
      </c>
      <c r="V21" s="29" t="str">
        <f>IFERROR(_xlfn.XLOOKUP($U21,'Counselling Details'!$A$2:$A$308,'Counselling Details'!$B$2:$B$308),"")</f>
        <v>Male</v>
      </c>
      <c r="W21" s="44" t="str">
        <f t="shared" si="6"/>
        <v>703705721</v>
      </c>
      <c r="X21" s="27" t="str">
        <f t="shared" si="7"/>
        <v/>
      </c>
      <c r="Y21" s="27" t="str">
        <f t="shared" si="8"/>
        <v>Go0gle Pay2499</v>
      </c>
    </row>
    <row r="22" spans="1:25">
      <c r="A22" s="26" t="s">
        <v>911</v>
      </c>
      <c r="B22" s="27" t="str" cm="1">
        <f t="array" ref="B22:D22">_xlfn.TEXTSPLIT($A22,"//")</f>
        <v>TRXNO0005448</v>
      </c>
      <c r="C22" s="27" t="str">
        <v>12192024|Biju|RamakrishnanMob604065736</v>
      </c>
      <c r="D22" s="27" t="str">
        <v>Razorpay*CReDIT Card2499</v>
      </c>
      <c r="E22" s="27" t="str" cm="1">
        <f t="array" ref="E22:F22">TRIM(_xlfn.TEXTSPLIT($C22,"Mob"))</f>
        <v>12192024|Biju|Ramakrishnan</v>
      </c>
      <c r="F22" s="27" t="str">
        <v>604065736</v>
      </c>
      <c r="G22" s="27" t="str" cm="1">
        <f t="array" ref="G22">_xlfn.TEXTSPLIT($F22,"*")</f>
        <v>604065736</v>
      </c>
      <c r="H22" s="27"/>
      <c r="I22" s="27" t="str" cm="1">
        <f t="array" ref="I22:K22">_xlfn.TEXTSPLIT($E22,"|")</f>
        <v>12192024</v>
      </c>
      <c r="J22" s="27" t="str">
        <v>Biju</v>
      </c>
      <c r="K22" s="27" t="str">
        <v>Ramakrishnan</v>
      </c>
      <c r="L22" s="27" t="str">
        <f t="shared" si="0"/>
        <v>Biju</v>
      </c>
      <c r="M22" s="27" t="str" cm="1">
        <f t="array" ref="M22:N22">IF($D22="","",_xlfn.TEXTSPLIT($D22,"*"))</f>
        <v>Razorpay</v>
      </c>
      <c r="N22" s="27" t="str">
        <v>CReDIT Card2499</v>
      </c>
      <c r="O22" s="27" t="str">
        <f>IF($N22="",$H22,$N22)</f>
        <v>CReDIT Card2499</v>
      </c>
      <c r="P22" s="27" t="str">
        <f t="shared" si="1"/>
        <v>12</v>
      </c>
      <c r="Q22" s="30" t="str">
        <f t="shared" si="2"/>
        <v>19</v>
      </c>
      <c r="R22" s="27" t="str">
        <f t="shared" si="3"/>
        <v>2024</v>
      </c>
      <c r="S22" s="31" t="str">
        <f t="shared" si="4"/>
        <v>12/19/2024</v>
      </c>
      <c r="T22" s="27" t="str">
        <f>TRIM(B22)</f>
        <v>TRXNO0005448</v>
      </c>
      <c r="U22" s="29" t="str">
        <f t="shared" si="5"/>
        <v>Biju Ramakrishnan</v>
      </c>
      <c r="V22" s="29" t="str">
        <f>IFERROR(_xlfn.XLOOKUP($U22,'Counselling Details'!$A$2:$A$308,'Counselling Details'!$B$2:$B$308),"")</f>
        <v>Male</v>
      </c>
      <c r="W22" s="44" t="str">
        <f t="shared" si="6"/>
        <v>604065736</v>
      </c>
      <c r="X22" s="27" t="str">
        <f t="shared" si="7"/>
        <v>Razorpay</v>
      </c>
      <c r="Y22" s="27" t="str">
        <f t="shared" si="8"/>
        <v>CReDIT Card2499</v>
      </c>
    </row>
    <row r="23" spans="1:25">
      <c r="A23" s="26" t="s">
        <v>912</v>
      </c>
      <c r="B23" s="27" t="str" cm="1">
        <f t="array" ref="B23:D23">_xlfn.TEXTSPLIT($A23,"//")</f>
        <v>TRXNO0005449</v>
      </c>
      <c r="C23" s="27" t="str">
        <v>12192024|Indrajit |TiwariMob704155739</v>
      </c>
      <c r="D23" s="27" t="str">
        <v>PayU*CReDIT Card2499</v>
      </c>
      <c r="E23" s="27" t="str" cm="1">
        <f t="array" ref="E23:F23">TRIM(_xlfn.TEXTSPLIT($C23,"Mob"))</f>
        <v>12192024|Indrajit |Tiwari</v>
      </c>
      <c r="F23" s="27" t="str">
        <v>704155739</v>
      </c>
      <c r="G23" s="27" t="str" cm="1">
        <f t="array" ref="G23">_xlfn.TEXTSPLIT($F23,"*")</f>
        <v>704155739</v>
      </c>
      <c r="H23" s="27"/>
      <c r="I23" s="27" t="str" cm="1">
        <f t="array" ref="I23:K23">_xlfn.TEXTSPLIT($E23,"|")</f>
        <v>12192024</v>
      </c>
      <c r="J23" s="27" t="str">
        <v xml:space="preserve">Indrajit </v>
      </c>
      <c r="K23" s="27" t="str">
        <v>Tiwari</v>
      </c>
      <c r="L23" s="27" t="str">
        <f t="shared" si="0"/>
        <v>Indrajit</v>
      </c>
      <c r="M23" s="27" t="str" cm="1">
        <f t="array" ref="M23:N23">IF($D23="","",_xlfn.TEXTSPLIT($D23,"*"))</f>
        <v>PayU</v>
      </c>
      <c r="N23" s="27" t="str">
        <v>CReDIT Card2499</v>
      </c>
      <c r="O23" s="27" t="str">
        <f>IF($N23="",$H23,$N23)</f>
        <v>CReDIT Card2499</v>
      </c>
      <c r="P23" s="27" t="str">
        <f t="shared" si="1"/>
        <v>12</v>
      </c>
      <c r="Q23" s="30" t="str">
        <f t="shared" si="2"/>
        <v>19</v>
      </c>
      <c r="R23" s="27" t="str">
        <f t="shared" si="3"/>
        <v>2024</v>
      </c>
      <c r="S23" s="31" t="str">
        <f t="shared" si="4"/>
        <v>12/19/2024</v>
      </c>
      <c r="T23" s="27" t="str">
        <f>TRIM(B23)</f>
        <v>TRXNO0005449</v>
      </c>
      <c r="U23" s="29" t="str">
        <f t="shared" si="5"/>
        <v>Indrajit Tiwari</v>
      </c>
      <c r="V23" s="29" t="str">
        <f>IFERROR(_xlfn.XLOOKUP($U23,'Counselling Details'!$A$2:$A$308,'Counselling Details'!$B$2:$B$308),"")</f>
        <v>Male</v>
      </c>
      <c r="W23" s="44" t="str">
        <f t="shared" si="6"/>
        <v>704155739</v>
      </c>
      <c r="X23" s="27" t="str">
        <f t="shared" si="7"/>
        <v>PayU</v>
      </c>
      <c r="Y23" s="27" t="str">
        <f t="shared" si="8"/>
        <v>CReDIT Card2499</v>
      </c>
    </row>
    <row r="24" spans="1:25">
      <c r="A24" s="26" t="s">
        <v>913</v>
      </c>
      <c r="B24" s="27" t="str" cm="1">
        <f t="array" ref="B24:D24">_xlfn.TEXTSPLIT($A24,"//")</f>
        <v>TRXNO0005450</v>
      </c>
      <c r="C24" s="27" t="str">
        <v>12242024|Kamini|AgarwalMob604695762</v>
      </c>
      <c r="D24" s="27" t="str">
        <v>PayU*DebitCard3499</v>
      </c>
      <c r="E24" s="27" t="str" cm="1">
        <f t="array" ref="E24:F24">TRIM(_xlfn.TEXTSPLIT($C24,"Mob"))</f>
        <v>12242024|Kamini|Agarwal</v>
      </c>
      <c r="F24" s="27" t="str">
        <v>604695762</v>
      </c>
      <c r="G24" s="27" t="str" cm="1">
        <f t="array" ref="G24">_xlfn.TEXTSPLIT($F24,"*")</f>
        <v>604695762</v>
      </c>
      <c r="H24" s="27"/>
      <c r="I24" s="27" t="str" cm="1">
        <f t="array" ref="I24:K24">_xlfn.TEXTSPLIT($E24,"|")</f>
        <v>12242024</v>
      </c>
      <c r="J24" s="27" t="str">
        <v>Kamini</v>
      </c>
      <c r="K24" s="27" t="str">
        <v>Agarwal</v>
      </c>
      <c r="L24" s="27" t="str">
        <f t="shared" si="0"/>
        <v>Kamini</v>
      </c>
      <c r="M24" s="27" t="str" cm="1">
        <f t="array" ref="M24:N24">IF($D24="","",_xlfn.TEXTSPLIT($D24,"*"))</f>
        <v>PayU</v>
      </c>
      <c r="N24" s="27" t="str">
        <v>DebitCard3499</v>
      </c>
      <c r="O24" s="27" t="str">
        <f>IF($N24="",$H24,$N24)</f>
        <v>DebitCard3499</v>
      </c>
      <c r="P24" s="27" t="str">
        <f t="shared" si="1"/>
        <v>12</v>
      </c>
      <c r="Q24" s="30" t="str">
        <f t="shared" si="2"/>
        <v>24</v>
      </c>
      <c r="R24" s="27" t="str">
        <f t="shared" si="3"/>
        <v>2024</v>
      </c>
      <c r="S24" s="31" t="str">
        <f t="shared" si="4"/>
        <v>12/24/2024</v>
      </c>
      <c r="T24" s="27" t="str">
        <f>TRIM(B24)</f>
        <v>TRXNO0005450</v>
      </c>
      <c r="U24" s="29" t="str">
        <f t="shared" si="5"/>
        <v>Kamini Agarwal</v>
      </c>
      <c r="V24" s="29" t="str">
        <f>IFERROR(_xlfn.XLOOKUP($U24,'Counselling Details'!$A$2:$A$308,'Counselling Details'!$B$2:$B$308),"")</f>
        <v>Female</v>
      </c>
      <c r="W24" s="44" t="str">
        <f t="shared" si="6"/>
        <v>604695762</v>
      </c>
      <c r="X24" s="27" t="str">
        <f t="shared" si="7"/>
        <v>PayU</v>
      </c>
      <c r="Y24" s="27" t="str">
        <f t="shared" si="8"/>
        <v>DebitCard3499</v>
      </c>
    </row>
    <row r="25" spans="1:25">
      <c r="A25" s="26" t="s">
        <v>914</v>
      </c>
      <c r="B25" s="27" t="str" cm="1">
        <f t="array" ref="B25:D25">_xlfn.TEXTSPLIT($A25,"//")</f>
        <v>TRXNO0005451</v>
      </c>
      <c r="C25" s="27" t="str">
        <v>12152024|Prashant|RaoMob705055777</v>
      </c>
      <c r="D25" s="27" t="str">
        <v>PayU*CreditCard3499</v>
      </c>
      <c r="E25" s="27" t="str" cm="1">
        <f t="array" ref="E25:F25">TRIM(_xlfn.TEXTSPLIT($C25,"Mob"))</f>
        <v>12152024|Prashant|Rao</v>
      </c>
      <c r="F25" s="27" t="str">
        <v>705055777</v>
      </c>
      <c r="G25" s="27" t="str" cm="1">
        <f t="array" ref="G25">_xlfn.TEXTSPLIT($F25,"*")</f>
        <v>705055777</v>
      </c>
      <c r="H25" s="27"/>
      <c r="I25" s="27" t="str" cm="1">
        <f t="array" ref="I25:K25">_xlfn.TEXTSPLIT($E25,"|")</f>
        <v>12152024</v>
      </c>
      <c r="J25" s="27" t="str">
        <v>Prashant</v>
      </c>
      <c r="K25" s="27" t="str">
        <v>Rao</v>
      </c>
      <c r="L25" s="27" t="str">
        <f t="shared" si="0"/>
        <v>Prashant</v>
      </c>
      <c r="M25" s="27" t="str" cm="1">
        <f t="array" ref="M25:N25">IF($D25="","",_xlfn.TEXTSPLIT($D25,"*"))</f>
        <v>PayU</v>
      </c>
      <c r="N25" s="27" t="str">
        <v>CreditCard3499</v>
      </c>
      <c r="O25" s="27" t="str">
        <f>IF($N25="",$H25,$N25)</f>
        <v>CreditCard3499</v>
      </c>
      <c r="P25" s="27" t="str">
        <f t="shared" si="1"/>
        <v>12</v>
      </c>
      <c r="Q25" s="30" t="str">
        <f t="shared" si="2"/>
        <v>15</v>
      </c>
      <c r="R25" s="27" t="str">
        <f t="shared" si="3"/>
        <v>2024</v>
      </c>
      <c r="S25" s="31" t="str">
        <f t="shared" si="4"/>
        <v>12/15/2024</v>
      </c>
      <c r="T25" s="27" t="str">
        <f>TRIM(B25)</f>
        <v>TRXNO0005451</v>
      </c>
      <c r="U25" s="29" t="str">
        <f t="shared" si="5"/>
        <v>Prashant Rao</v>
      </c>
      <c r="V25" s="29" t="str">
        <f>IFERROR(_xlfn.XLOOKUP($U25,'Counselling Details'!$A$2:$A$308,'Counselling Details'!$B$2:$B$308),"")</f>
        <v>Male</v>
      </c>
      <c r="W25" s="44" t="str">
        <f t="shared" si="6"/>
        <v>705055777</v>
      </c>
      <c r="X25" s="27" t="str">
        <f t="shared" si="7"/>
        <v>PayU</v>
      </c>
      <c r="Y25" s="27" t="str">
        <f t="shared" si="8"/>
        <v>CreditCard3499</v>
      </c>
    </row>
    <row r="26" spans="1:25">
      <c r="A26" s="26" t="s">
        <v>915</v>
      </c>
      <c r="B26" s="27" t="str" cm="1">
        <f t="array" ref="B26:D26">_xlfn.TEXTSPLIT($A26,"//")</f>
        <v>TRXNO0005452</v>
      </c>
      <c r="C26" s="27" t="str">
        <v>12242024|Deepa|ReddyMob705235785</v>
      </c>
      <c r="D26" s="27" t="str">
        <v>Razorpay*Credit Card2499</v>
      </c>
      <c r="E26" s="27" t="str" cm="1">
        <f t="array" ref="E26:F26">TRIM(_xlfn.TEXTSPLIT($C26,"Mob"))</f>
        <v>12242024|Deepa|Reddy</v>
      </c>
      <c r="F26" s="27" t="str">
        <v>705235785</v>
      </c>
      <c r="G26" s="27" t="str" cm="1">
        <f t="array" ref="G26">_xlfn.TEXTSPLIT($F26,"*")</f>
        <v>705235785</v>
      </c>
      <c r="H26" s="27"/>
      <c r="I26" s="27" t="str" cm="1">
        <f t="array" ref="I26:K26">_xlfn.TEXTSPLIT($E26,"|")</f>
        <v>12242024</v>
      </c>
      <c r="J26" s="27" t="str">
        <v>Deepa</v>
      </c>
      <c r="K26" s="27" t="str">
        <v>Reddy</v>
      </c>
      <c r="L26" s="27" t="str">
        <f t="shared" si="0"/>
        <v>Deepa</v>
      </c>
      <c r="M26" s="27" t="str" cm="1">
        <f t="array" ref="M26:N26">IF($D26="","",_xlfn.TEXTSPLIT($D26,"*"))</f>
        <v>Razorpay</v>
      </c>
      <c r="N26" s="27" t="str">
        <v>Credit Card2499</v>
      </c>
      <c r="O26" s="27" t="str">
        <f>IF($N26="",$H26,$N26)</f>
        <v>Credit Card2499</v>
      </c>
      <c r="P26" s="27" t="str">
        <f t="shared" si="1"/>
        <v>12</v>
      </c>
      <c r="Q26" s="30" t="str">
        <f t="shared" si="2"/>
        <v>24</v>
      </c>
      <c r="R26" s="27" t="str">
        <f t="shared" si="3"/>
        <v>2024</v>
      </c>
      <c r="S26" s="31" t="str">
        <f t="shared" si="4"/>
        <v>12/24/2024</v>
      </c>
      <c r="T26" s="27" t="str">
        <f>TRIM(B26)</f>
        <v>TRXNO0005452</v>
      </c>
      <c r="U26" s="29" t="str">
        <f t="shared" si="5"/>
        <v>Deepa Reddy</v>
      </c>
      <c r="V26" s="29" t="str">
        <f>IFERROR(_xlfn.XLOOKUP($U26,'Counselling Details'!$A$2:$A$308,'Counselling Details'!$B$2:$B$308),"")</f>
        <v>Female</v>
      </c>
      <c r="W26" s="44" t="str">
        <f t="shared" si="6"/>
        <v>705235785</v>
      </c>
      <c r="X26" s="27" t="str">
        <f t="shared" si="7"/>
        <v>Razorpay</v>
      </c>
      <c r="Y26" s="27" t="str">
        <f t="shared" si="8"/>
        <v>Credit Card2499</v>
      </c>
    </row>
    <row r="27" spans="1:25">
      <c r="A27" s="26" t="s">
        <v>916</v>
      </c>
      <c r="B27" s="27" t="str" cm="1">
        <f t="array" ref="B27:D27">_xlfn.TEXTSPLIT($A27,"//")</f>
        <v>TRXNO0005453</v>
      </c>
      <c r="C27" s="27" t="str">
        <v>12172024|Adith|VermaMob705325789</v>
      </c>
      <c r="D27" s="27" t="str">
        <v>PayU*Debit Card2499</v>
      </c>
      <c r="E27" s="27" t="str" cm="1">
        <f t="array" ref="E27:F27">TRIM(_xlfn.TEXTSPLIT($C27,"Mob"))</f>
        <v>12172024|Adith|Verma</v>
      </c>
      <c r="F27" s="27" t="str">
        <v>705325789</v>
      </c>
      <c r="G27" s="27" t="str" cm="1">
        <f t="array" ref="G27">_xlfn.TEXTSPLIT($F27,"*")</f>
        <v>705325789</v>
      </c>
      <c r="H27" s="27"/>
      <c r="I27" s="27" t="str" cm="1">
        <f t="array" ref="I27:K27">_xlfn.TEXTSPLIT($E27,"|")</f>
        <v>12172024</v>
      </c>
      <c r="J27" s="27" t="str">
        <v>Adith</v>
      </c>
      <c r="K27" s="27" t="str">
        <v>Verma</v>
      </c>
      <c r="L27" s="27" t="str">
        <f t="shared" si="0"/>
        <v>Adith</v>
      </c>
      <c r="M27" s="27" t="str" cm="1">
        <f t="array" ref="M27:N27">IF($D27="","",_xlfn.TEXTSPLIT($D27,"*"))</f>
        <v>PayU</v>
      </c>
      <c r="N27" s="27" t="str">
        <v>Debit Card2499</v>
      </c>
      <c r="O27" s="27" t="str">
        <f>IF($N27="",$H27,$N27)</f>
        <v>Debit Card2499</v>
      </c>
      <c r="P27" s="27" t="str">
        <f t="shared" si="1"/>
        <v>12</v>
      </c>
      <c r="Q27" s="30" t="str">
        <f t="shared" si="2"/>
        <v>17</v>
      </c>
      <c r="R27" s="27" t="str">
        <f t="shared" si="3"/>
        <v>2024</v>
      </c>
      <c r="S27" s="31" t="str">
        <f t="shared" si="4"/>
        <v>12/17/2024</v>
      </c>
      <c r="T27" s="27" t="str">
        <f>TRIM(B27)</f>
        <v>TRXNO0005453</v>
      </c>
      <c r="U27" s="29" t="str">
        <f t="shared" si="5"/>
        <v>Adith Verma</v>
      </c>
      <c r="V27" s="29" t="str">
        <f>IFERROR(_xlfn.XLOOKUP($U27,'Counselling Details'!$A$2:$A$308,'Counselling Details'!$B$2:$B$308),"")</f>
        <v>Male</v>
      </c>
      <c r="W27" s="44" t="str">
        <f t="shared" si="6"/>
        <v>705325789</v>
      </c>
      <c r="X27" s="27" t="str">
        <f t="shared" si="7"/>
        <v>PayU</v>
      </c>
      <c r="Y27" s="27" t="str">
        <f t="shared" si="8"/>
        <v>Debit Card2499</v>
      </c>
    </row>
    <row r="28" spans="1:25">
      <c r="A28" s="26" t="s">
        <v>917</v>
      </c>
      <c r="B28" s="27" t="str" cm="1">
        <f t="array" ref="B28:D28">_xlfn.TEXTSPLIT($A28,"//")</f>
        <v>TRXNO0005454</v>
      </c>
      <c r="C28" s="27" t="str">
        <v>12262024|Bhavya|AgarwalMob706045819</v>
      </c>
      <c r="D28" s="27" t="str">
        <v>PayU*Credit Card2499</v>
      </c>
      <c r="E28" s="27" t="str" cm="1">
        <f t="array" ref="E28:F28">TRIM(_xlfn.TEXTSPLIT($C28,"Mob"))</f>
        <v>12262024|Bhavya|Agarwal</v>
      </c>
      <c r="F28" s="27" t="str">
        <v>706045819</v>
      </c>
      <c r="G28" s="27" t="str" cm="1">
        <f t="array" ref="G28">_xlfn.TEXTSPLIT($F28,"*")</f>
        <v>706045819</v>
      </c>
      <c r="H28" s="27"/>
      <c r="I28" s="27" t="str" cm="1">
        <f t="array" ref="I28:K28">_xlfn.TEXTSPLIT($E28,"|")</f>
        <v>12262024</v>
      </c>
      <c r="J28" s="27" t="str">
        <v>Bhavya</v>
      </c>
      <c r="K28" s="27" t="str">
        <v>Agarwal</v>
      </c>
      <c r="L28" s="27" t="str">
        <f t="shared" si="0"/>
        <v>Bhavya</v>
      </c>
      <c r="M28" s="27" t="str" cm="1">
        <f t="array" ref="M28:N28">IF($D28="","",_xlfn.TEXTSPLIT($D28,"*"))</f>
        <v>PayU</v>
      </c>
      <c r="N28" s="27" t="str">
        <v>Credit Card2499</v>
      </c>
      <c r="O28" s="27" t="str">
        <f>IF($N28="",$H28,$N28)</f>
        <v>Credit Card2499</v>
      </c>
      <c r="P28" s="27" t="str">
        <f t="shared" si="1"/>
        <v>12</v>
      </c>
      <c r="Q28" s="30" t="str">
        <f t="shared" si="2"/>
        <v>26</v>
      </c>
      <c r="R28" s="27" t="str">
        <f t="shared" si="3"/>
        <v>2024</v>
      </c>
      <c r="S28" s="31" t="str">
        <f t="shared" si="4"/>
        <v>12/26/2024</v>
      </c>
      <c r="T28" s="27" t="str">
        <f>TRIM(B28)</f>
        <v>TRXNO0005454</v>
      </c>
      <c r="U28" s="29" t="str">
        <f t="shared" si="5"/>
        <v>Bhavya Agarwal</v>
      </c>
      <c r="V28" s="29" t="str">
        <f>IFERROR(_xlfn.XLOOKUP($U28,'Counselling Details'!$A$2:$A$308,'Counselling Details'!$B$2:$B$308),"")</f>
        <v>Female</v>
      </c>
      <c r="W28" s="44" t="str">
        <f t="shared" si="6"/>
        <v>706045819</v>
      </c>
      <c r="X28" s="27" t="str">
        <f t="shared" si="7"/>
        <v>PayU</v>
      </c>
      <c r="Y28" s="27" t="str">
        <f t="shared" si="8"/>
        <v>Credit Card2499</v>
      </c>
    </row>
    <row r="29" spans="1:25">
      <c r="A29" s="26" t="s">
        <v>918</v>
      </c>
      <c r="B29" s="27" t="str" cm="1">
        <f t="array" ref="B29:D29">_xlfn.TEXTSPLIT($A29,"//")</f>
        <v>TRXNO0005455</v>
      </c>
      <c r="C29" s="27" t="str">
        <v>12232024|Ravi|ReddyMob606495838</v>
      </c>
      <c r="D29" s="27" t="str">
        <v>PayU*Credit_Card3499</v>
      </c>
      <c r="E29" s="27" t="str" cm="1">
        <f t="array" ref="E29:F29">TRIM(_xlfn.TEXTSPLIT($C29,"Mob"))</f>
        <v>12232024|Ravi|Reddy</v>
      </c>
      <c r="F29" s="27" t="str">
        <v>606495838</v>
      </c>
      <c r="G29" s="27" t="str" cm="1">
        <f t="array" ref="G29">_xlfn.TEXTSPLIT($F29,"*")</f>
        <v>606495838</v>
      </c>
      <c r="H29" s="27"/>
      <c r="I29" s="27" t="str" cm="1">
        <f t="array" ref="I29:K29">_xlfn.TEXTSPLIT($E29,"|")</f>
        <v>12232024</v>
      </c>
      <c r="J29" s="27" t="str">
        <v>Ravi</v>
      </c>
      <c r="K29" s="27" t="str">
        <v>Reddy</v>
      </c>
      <c r="L29" s="27" t="str">
        <f t="shared" si="0"/>
        <v>Ravi</v>
      </c>
      <c r="M29" s="27" t="str" cm="1">
        <f t="array" ref="M29:N29">IF($D29="","",_xlfn.TEXTSPLIT($D29,"*"))</f>
        <v>PayU</v>
      </c>
      <c r="N29" s="27" t="str">
        <v>Credit_Card3499</v>
      </c>
      <c r="O29" s="27" t="str">
        <f>IF($N29="",$H29,$N29)</f>
        <v>Credit_Card3499</v>
      </c>
      <c r="P29" s="27" t="str">
        <f t="shared" si="1"/>
        <v>12</v>
      </c>
      <c r="Q29" s="30" t="str">
        <f t="shared" si="2"/>
        <v>23</v>
      </c>
      <c r="R29" s="27" t="str">
        <f t="shared" si="3"/>
        <v>2024</v>
      </c>
      <c r="S29" s="31" t="str">
        <f t="shared" si="4"/>
        <v>12/23/2024</v>
      </c>
      <c r="T29" s="27" t="str">
        <f>TRIM(B29)</f>
        <v>TRXNO0005455</v>
      </c>
      <c r="U29" s="29" t="str">
        <f t="shared" si="5"/>
        <v>Ravi Reddy</v>
      </c>
      <c r="V29" s="29" t="str">
        <f>IFERROR(_xlfn.XLOOKUP($U29,'Counselling Details'!$A$2:$A$308,'Counselling Details'!$B$2:$B$308),"")</f>
        <v>Male</v>
      </c>
      <c r="W29" s="44" t="str">
        <f t="shared" si="6"/>
        <v>606495838</v>
      </c>
      <c r="X29" s="27" t="str">
        <f t="shared" si="7"/>
        <v>PayU</v>
      </c>
      <c r="Y29" s="27" t="str">
        <f t="shared" si="8"/>
        <v>Credit_Card3499</v>
      </c>
    </row>
    <row r="30" spans="1:25">
      <c r="A30" s="26" t="s">
        <v>919</v>
      </c>
      <c r="B30" s="27" t="str" cm="1">
        <f t="array" ref="B30:C30">_xlfn.TEXTSPLIT($A30,"//")</f>
        <v>TRXNO0005456</v>
      </c>
      <c r="C30" s="27" t="str">
        <v>12242024|Rinu|JoseMob606585841*Paytm3499</v>
      </c>
      <c r="D30" s="27"/>
      <c r="E30" s="27" t="str" cm="1">
        <f t="array" ref="E30:F30">TRIM(_xlfn.TEXTSPLIT($C30,"Mob"))</f>
        <v>12242024|Rinu|Jose</v>
      </c>
      <c r="F30" s="27" t="str">
        <v>606585841*Paytm3499</v>
      </c>
      <c r="G30" s="27" t="str" cm="1">
        <f t="array" ref="G30:H30">_xlfn.TEXTSPLIT($F30,"*")</f>
        <v>606585841</v>
      </c>
      <c r="H30" s="27" t="str">
        <v>Paytm3499</v>
      </c>
      <c r="I30" s="27" t="str" cm="1">
        <f t="array" ref="I30:K30">_xlfn.TEXTSPLIT($E30,"|")</f>
        <v>12242024</v>
      </c>
      <c r="J30" s="27" t="str">
        <v>Rinu</v>
      </c>
      <c r="K30" s="27" t="str">
        <v>Jose</v>
      </c>
      <c r="L30" s="27" t="str">
        <f t="shared" si="0"/>
        <v>Rinu</v>
      </c>
      <c r="M30" s="27" t="str" cm="1">
        <f t="array" ref="M30">IF($D30="","",_xlfn.TEXTSPLIT($D30,"*"))</f>
        <v/>
      </c>
      <c r="N30" s="27"/>
      <c r="O30" s="27" t="str">
        <f>IF($N30="",$H30,$N30)</f>
        <v>Paytm3499</v>
      </c>
      <c r="P30" s="27" t="str">
        <f t="shared" si="1"/>
        <v>12</v>
      </c>
      <c r="Q30" s="30" t="str">
        <f t="shared" si="2"/>
        <v>24</v>
      </c>
      <c r="R30" s="27" t="str">
        <f t="shared" si="3"/>
        <v>2024</v>
      </c>
      <c r="S30" s="31" t="str">
        <f t="shared" si="4"/>
        <v>12/24/2024</v>
      </c>
      <c r="T30" s="27" t="str">
        <f>TRIM(B30)</f>
        <v>TRXNO0005456</v>
      </c>
      <c r="U30" s="29" t="str">
        <f t="shared" si="5"/>
        <v>Rinu Jose</v>
      </c>
      <c r="V30" s="29" t="str">
        <f>IFERROR(_xlfn.XLOOKUP($U30,'Counselling Details'!$A$2:$A$308,'Counselling Details'!$B$2:$B$308),"")</f>
        <v>Female</v>
      </c>
      <c r="W30" s="44" t="str">
        <f t="shared" si="6"/>
        <v>606585841</v>
      </c>
      <c r="X30" s="27" t="str">
        <f t="shared" si="7"/>
        <v/>
      </c>
      <c r="Y30" s="27" t="str">
        <f t="shared" si="8"/>
        <v>Paytm3499</v>
      </c>
    </row>
    <row r="31" spans="1:25">
      <c r="A31" s="26" t="s">
        <v>920</v>
      </c>
      <c r="B31" s="27" t="str" cm="1">
        <f t="array" ref="B31:D31">_xlfn.TEXTSPLIT($A31,"//")</f>
        <v>TRXNO0005457</v>
      </c>
      <c r="C31" s="27" t="str">
        <v>12102024|Smita|RaoMob708115906</v>
      </c>
      <c r="D31" s="27" t="str">
        <v>PayU*DebItC@rd1499</v>
      </c>
      <c r="E31" s="27" t="str" cm="1">
        <f t="array" ref="E31:F31">TRIM(_xlfn.TEXTSPLIT($C31,"Mob"))</f>
        <v>12102024|Smita|Rao</v>
      </c>
      <c r="F31" s="27" t="str">
        <v>708115906</v>
      </c>
      <c r="G31" s="27" t="str" cm="1">
        <f t="array" ref="G31">_xlfn.TEXTSPLIT($F31,"*")</f>
        <v>708115906</v>
      </c>
      <c r="H31" s="27"/>
      <c r="I31" s="27" t="str" cm="1">
        <f t="array" ref="I31:K31">_xlfn.TEXTSPLIT($E31,"|")</f>
        <v>12102024</v>
      </c>
      <c r="J31" s="27" t="str">
        <v>Smita</v>
      </c>
      <c r="K31" s="27" t="str">
        <v>Rao</v>
      </c>
      <c r="L31" s="27" t="str">
        <f t="shared" si="0"/>
        <v>Smita</v>
      </c>
      <c r="M31" s="27" t="str" cm="1">
        <f t="array" ref="M31:N31">IF($D31="","",_xlfn.TEXTSPLIT($D31,"*"))</f>
        <v>PayU</v>
      </c>
      <c r="N31" s="27" t="str">
        <v>DebItC@rd1499</v>
      </c>
      <c r="O31" s="27" t="str">
        <f>IF($N31="",$H31,$N31)</f>
        <v>DebItC@rd1499</v>
      </c>
      <c r="P31" s="27" t="str">
        <f t="shared" si="1"/>
        <v>12</v>
      </c>
      <c r="Q31" s="30" t="str">
        <f t="shared" si="2"/>
        <v>10</v>
      </c>
      <c r="R31" s="27" t="str">
        <f t="shared" si="3"/>
        <v>2024</v>
      </c>
      <c r="S31" s="31" t="str">
        <f t="shared" si="4"/>
        <v>12/10/2024</v>
      </c>
      <c r="T31" s="27" t="str">
        <f>TRIM(B31)</f>
        <v>TRXNO0005457</v>
      </c>
      <c r="U31" s="29" t="str">
        <f t="shared" si="5"/>
        <v>Smita Rao</v>
      </c>
      <c r="V31" s="29" t="str">
        <f>IFERROR(_xlfn.XLOOKUP($U31,'Counselling Details'!$A$2:$A$308,'Counselling Details'!$B$2:$B$308),"")</f>
        <v>Female</v>
      </c>
      <c r="W31" s="44" t="str">
        <f t="shared" si="6"/>
        <v>708115906</v>
      </c>
      <c r="X31" s="27" t="str">
        <f t="shared" si="7"/>
        <v>PayU</v>
      </c>
      <c r="Y31" s="27" t="str">
        <f t="shared" si="8"/>
        <v>DebItC@rd1499</v>
      </c>
    </row>
    <row r="32" spans="1:25">
      <c r="A32" s="26" t="s">
        <v>921</v>
      </c>
      <c r="B32" s="27" t="str" cm="1">
        <f t="array" ref="B32:D32">_xlfn.TEXTSPLIT($A32,"//")</f>
        <v>TRXNO0005458</v>
      </c>
      <c r="C32" s="27" t="str">
        <v>12202024|Yuvraj|SinghMob708295913</v>
      </c>
      <c r="D32" s="27" t="str">
        <v>Razorpay*Debit2499</v>
      </c>
      <c r="E32" s="27" t="str" cm="1">
        <f t="array" ref="E32:F32">TRIM(_xlfn.TEXTSPLIT($C32,"Mob"))</f>
        <v>12202024|Yuvraj|Singh</v>
      </c>
      <c r="F32" s="27" t="str">
        <v>708295913</v>
      </c>
      <c r="G32" s="27" t="str" cm="1">
        <f t="array" ref="G32">_xlfn.TEXTSPLIT($F32,"*")</f>
        <v>708295913</v>
      </c>
      <c r="H32" s="27"/>
      <c r="I32" s="27" t="str" cm="1">
        <f t="array" ref="I32:K32">_xlfn.TEXTSPLIT($E32,"|")</f>
        <v>12202024</v>
      </c>
      <c r="J32" s="27" t="str">
        <v>Yuvraj</v>
      </c>
      <c r="K32" s="27" t="str">
        <v>Singh</v>
      </c>
      <c r="L32" s="27" t="str">
        <f t="shared" si="0"/>
        <v>Yuvraj</v>
      </c>
      <c r="M32" s="27" t="str" cm="1">
        <f t="array" ref="M32:N32">IF($D32="","",_xlfn.TEXTSPLIT($D32,"*"))</f>
        <v>Razorpay</v>
      </c>
      <c r="N32" s="27" t="str">
        <v>Debit2499</v>
      </c>
      <c r="O32" s="27" t="str">
        <f>IF($N32="",$H32,$N32)</f>
        <v>Debit2499</v>
      </c>
      <c r="P32" s="27" t="str">
        <f t="shared" si="1"/>
        <v>12</v>
      </c>
      <c r="Q32" s="30" t="str">
        <f t="shared" si="2"/>
        <v>20</v>
      </c>
      <c r="R32" s="27" t="str">
        <f t="shared" si="3"/>
        <v>2024</v>
      </c>
      <c r="S32" s="31" t="str">
        <f t="shared" si="4"/>
        <v>12/20/2024</v>
      </c>
      <c r="T32" s="27" t="str">
        <f>TRIM(B32)</f>
        <v>TRXNO0005458</v>
      </c>
      <c r="U32" s="29" t="str">
        <f t="shared" si="5"/>
        <v>Yuvraj Singh</v>
      </c>
      <c r="V32" s="29" t="str">
        <f>IFERROR(_xlfn.XLOOKUP($U32,'Counselling Details'!$A$2:$A$308,'Counselling Details'!$B$2:$B$308),"")</f>
        <v>Male</v>
      </c>
      <c r="W32" s="44" t="str">
        <f t="shared" si="6"/>
        <v>708295913</v>
      </c>
      <c r="X32" s="27" t="str">
        <f t="shared" si="7"/>
        <v>Razorpay</v>
      </c>
      <c r="Y32" s="27" t="str">
        <f t="shared" si="8"/>
        <v>Debit2499</v>
      </c>
    </row>
    <row r="33" spans="1:25">
      <c r="A33" s="26" t="s">
        <v>922</v>
      </c>
      <c r="B33" s="27" t="str" cm="1">
        <f t="array" ref="B33:C33">_xlfn.TEXTSPLIT($A33,"//")</f>
        <v>TRXNO0005459</v>
      </c>
      <c r="C33" s="27" t="str">
        <v>12102024|Varsha|MMob708745932*Google pay2499</v>
      </c>
      <c r="D33" s="27"/>
      <c r="E33" s="27" t="str" cm="1">
        <f t="array" ref="E33:F33">TRIM(_xlfn.TEXTSPLIT($C33,"Mob"))</f>
        <v>12102024|Varsha|M</v>
      </c>
      <c r="F33" s="27" t="str">
        <v>708745932*Google pay2499</v>
      </c>
      <c r="G33" s="27" t="str" cm="1">
        <f t="array" ref="G33:H33">_xlfn.TEXTSPLIT($F33,"*")</f>
        <v>708745932</v>
      </c>
      <c r="H33" s="27" t="str">
        <v>Google pay2499</v>
      </c>
      <c r="I33" s="27" t="str" cm="1">
        <f t="array" ref="I33:K33">_xlfn.TEXTSPLIT($E33,"|")</f>
        <v>12102024</v>
      </c>
      <c r="J33" s="27" t="str">
        <v>Varsha</v>
      </c>
      <c r="K33" s="27" t="str">
        <v>M</v>
      </c>
      <c r="L33" s="27" t="str">
        <f t="shared" si="0"/>
        <v>Varsha</v>
      </c>
      <c r="M33" s="27" t="str" cm="1">
        <f t="array" ref="M33">IF($D33="","",_xlfn.TEXTSPLIT($D33,"*"))</f>
        <v/>
      </c>
      <c r="N33" s="27"/>
      <c r="O33" s="27" t="str">
        <f>IF($N33="",$H33,$N33)</f>
        <v>Google pay2499</v>
      </c>
      <c r="P33" s="27" t="str">
        <f t="shared" si="1"/>
        <v>12</v>
      </c>
      <c r="Q33" s="30" t="str">
        <f t="shared" si="2"/>
        <v>10</v>
      </c>
      <c r="R33" s="27" t="str">
        <f t="shared" si="3"/>
        <v>2024</v>
      </c>
      <c r="S33" s="31" t="str">
        <f t="shared" si="4"/>
        <v>12/10/2024</v>
      </c>
      <c r="T33" s="27" t="str">
        <f>TRIM(B33)</f>
        <v>TRXNO0005459</v>
      </c>
      <c r="U33" s="29" t="str">
        <f t="shared" si="5"/>
        <v>Varsha M</v>
      </c>
      <c r="V33" s="29" t="str">
        <f>IFERROR(_xlfn.XLOOKUP($U33,'Counselling Details'!$A$2:$A$308,'Counselling Details'!$B$2:$B$308),"")</f>
        <v>Female</v>
      </c>
      <c r="W33" s="44" t="str">
        <f t="shared" si="6"/>
        <v>708745932</v>
      </c>
      <c r="X33" s="27" t="str">
        <f t="shared" si="7"/>
        <v/>
      </c>
      <c r="Y33" s="27" t="str">
        <f t="shared" si="8"/>
        <v>Google pay2499</v>
      </c>
    </row>
    <row r="34" spans="1:25">
      <c r="A34" s="26" t="s">
        <v>923</v>
      </c>
      <c r="B34" s="27" t="str" cm="1">
        <f t="array" ref="B34:D34">_xlfn.TEXTSPLIT($A34,"//")</f>
        <v>TRXNO0005460</v>
      </c>
      <c r="C34" s="27" t="str">
        <v>12152024|Suhana|YadavMob708835936</v>
      </c>
      <c r="D34" s="27" t="str">
        <v>PayU*Debit C@rd3999</v>
      </c>
      <c r="E34" s="27" t="str" cm="1">
        <f t="array" ref="E34:F34">TRIM(_xlfn.TEXTSPLIT($C34,"Mob"))</f>
        <v>12152024|Suhana|Yadav</v>
      </c>
      <c r="F34" s="27" t="str">
        <v>708835936</v>
      </c>
      <c r="G34" s="27" t="str" cm="1">
        <f t="array" ref="G34">_xlfn.TEXTSPLIT($F34,"*")</f>
        <v>708835936</v>
      </c>
      <c r="H34" s="27"/>
      <c r="I34" s="27" t="str" cm="1">
        <f t="array" ref="I34:K34">_xlfn.TEXTSPLIT($E34,"|")</f>
        <v>12152024</v>
      </c>
      <c r="J34" s="27" t="str">
        <v>Suhana</v>
      </c>
      <c r="K34" s="27" t="str">
        <v>Yadav</v>
      </c>
      <c r="L34" s="27" t="str">
        <f t="shared" si="0"/>
        <v>Suhana</v>
      </c>
      <c r="M34" s="27" t="str" cm="1">
        <f t="array" ref="M34:N34">IF($D34="","",_xlfn.TEXTSPLIT($D34,"*"))</f>
        <v>PayU</v>
      </c>
      <c r="N34" s="27" t="str">
        <v>Debit C@rd3999</v>
      </c>
      <c r="O34" s="27" t="str">
        <f>IF($N34="",$H34,$N34)</f>
        <v>Debit C@rd3999</v>
      </c>
      <c r="P34" s="27" t="str">
        <f t="shared" si="1"/>
        <v>12</v>
      </c>
      <c r="Q34" s="30" t="str">
        <f t="shared" si="2"/>
        <v>15</v>
      </c>
      <c r="R34" s="27" t="str">
        <f t="shared" si="3"/>
        <v>2024</v>
      </c>
      <c r="S34" s="31" t="str">
        <f t="shared" si="4"/>
        <v>12/15/2024</v>
      </c>
      <c r="T34" s="27" t="str">
        <f>TRIM(B34)</f>
        <v>TRXNO0005460</v>
      </c>
      <c r="U34" s="29" t="str">
        <f t="shared" si="5"/>
        <v>Suhana Yadav</v>
      </c>
      <c r="V34" s="29" t="str">
        <f>IFERROR(_xlfn.XLOOKUP($U34,'Counselling Details'!$A$2:$A$308,'Counselling Details'!$B$2:$B$308),"")</f>
        <v>Female</v>
      </c>
      <c r="W34" s="44" t="str">
        <f t="shared" si="6"/>
        <v>708835936</v>
      </c>
      <c r="X34" s="27" t="str">
        <f t="shared" si="7"/>
        <v>PayU</v>
      </c>
      <c r="Y34" s="27" t="str">
        <f t="shared" si="8"/>
        <v>Debit C@rd3999</v>
      </c>
    </row>
    <row r="35" spans="1:25">
      <c r="A35" s="26" t="s">
        <v>924</v>
      </c>
      <c r="B35" s="27" t="str" cm="1">
        <f t="array" ref="B35:D35">_xlfn.TEXTSPLIT($A35,"//")</f>
        <v>TRXNO0005461</v>
      </c>
      <c r="C35" s="27" t="str">
        <v>12212024|Akash|VermaMob608925940</v>
      </c>
      <c r="D35" s="27" t="str">
        <v>Razorpay*DebitCard2499</v>
      </c>
      <c r="E35" s="27" t="str" cm="1">
        <f t="array" ref="E35:F35">TRIM(_xlfn.TEXTSPLIT($C35,"Mob"))</f>
        <v>12212024|Akash|Verma</v>
      </c>
      <c r="F35" s="27" t="str">
        <v>608925940</v>
      </c>
      <c r="G35" s="27" t="str" cm="1">
        <f t="array" ref="G35">_xlfn.TEXTSPLIT($F35,"*")</f>
        <v>608925940</v>
      </c>
      <c r="H35" s="27"/>
      <c r="I35" s="27" t="str" cm="1">
        <f t="array" ref="I35:K35">_xlfn.TEXTSPLIT($E35,"|")</f>
        <v>12212024</v>
      </c>
      <c r="J35" s="27" t="str">
        <v>Akash</v>
      </c>
      <c r="K35" s="27" t="str">
        <v>Verma</v>
      </c>
      <c r="L35" s="27" t="str">
        <f t="shared" si="0"/>
        <v>Akash</v>
      </c>
      <c r="M35" s="27" t="str" cm="1">
        <f t="array" ref="M35:N35">IF($D35="","",_xlfn.TEXTSPLIT($D35,"*"))</f>
        <v>Razorpay</v>
      </c>
      <c r="N35" s="27" t="str">
        <v>DebitCard2499</v>
      </c>
      <c r="O35" s="27" t="str">
        <f>IF($N35="",$H35,$N35)</f>
        <v>DebitCard2499</v>
      </c>
      <c r="P35" s="27" t="str">
        <f t="shared" si="1"/>
        <v>12</v>
      </c>
      <c r="Q35" s="30" t="str">
        <f t="shared" si="2"/>
        <v>21</v>
      </c>
      <c r="R35" s="27" t="str">
        <f t="shared" si="3"/>
        <v>2024</v>
      </c>
      <c r="S35" s="31" t="str">
        <f t="shared" si="4"/>
        <v>12/21/2024</v>
      </c>
      <c r="T35" s="27" t="str">
        <f>TRIM(B35)</f>
        <v>TRXNO0005461</v>
      </c>
      <c r="U35" s="29" t="str">
        <f t="shared" si="5"/>
        <v>Akash Verma</v>
      </c>
      <c r="V35" s="29" t="str">
        <f>IFERROR(_xlfn.XLOOKUP($U35,'Counselling Details'!$A$2:$A$308,'Counselling Details'!$B$2:$B$308),"")</f>
        <v>Male</v>
      </c>
      <c r="W35" s="44" t="str">
        <f t="shared" si="6"/>
        <v>608925940</v>
      </c>
      <c r="X35" s="27" t="str">
        <f t="shared" si="7"/>
        <v>Razorpay</v>
      </c>
      <c r="Y35" s="27" t="str">
        <f t="shared" si="8"/>
        <v>DebitCard2499</v>
      </c>
    </row>
    <row r="36" spans="1:25">
      <c r="A36" s="26" t="s">
        <v>925</v>
      </c>
      <c r="B36" s="27" t="str" cm="1">
        <f t="array" ref="B36:D36">_xlfn.TEXTSPLIT($A36,"//")</f>
        <v>TRXNO0005462</v>
      </c>
      <c r="C36" s="27" t="str">
        <v>12232024|Aryan |RaoMob609285955</v>
      </c>
      <c r="D36" s="27" t="str">
        <v>Razorpay*Debit C@rd2499</v>
      </c>
      <c r="E36" s="27" t="str" cm="1">
        <f t="array" ref="E36:F36">TRIM(_xlfn.TEXTSPLIT($C36,"Mob"))</f>
        <v>12232024|Aryan |Rao</v>
      </c>
      <c r="F36" s="27" t="str">
        <v>609285955</v>
      </c>
      <c r="G36" s="27" t="str" cm="1">
        <f t="array" ref="G36">_xlfn.TEXTSPLIT($F36,"*")</f>
        <v>609285955</v>
      </c>
      <c r="H36" s="27"/>
      <c r="I36" s="27" t="str" cm="1">
        <f t="array" ref="I36:K36">_xlfn.TEXTSPLIT($E36,"|")</f>
        <v>12232024</v>
      </c>
      <c r="J36" s="27" t="str">
        <v xml:space="preserve">Aryan </v>
      </c>
      <c r="K36" s="27" t="str">
        <v>Rao</v>
      </c>
      <c r="L36" s="27" t="str">
        <f t="shared" si="0"/>
        <v>Aryan</v>
      </c>
      <c r="M36" s="27" t="str" cm="1">
        <f t="array" ref="M36:N36">IF($D36="","",_xlfn.TEXTSPLIT($D36,"*"))</f>
        <v>Razorpay</v>
      </c>
      <c r="N36" s="27" t="str">
        <v>Debit C@rd2499</v>
      </c>
      <c r="O36" s="27" t="str">
        <f>IF($N36="",$H36,$N36)</f>
        <v>Debit C@rd2499</v>
      </c>
      <c r="P36" s="27" t="str">
        <f t="shared" si="1"/>
        <v>12</v>
      </c>
      <c r="Q36" s="30" t="str">
        <f t="shared" si="2"/>
        <v>23</v>
      </c>
      <c r="R36" s="27" t="str">
        <f t="shared" si="3"/>
        <v>2024</v>
      </c>
      <c r="S36" s="31" t="str">
        <f t="shared" si="4"/>
        <v>12/23/2024</v>
      </c>
      <c r="T36" s="27" t="str">
        <f>TRIM(B36)</f>
        <v>TRXNO0005462</v>
      </c>
      <c r="U36" s="29" t="str">
        <f t="shared" si="5"/>
        <v>Aryan Rao</v>
      </c>
      <c r="V36" s="29" t="str">
        <f>IFERROR(_xlfn.XLOOKUP($U36,'Counselling Details'!$A$2:$A$308,'Counselling Details'!$B$2:$B$308),"")</f>
        <v>Male</v>
      </c>
      <c r="W36" s="44" t="str">
        <f t="shared" si="6"/>
        <v>609285955</v>
      </c>
      <c r="X36" s="27" t="str">
        <f t="shared" si="7"/>
        <v>Razorpay</v>
      </c>
      <c r="Y36" s="27" t="str">
        <f t="shared" si="8"/>
        <v>Debit C@rd2499</v>
      </c>
    </row>
    <row r="37" spans="1:25">
      <c r="A37" s="26" t="s">
        <v>926</v>
      </c>
      <c r="B37" s="27" t="str" cm="1">
        <f t="array" ref="B37:D37">_xlfn.TEXTSPLIT($A37,"//")</f>
        <v>TRXNO0005463</v>
      </c>
      <c r="C37" s="27" t="str">
        <v>12192024|Zara|KapoorMob709555966</v>
      </c>
      <c r="D37" s="27" t="str">
        <v>PayU*CreditCard2499</v>
      </c>
      <c r="E37" s="27" t="str" cm="1">
        <f t="array" ref="E37:F37">TRIM(_xlfn.TEXTSPLIT($C37,"Mob"))</f>
        <v>12192024|Zara|Kapoor</v>
      </c>
      <c r="F37" s="27" t="str">
        <v>709555966</v>
      </c>
      <c r="G37" s="27" t="str" cm="1">
        <f t="array" ref="G37">_xlfn.TEXTSPLIT($F37,"*")</f>
        <v>709555966</v>
      </c>
      <c r="H37" s="27"/>
      <c r="I37" s="27" t="str" cm="1">
        <f t="array" ref="I37:K37">_xlfn.TEXTSPLIT($E37,"|")</f>
        <v>12192024</v>
      </c>
      <c r="J37" s="27" t="str">
        <v>Zara</v>
      </c>
      <c r="K37" s="27" t="str">
        <v>Kapoor</v>
      </c>
      <c r="L37" s="27" t="str">
        <f t="shared" si="0"/>
        <v>Zara</v>
      </c>
      <c r="M37" s="27" t="str" cm="1">
        <f t="array" ref="M37:N37">IF($D37="","",_xlfn.TEXTSPLIT($D37,"*"))</f>
        <v>PayU</v>
      </c>
      <c r="N37" s="27" t="str">
        <v>CreditCard2499</v>
      </c>
      <c r="O37" s="27" t="str">
        <f>IF($N37="",$H37,$N37)</f>
        <v>CreditCard2499</v>
      </c>
      <c r="P37" s="27" t="str">
        <f t="shared" si="1"/>
        <v>12</v>
      </c>
      <c r="Q37" s="30" t="str">
        <f t="shared" si="2"/>
        <v>19</v>
      </c>
      <c r="R37" s="27" t="str">
        <f t="shared" si="3"/>
        <v>2024</v>
      </c>
      <c r="S37" s="31" t="str">
        <f t="shared" si="4"/>
        <v>12/19/2024</v>
      </c>
      <c r="T37" s="27" t="str">
        <f>TRIM(B37)</f>
        <v>TRXNO0005463</v>
      </c>
      <c r="U37" s="29" t="str">
        <f t="shared" si="5"/>
        <v>Zara Kapoor</v>
      </c>
      <c r="V37" s="29" t="str">
        <f>IFERROR(_xlfn.XLOOKUP($U37,'Counselling Details'!$A$2:$A$308,'Counselling Details'!$B$2:$B$308),"")</f>
        <v>Female</v>
      </c>
      <c r="W37" s="44" t="str">
        <f t="shared" si="6"/>
        <v>709555966</v>
      </c>
      <c r="X37" s="27" t="str">
        <f t="shared" si="7"/>
        <v>PayU</v>
      </c>
      <c r="Y37" s="27" t="str">
        <f t="shared" si="8"/>
        <v>CreditCard2499</v>
      </c>
    </row>
    <row r="38" spans="1:25">
      <c r="A38" s="26" t="s">
        <v>927</v>
      </c>
      <c r="B38" s="27" t="str" cm="1">
        <f t="array" ref="B38:D38">_xlfn.TEXTSPLIT($A38,"//")</f>
        <v>TRXNO0005464</v>
      </c>
      <c r="C38" s="27" t="str">
        <v>12182024|Kaushik|RaoMob700095989</v>
      </c>
      <c r="D38" s="27" t="str">
        <v>PayU*DebitCard2499</v>
      </c>
      <c r="E38" s="27" t="str" cm="1">
        <f t="array" ref="E38:F38">TRIM(_xlfn.TEXTSPLIT($C38,"Mob"))</f>
        <v>12182024|Kaushik|Rao</v>
      </c>
      <c r="F38" s="27" t="str">
        <v>700095989</v>
      </c>
      <c r="G38" s="27" t="str" cm="1">
        <f t="array" ref="G38">_xlfn.TEXTSPLIT($F38,"*")</f>
        <v>700095989</v>
      </c>
      <c r="H38" s="27"/>
      <c r="I38" s="27" t="str" cm="1">
        <f t="array" ref="I38:K38">_xlfn.TEXTSPLIT($E38,"|")</f>
        <v>12182024</v>
      </c>
      <c r="J38" s="27" t="str">
        <v>Kaushik</v>
      </c>
      <c r="K38" s="27" t="str">
        <v>Rao</v>
      </c>
      <c r="L38" s="27" t="str">
        <f t="shared" si="0"/>
        <v>Kaushik</v>
      </c>
      <c r="M38" s="27" t="str" cm="1">
        <f t="array" ref="M38:N38">IF($D38="","",_xlfn.TEXTSPLIT($D38,"*"))</f>
        <v>PayU</v>
      </c>
      <c r="N38" s="27" t="str">
        <v>DebitCard2499</v>
      </c>
      <c r="O38" s="27" t="str">
        <f>IF($N38="",$H38,$N38)</f>
        <v>DebitCard2499</v>
      </c>
      <c r="P38" s="27" t="str">
        <f t="shared" si="1"/>
        <v>12</v>
      </c>
      <c r="Q38" s="30" t="str">
        <f t="shared" si="2"/>
        <v>18</v>
      </c>
      <c r="R38" s="27" t="str">
        <f t="shared" si="3"/>
        <v>2024</v>
      </c>
      <c r="S38" s="31" t="str">
        <f t="shared" si="4"/>
        <v>12/18/2024</v>
      </c>
      <c r="T38" s="27" t="str">
        <f>TRIM(B38)</f>
        <v>TRXNO0005464</v>
      </c>
      <c r="U38" s="29" t="str">
        <f t="shared" si="5"/>
        <v>Kaushik Rao</v>
      </c>
      <c r="V38" s="29" t="str">
        <f>IFERROR(_xlfn.XLOOKUP($U38,'Counselling Details'!$A$2:$A$308,'Counselling Details'!$B$2:$B$308),"")</f>
        <v>Male</v>
      </c>
      <c r="W38" s="44" t="str">
        <f t="shared" si="6"/>
        <v>700095989</v>
      </c>
      <c r="X38" s="27" t="str">
        <f t="shared" si="7"/>
        <v>PayU</v>
      </c>
      <c r="Y38" s="27" t="str">
        <f t="shared" si="8"/>
        <v>DebitCard2499</v>
      </c>
    </row>
    <row r="39" spans="1:25">
      <c r="A39" s="26" t="s">
        <v>928</v>
      </c>
      <c r="B39" s="27" t="str" cm="1">
        <f t="array" ref="B39:C39">_xlfn.TEXTSPLIT($A39,"//")</f>
        <v>TRXNO0005465</v>
      </c>
      <c r="C39" s="27" t="str">
        <v>12192024|Gagan|VermaMob600185993*Google pay2499</v>
      </c>
      <c r="D39" s="27"/>
      <c r="E39" s="27" t="str" cm="1">
        <f t="array" ref="E39:F39">TRIM(_xlfn.TEXTSPLIT($C39,"Mob"))</f>
        <v>12192024|Gagan|Verma</v>
      </c>
      <c r="F39" s="27" t="str">
        <v>600185993*Google pay2499</v>
      </c>
      <c r="G39" s="27" t="str" cm="1">
        <f t="array" ref="G39:H39">_xlfn.TEXTSPLIT($F39,"*")</f>
        <v>600185993</v>
      </c>
      <c r="H39" s="27" t="str">
        <v>Google pay2499</v>
      </c>
      <c r="I39" s="27" t="str" cm="1">
        <f t="array" ref="I39:K39">_xlfn.TEXTSPLIT($E39,"|")</f>
        <v>12192024</v>
      </c>
      <c r="J39" s="27" t="str">
        <v>Gagan</v>
      </c>
      <c r="K39" s="27" t="str">
        <v>Verma</v>
      </c>
      <c r="L39" s="27" t="str">
        <f t="shared" si="0"/>
        <v>Gagan</v>
      </c>
      <c r="M39" s="27" t="str" cm="1">
        <f t="array" ref="M39">IF($D39="","",_xlfn.TEXTSPLIT($D39,"*"))</f>
        <v/>
      </c>
      <c r="N39" s="27"/>
      <c r="O39" s="27" t="str">
        <f>IF($N39="",$H39,$N39)</f>
        <v>Google pay2499</v>
      </c>
      <c r="P39" s="27" t="str">
        <f t="shared" si="1"/>
        <v>12</v>
      </c>
      <c r="Q39" s="30" t="str">
        <f t="shared" si="2"/>
        <v>19</v>
      </c>
      <c r="R39" s="27" t="str">
        <f t="shared" si="3"/>
        <v>2024</v>
      </c>
      <c r="S39" s="31" t="str">
        <f t="shared" si="4"/>
        <v>12/19/2024</v>
      </c>
      <c r="T39" s="27" t="str">
        <f>TRIM(B39)</f>
        <v>TRXNO0005465</v>
      </c>
      <c r="U39" s="29" t="str">
        <f t="shared" si="5"/>
        <v>Gagan Verma</v>
      </c>
      <c r="V39" s="29" t="str">
        <f>IFERROR(_xlfn.XLOOKUP($U39,'Counselling Details'!$A$2:$A$308,'Counselling Details'!$B$2:$B$308),"")</f>
        <v>Male</v>
      </c>
      <c r="W39" s="44" t="str">
        <f t="shared" si="6"/>
        <v>600185993</v>
      </c>
      <c r="X39" s="27" t="str">
        <f t="shared" si="7"/>
        <v/>
      </c>
      <c r="Y39" s="27" t="str">
        <f t="shared" si="8"/>
        <v>Google pay2499</v>
      </c>
    </row>
    <row r="40" spans="1:25">
      <c r="A40" s="26" t="s">
        <v>929</v>
      </c>
      <c r="B40" s="27" t="str" cm="1">
        <f t="array" ref="B40:D40">_xlfn.TEXTSPLIT($A40,"//")</f>
        <v>TRXNO0005466</v>
      </c>
      <c r="C40" s="27" t="str">
        <v>12182024|Uma|RaoMob600275996</v>
      </c>
      <c r="D40" s="27" t="str">
        <v>PayU*CreditC@rd2499</v>
      </c>
      <c r="E40" s="27" t="str" cm="1">
        <f t="array" ref="E40:F40">TRIM(_xlfn.TEXTSPLIT($C40,"Mob"))</f>
        <v>12182024|Uma|Rao</v>
      </c>
      <c r="F40" s="27" t="str">
        <v>600275996</v>
      </c>
      <c r="G40" s="27" t="str" cm="1">
        <f t="array" ref="G40">_xlfn.TEXTSPLIT($F40,"*")</f>
        <v>600275996</v>
      </c>
      <c r="H40" s="27"/>
      <c r="I40" s="27" t="str" cm="1">
        <f t="array" ref="I40:K40">_xlfn.TEXTSPLIT($E40,"|")</f>
        <v>12182024</v>
      </c>
      <c r="J40" s="27" t="str">
        <v>Uma</v>
      </c>
      <c r="K40" s="27" t="str">
        <v>Rao</v>
      </c>
      <c r="L40" s="27" t="str">
        <f t="shared" si="0"/>
        <v>Uma</v>
      </c>
      <c r="M40" s="27" t="str" cm="1">
        <f t="array" ref="M40:N40">IF($D40="","",_xlfn.TEXTSPLIT($D40,"*"))</f>
        <v>PayU</v>
      </c>
      <c r="N40" s="27" t="str">
        <v>CreditC@rd2499</v>
      </c>
      <c r="O40" s="27" t="str">
        <f>IF($N40="",$H40,$N40)</f>
        <v>CreditC@rd2499</v>
      </c>
      <c r="P40" s="27" t="str">
        <f t="shared" si="1"/>
        <v>12</v>
      </c>
      <c r="Q40" s="30" t="str">
        <f t="shared" si="2"/>
        <v>18</v>
      </c>
      <c r="R40" s="27" t="str">
        <f t="shared" si="3"/>
        <v>2024</v>
      </c>
      <c r="S40" s="31" t="str">
        <f t="shared" si="4"/>
        <v>12/18/2024</v>
      </c>
      <c r="T40" s="27" t="str">
        <f>TRIM(B40)</f>
        <v>TRXNO0005466</v>
      </c>
      <c r="U40" s="29" t="str">
        <f t="shared" si="5"/>
        <v>Uma Rao</v>
      </c>
      <c r="V40" s="29" t="str">
        <f>IFERROR(_xlfn.XLOOKUP($U40,'Counselling Details'!$A$2:$A$308,'Counselling Details'!$B$2:$B$308),"")</f>
        <v>Female</v>
      </c>
      <c r="W40" s="44" t="str">
        <f t="shared" si="6"/>
        <v>600275996</v>
      </c>
      <c r="X40" s="27" t="str">
        <f t="shared" si="7"/>
        <v>PayU</v>
      </c>
      <c r="Y40" s="27" t="str">
        <f t="shared" si="8"/>
        <v>CreditC@rd2499</v>
      </c>
    </row>
    <row r="41" spans="1:25">
      <c r="A41" s="26" t="s">
        <v>930</v>
      </c>
      <c r="B41" s="27" t="str" cm="1">
        <f t="array" ref="B41:C41">_xlfn.TEXTSPLIT($A41,"//")</f>
        <v>TRXNO0005467</v>
      </c>
      <c r="C41" s="27" t="str">
        <v>12182024|Karthik  |TiwariMob700456004*P@ytm2499</v>
      </c>
      <c r="D41" s="27"/>
      <c r="E41" s="27" t="str" cm="1">
        <f t="array" ref="E41:F41">TRIM(_xlfn.TEXTSPLIT($C41,"Mob"))</f>
        <v>12182024|Karthik |Tiwari</v>
      </c>
      <c r="F41" s="27" t="str">
        <v>700456004*P@ytm2499</v>
      </c>
      <c r="G41" s="27" t="str" cm="1">
        <f t="array" ref="G41:H41">_xlfn.TEXTSPLIT($F41,"*")</f>
        <v>700456004</v>
      </c>
      <c r="H41" s="27" t="str">
        <v>P@ytm2499</v>
      </c>
      <c r="I41" s="27" t="str" cm="1">
        <f t="array" ref="I41:K41">_xlfn.TEXTSPLIT($E41,"|")</f>
        <v>12182024</v>
      </c>
      <c r="J41" s="27" t="str">
        <v xml:space="preserve">Karthik </v>
      </c>
      <c r="K41" s="27" t="str">
        <v>Tiwari</v>
      </c>
      <c r="L41" s="27" t="str">
        <f t="shared" si="0"/>
        <v>Karthik</v>
      </c>
      <c r="M41" s="27" t="str" cm="1">
        <f t="array" ref="M41">IF($D41="","",_xlfn.TEXTSPLIT($D41,"*"))</f>
        <v/>
      </c>
      <c r="N41" s="27"/>
      <c r="O41" s="27" t="str">
        <f>IF($N41="",$H41,$N41)</f>
        <v>P@ytm2499</v>
      </c>
      <c r="P41" s="27" t="str">
        <f t="shared" si="1"/>
        <v>12</v>
      </c>
      <c r="Q41" s="30" t="str">
        <f t="shared" si="2"/>
        <v>18</v>
      </c>
      <c r="R41" s="27" t="str">
        <f t="shared" si="3"/>
        <v>2024</v>
      </c>
      <c r="S41" s="31" t="str">
        <f t="shared" si="4"/>
        <v>12/18/2024</v>
      </c>
      <c r="T41" s="27" t="str">
        <f>TRIM(B41)</f>
        <v>TRXNO0005467</v>
      </c>
      <c r="U41" s="29" t="str">
        <f t="shared" si="5"/>
        <v>Karthik Tiwari</v>
      </c>
      <c r="V41" s="29" t="str">
        <f>IFERROR(_xlfn.XLOOKUP($U41,'Counselling Details'!$A$2:$A$308,'Counselling Details'!$B$2:$B$308),"")</f>
        <v>Male</v>
      </c>
      <c r="W41" s="44" t="str">
        <f t="shared" si="6"/>
        <v>700456004</v>
      </c>
      <c r="X41" s="27" t="str">
        <f t="shared" si="7"/>
        <v/>
      </c>
      <c r="Y41" s="27" t="str">
        <f t="shared" si="8"/>
        <v>P@ytm2499</v>
      </c>
    </row>
    <row r="42" spans="1:25">
      <c r="A42" s="26" t="s">
        <v>931</v>
      </c>
      <c r="B42" s="27" t="str" cm="1">
        <f t="array" ref="B42:D42">_xlfn.TEXTSPLIT($A42,"//")</f>
        <v>TRXNO0005468</v>
      </c>
      <c r="C42" s="27" t="str">
        <v>12172024|Shraddha|GhoshMob600726015</v>
      </c>
      <c r="D42" s="27" t="str">
        <v>PayU*Debit_Card2499</v>
      </c>
      <c r="E42" s="27" t="str" cm="1">
        <f t="array" ref="E42:F42">TRIM(_xlfn.TEXTSPLIT($C42,"Mob"))</f>
        <v>12172024|Shraddha|Ghosh</v>
      </c>
      <c r="F42" s="27" t="str">
        <v>600726015</v>
      </c>
      <c r="G42" s="27" t="str" cm="1">
        <f t="array" ref="G42">_xlfn.TEXTSPLIT($F42,"*")</f>
        <v>600726015</v>
      </c>
      <c r="H42" s="27"/>
      <c r="I42" s="27" t="str" cm="1">
        <f t="array" ref="I42:K42">_xlfn.TEXTSPLIT($E42,"|")</f>
        <v>12172024</v>
      </c>
      <c r="J42" s="27" t="str">
        <v>Shraddha</v>
      </c>
      <c r="K42" s="27" t="str">
        <v>Ghosh</v>
      </c>
      <c r="L42" s="27" t="str">
        <f t="shared" si="0"/>
        <v>Shraddha</v>
      </c>
      <c r="M42" s="27" t="str" cm="1">
        <f t="array" ref="M42:N42">IF($D42="","",_xlfn.TEXTSPLIT($D42,"*"))</f>
        <v>PayU</v>
      </c>
      <c r="N42" s="27" t="str">
        <v>Debit_Card2499</v>
      </c>
      <c r="O42" s="27" t="str">
        <f>IF($N42="",$H42,$N42)</f>
        <v>Debit_Card2499</v>
      </c>
      <c r="P42" s="27" t="str">
        <f t="shared" si="1"/>
        <v>12</v>
      </c>
      <c r="Q42" s="30" t="str">
        <f t="shared" si="2"/>
        <v>17</v>
      </c>
      <c r="R42" s="27" t="str">
        <f t="shared" si="3"/>
        <v>2024</v>
      </c>
      <c r="S42" s="31" t="str">
        <f t="shared" si="4"/>
        <v>12/17/2024</v>
      </c>
      <c r="T42" s="27" t="str">
        <f>TRIM(B42)</f>
        <v>TRXNO0005468</v>
      </c>
      <c r="U42" s="29" t="str">
        <f t="shared" si="5"/>
        <v>Shraddha Ghosh</v>
      </c>
      <c r="V42" s="29" t="str">
        <f>IFERROR(_xlfn.XLOOKUP($U42,'Counselling Details'!$A$2:$A$308,'Counselling Details'!$B$2:$B$308),"")</f>
        <v>Female</v>
      </c>
      <c r="W42" s="44" t="str">
        <f t="shared" si="6"/>
        <v>600726015</v>
      </c>
      <c r="X42" s="27" t="str">
        <f t="shared" si="7"/>
        <v>PayU</v>
      </c>
      <c r="Y42" s="27" t="str">
        <f t="shared" si="8"/>
        <v>Debit_Card2499</v>
      </c>
    </row>
    <row r="43" spans="1:25">
      <c r="A43" s="26" t="s">
        <v>932</v>
      </c>
      <c r="B43" s="27" t="str" cm="1">
        <f t="array" ref="B43:D43">_xlfn.TEXTSPLIT($A43,"//")</f>
        <v>TRXNO0005469</v>
      </c>
      <c r="C43" s="27" t="str">
        <v>12142024|KavitA|MehtaMob700816019</v>
      </c>
      <c r="D43" s="27" t="str">
        <v>PayU*CReDIT Card3999</v>
      </c>
      <c r="E43" s="27" t="str" cm="1">
        <f t="array" ref="E43:F43">TRIM(_xlfn.TEXTSPLIT($C43,"Mob"))</f>
        <v>12142024|KavitA|Mehta</v>
      </c>
      <c r="F43" s="27" t="str">
        <v>700816019</v>
      </c>
      <c r="G43" s="27" t="str" cm="1">
        <f t="array" ref="G43">_xlfn.TEXTSPLIT($F43,"*")</f>
        <v>700816019</v>
      </c>
      <c r="H43" s="27"/>
      <c r="I43" s="27" t="str" cm="1">
        <f t="array" ref="I43:K43">_xlfn.TEXTSPLIT($E43,"|")</f>
        <v>12142024</v>
      </c>
      <c r="J43" s="27" t="str">
        <v>KavitA</v>
      </c>
      <c r="K43" s="27" t="str">
        <v>Mehta</v>
      </c>
      <c r="L43" s="27" t="str">
        <f t="shared" si="0"/>
        <v>KavitA</v>
      </c>
      <c r="M43" s="27" t="str" cm="1">
        <f t="array" ref="M43:N43">IF($D43="","",_xlfn.TEXTSPLIT($D43,"*"))</f>
        <v>PayU</v>
      </c>
      <c r="N43" s="27" t="str">
        <v>CReDIT Card3999</v>
      </c>
      <c r="O43" s="27" t="str">
        <f>IF($N43="",$H43,$N43)</f>
        <v>CReDIT Card3999</v>
      </c>
      <c r="P43" s="27" t="str">
        <f t="shared" si="1"/>
        <v>12</v>
      </c>
      <c r="Q43" s="30" t="str">
        <f t="shared" si="2"/>
        <v>14</v>
      </c>
      <c r="R43" s="27" t="str">
        <f t="shared" si="3"/>
        <v>2024</v>
      </c>
      <c r="S43" s="31" t="str">
        <f t="shared" si="4"/>
        <v>12/14/2024</v>
      </c>
      <c r="T43" s="27" t="str">
        <f>TRIM(B43)</f>
        <v>TRXNO0005469</v>
      </c>
      <c r="U43" s="29" t="str">
        <f t="shared" si="5"/>
        <v>KavitA Mehta</v>
      </c>
      <c r="V43" s="29" t="str">
        <f>IFERROR(_xlfn.XLOOKUP($U43,'Counselling Details'!$A$2:$A$308,'Counselling Details'!$B$2:$B$308),"")</f>
        <v>Female</v>
      </c>
      <c r="W43" s="44" t="str">
        <f t="shared" si="6"/>
        <v>700816019</v>
      </c>
      <c r="X43" s="27" t="str">
        <f t="shared" si="7"/>
        <v>PayU</v>
      </c>
      <c r="Y43" s="27" t="str">
        <f t="shared" si="8"/>
        <v>CReDIT Card3999</v>
      </c>
    </row>
    <row r="44" spans="1:25">
      <c r="A44" s="26" t="s">
        <v>933</v>
      </c>
      <c r="B44" s="27" t="str" cm="1">
        <f t="array" ref="B44:D44">_xlfn.TEXTSPLIT($A44,"//")</f>
        <v>TRXNO0005470</v>
      </c>
      <c r="C44" s="27" t="str">
        <v>12252024|Gagan|YadavMob701446045</v>
      </c>
      <c r="D44" s="27" t="str">
        <v>PayU*CReditC@rd3499</v>
      </c>
      <c r="E44" s="27" t="str" cm="1">
        <f t="array" ref="E44:F44">TRIM(_xlfn.TEXTSPLIT($C44,"Mob"))</f>
        <v>12252024|Gagan|Yadav</v>
      </c>
      <c r="F44" s="27" t="str">
        <v>701446045</v>
      </c>
      <c r="G44" s="27" t="str" cm="1">
        <f t="array" ref="G44">_xlfn.TEXTSPLIT($F44,"*")</f>
        <v>701446045</v>
      </c>
      <c r="H44" s="27"/>
      <c r="I44" s="27" t="str" cm="1">
        <f t="array" ref="I44:K44">_xlfn.TEXTSPLIT($E44,"|")</f>
        <v>12252024</v>
      </c>
      <c r="J44" s="27" t="str">
        <v>Gagan</v>
      </c>
      <c r="K44" s="27" t="str">
        <v>Yadav</v>
      </c>
      <c r="L44" s="27" t="str">
        <f t="shared" si="0"/>
        <v>Gagan</v>
      </c>
      <c r="M44" s="27" t="str" cm="1">
        <f t="array" ref="M44:N44">IF($D44="","",_xlfn.TEXTSPLIT($D44,"*"))</f>
        <v>PayU</v>
      </c>
      <c r="N44" s="27" t="str">
        <v>CReditC@rd3499</v>
      </c>
      <c r="O44" s="27" t="str">
        <f>IF($N44="",$H44,$N44)</f>
        <v>CReditC@rd3499</v>
      </c>
      <c r="P44" s="27" t="str">
        <f t="shared" si="1"/>
        <v>12</v>
      </c>
      <c r="Q44" s="30" t="str">
        <f t="shared" si="2"/>
        <v>25</v>
      </c>
      <c r="R44" s="27" t="str">
        <f t="shared" si="3"/>
        <v>2024</v>
      </c>
      <c r="S44" s="31" t="str">
        <f t="shared" si="4"/>
        <v>12/25/2024</v>
      </c>
      <c r="T44" s="27" t="str">
        <f>TRIM(B44)</f>
        <v>TRXNO0005470</v>
      </c>
      <c r="U44" s="29" t="str">
        <f t="shared" si="5"/>
        <v>Gagan Yadav</v>
      </c>
      <c r="V44" s="29" t="str">
        <f>IFERROR(_xlfn.XLOOKUP($U44,'Counselling Details'!$A$2:$A$308,'Counselling Details'!$B$2:$B$308),"")</f>
        <v>Male</v>
      </c>
      <c r="W44" s="44" t="str">
        <f t="shared" si="6"/>
        <v>701446045</v>
      </c>
      <c r="X44" s="27" t="str">
        <f t="shared" si="7"/>
        <v>PayU</v>
      </c>
      <c r="Y44" s="27" t="str">
        <f t="shared" si="8"/>
        <v>CReditC@rd3499</v>
      </c>
    </row>
    <row r="45" spans="1:25">
      <c r="A45" s="26" t="s">
        <v>934</v>
      </c>
      <c r="B45" s="27" t="str" cm="1">
        <f t="array" ref="B45:C45">_xlfn.TEXTSPLIT($A45,"//")</f>
        <v>TRXNO0005471</v>
      </c>
      <c r="C45" s="27" t="str">
        <v>12292024|Omkar  |PateLMob602706098*Amazon Pay3499</v>
      </c>
      <c r="D45" s="27"/>
      <c r="E45" s="27" t="str" cm="1">
        <f t="array" ref="E45:F45">TRIM(_xlfn.TEXTSPLIT($C45,"Mob"))</f>
        <v>12292024|Omkar |PateL</v>
      </c>
      <c r="F45" s="27" t="str">
        <v>602706098*Amazon Pay3499</v>
      </c>
      <c r="G45" s="27" t="str" cm="1">
        <f t="array" ref="G45:H45">_xlfn.TEXTSPLIT($F45,"*")</f>
        <v>602706098</v>
      </c>
      <c r="H45" s="27" t="str">
        <v>Amazon Pay3499</v>
      </c>
      <c r="I45" s="27" t="str" cm="1">
        <f t="array" ref="I45:K45">_xlfn.TEXTSPLIT($E45,"|")</f>
        <v>12292024</v>
      </c>
      <c r="J45" s="27" t="str">
        <v xml:space="preserve">Omkar </v>
      </c>
      <c r="K45" s="27" t="str">
        <v>PateL</v>
      </c>
      <c r="L45" s="27" t="str">
        <f t="shared" si="0"/>
        <v>Omkar</v>
      </c>
      <c r="M45" s="27" t="str" cm="1">
        <f t="array" ref="M45">IF($D45="","",_xlfn.TEXTSPLIT($D45,"*"))</f>
        <v/>
      </c>
      <c r="N45" s="27"/>
      <c r="O45" s="27" t="str">
        <f>IF($N45="",$H45,$N45)</f>
        <v>Amazon Pay3499</v>
      </c>
      <c r="P45" s="27" t="str">
        <f t="shared" si="1"/>
        <v>12</v>
      </c>
      <c r="Q45" s="30" t="str">
        <f t="shared" si="2"/>
        <v>29</v>
      </c>
      <c r="R45" s="27" t="str">
        <f t="shared" si="3"/>
        <v>2024</v>
      </c>
      <c r="S45" s="31" t="str">
        <f t="shared" si="4"/>
        <v>12/29/2024</v>
      </c>
      <c r="T45" s="27" t="str">
        <f>TRIM(B45)</f>
        <v>TRXNO0005471</v>
      </c>
      <c r="U45" s="29" t="str">
        <f t="shared" si="5"/>
        <v>Omkar PateL</v>
      </c>
      <c r="V45" s="29" t="str">
        <f>IFERROR(_xlfn.XLOOKUP($U45,'Counselling Details'!$A$2:$A$308,'Counselling Details'!$B$2:$B$308),"")</f>
        <v>Male</v>
      </c>
      <c r="W45" s="44" t="str">
        <f t="shared" si="6"/>
        <v>602706098</v>
      </c>
      <c r="X45" s="27" t="str">
        <f t="shared" si="7"/>
        <v/>
      </c>
      <c r="Y45" s="27" t="str">
        <f t="shared" si="8"/>
        <v>Amazon Pay3499</v>
      </c>
    </row>
    <row r="46" spans="1:25">
      <c r="A46" s="26" t="s">
        <v>935</v>
      </c>
      <c r="B46" s="27" t="str" cm="1">
        <f t="array" ref="B46:D46">_xlfn.TEXTSPLIT($A46,"//")</f>
        <v>TRXNO0005472</v>
      </c>
      <c r="C46" s="27" t="str">
        <v>12202024|Uma|KapoorMob602796102</v>
      </c>
      <c r="D46" s="27" t="str">
        <v>PayU*CreditC@rd3499</v>
      </c>
      <c r="E46" s="27" t="str" cm="1">
        <f t="array" ref="E46:F46">TRIM(_xlfn.TEXTSPLIT($C46,"Mob"))</f>
        <v>12202024|Uma|Kapoor</v>
      </c>
      <c r="F46" s="27" t="str">
        <v>602796102</v>
      </c>
      <c r="G46" s="27" t="str" cm="1">
        <f t="array" ref="G46">_xlfn.TEXTSPLIT($F46,"*")</f>
        <v>602796102</v>
      </c>
      <c r="H46" s="27"/>
      <c r="I46" s="27" t="str" cm="1">
        <f t="array" ref="I46:K46">_xlfn.TEXTSPLIT($E46,"|")</f>
        <v>12202024</v>
      </c>
      <c r="J46" s="27" t="str">
        <v>Uma</v>
      </c>
      <c r="K46" s="27" t="str">
        <v>Kapoor</v>
      </c>
      <c r="L46" s="27" t="str">
        <f t="shared" si="0"/>
        <v>Uma</v>
      </c>
      <c r="M46" s="27" t="str" cm="1">
        <f t="array" ref="M46:N46">IF($D46="","",_xlfn.TEXTSPLIT($D46,"*"))</f>
        <v>PayU</v>
      </c>
      <c r="N46" s="27" t="str">
        <v>CreditC@rd3499</v>
      </c>
      <c r="O46" s="27" t="str">
        <f>IF($N46="",$H46,$N46)</f>
        <v>CreditC@rd3499</v>
      </c>
      <c r="P46" s="27" t="str">
        <f t="shared" si="1"/>
        <v>12</v>
      </c>
      <c r="Q46" s="30" t="str">
        <f t="shared" si="2"/>
        <v>20</v>
      </c>
      <c r="R46" s="27" t="str">
        <f t="shared" si="3"/>
        <v>2024</v>
      </c>
      <c r="S46" s="31" t="str">
        <f t="shared" si="4"/>
        <v>12/20/2024</v>
      </c>
      <c r="T46" s="27" t="str">
        <f>TRIM(B46)</f>
        <v>TRXNO0005472</v>
      </c>
      <c r="U46" s="29" t="str">
        <f t="shared" si="5"/>
        <v>Uma Kapoor</v>
      </c>
      <c r="V46" s="29" t="str">
        <f>IFERROR(_xlfn.XLOOKUP($U46,'Counselling Details'!$A$2:$A$308,'Counselling Details'!$B$2:$B$308),"")</f>
        <v>Female</v>
      </c>
      <c r="W46" s="44" t="str">
        <f t="shared" si="6"/>
        <v>602796102</v>
      </c>
      <c r="X46" s="27" t="str">
        <f t="shared" si="7"/>
        <v>PayU</v>
      </c>
      <c r="Y46" s="27" t="str">
        <f t="shared" si="8"/>
        <v>CreditC@rd3499</v>
      </c>
    </row>
    <row r="47" spans="1:25">
      <c r="A47" s="26" t="s">
        <v>936</v>
      </c>
      <c r="B47" s="27" t="str" cm="1">
        <f t="array" ref="B47:D47">_xlfn.TEXTSPLIT($A47,"//")</f>
        <v>TRXNO0005473</v>
      </c>
      <c r="C47" s="27" t="str">
        <v>12242024|Aman|TiwariMob603066113</v>
      </c>
      <c r="D47" s="27" t="str">
        <v>PayU*Credit_Card2499</v>
      </c>
      <c r="E47" s="27" t="str" cm="1">
        <f t="array" ref="E47:F47">TRIM(_xlfn.TEXTSPLIT($C47,"Mob"))</f>
        <v>12242024|Aman|Tiwari</v>
      </c>
      <c r="F47" s="27" t="str">
        <v>603066113</v>
      </c>
      <c r="G47" s="27" t="str" cm="1">
        <f t="array" ref="G47">_xlfn.TEXTSPLIT($F47,"*")</f>
        <v>603066113</v>
      </c>
      <c r="H47" s="27"/>
      <c r="I47" s="27" t="str" cm="1">
        <f t="array" ref="I47:K47">_xlfn.TEXTSPLIT($E47,"|")</f>
        <v>12242024</v>
      </c>
      <c r="J47" s="27" t="str">
        <v>Aman</v>
      </c>
      <c r="K47" s="27" t="str">
        <v>Tiwari</v>
      </c>
      <c r="L47" s="27" t="str">
        <f t="shared" si="0"/>
        <v>Aman</v>
      </c>
      <c r="M47" s="27" t="str" cm="1">
        <f t="array" ref="M47:N47">IF($D47="","",_xlfn.TEXTSPLIT($D47,"*"))</f>
        <v>PayU</v>
      </c>
      <c r="N47" s="27" t="str">
        <v>Credit_Card2499</v>
      </c>
      <c r="O47" s="27" t="str">
        <f>IF($N47="",$H47,$N47)</f>
        <v>Credit_Card2499</v>
      </c>
      <c r="P47" s="27" t="str">
        <f t="shared" si="1"/>
        <v>12</v>
      </c>
      <c r="Q47" s="30" t="str">
        <f t="shared" si="2"/>
        <v>24</v>
      </c>
      <c r="R47" s="27" t="str">
        <f t="shared" si="3"/>
        <v>2024</v>
      </c>
      <c r="S47" s="31" t="str">
        <f t="shared" si="4"/>
        <v>12/24/2024</v>
      </c>
      <c r="T47" s="27" t="str">
        <f>TRIM(B47)</f>
        <v>TRXNO0005473</v>
      </c>
      <c r="U47" s="29" t="str">
        <f t="shared" si="5"/>
        <v>Aman Tiwari</v>
      </c>
      <c r="V47" s="29" t="str">
        <f>IFERROR(_xlfn.XLOOKUP($U47,'Counselling Details'!$A$2:$A$308,'Counselling Details'!$B$2:$B$308),"")</f>
        <v>Male</v>
      </c>
      <c r="W47" s="44" t="str">
        <f t="shared" si="6"/>
        <v>603066113</v>
      </c>
      <c r="X47" s="27" t="str">
        <f t="shared" si="7"/>
        <v>PayU</v>
      </c>
      <c r="Y47" s="27" t="str">
        <f t="shared" si="8"/>
        <v>Credit_Card2499</v>
      </c>
    </row>
    <row r="48" spans="1:25">
      <c r="A48" s="26" t="s">
        <v>937</v>
      </c>
      <c r="B48" s="27" t="str" cm="1">
        <f t="array" ref="B48:D48">_xlfn.TEXTSPLIT($A48,"//")</f>
        <v>TRXNO0005474</v>
      </c>
      <c r="C48" s="27" t="str">
        <v>12212024|Raj|TiwariMob603156117</v>
      </c>
      <c r="D48" s="27" t="str">
        <v>PayU*DEbit Card3499</v>
      </c>
      <c r="E48" s="27" t="str" cm="1">
        <f t="array" ref="E48:F48">TRIM(_xlfn.TEXTSPLIT($C48,"Mob"))</f>
        <v>12212024|Raj|Tiwari</v>
      </c>
      <c r="F48" s="27" t="str">
        <v>603156117</v>
      </c>
      <c r="G48" s="27" t="str" cm="1">
        <f t="array" ref="G48">_xlfn.TEXTSPLIT($F48,"*")</f>
        <v>603156117</v>
      </c>
      <c r="H48" s="27"/>
      <c r="I48" s="27" t="str" cm="1">
        <f t="array" ref="I48:K48">_xlfn.TEXTSPLIT($E48,"|")</f>
        <v>12212024</v>
      </c>
      <c r="J48" s="27" t="str">
        <v>Raj</v>
      </c>
      <c r="K48" s="27" t="str">
        <v>Tiwari</v>
      </c>
      <c r="L48" s="27" t="str">
        <f t="shared" si="0"/>
        <v>Raj</v>
      </c>
      <c r="M48" s="27" t="str" cm="1">
        <f t="array" ref="M48:N48">IF($D48="","",_xlfn.TEXTSPLIT($D48,"*"))</f>
        <v>PayU</v>
      </c>
      <c r="N48" s="27" t="str">
        <v>DEbit Card3499</v>
      </c>
      <c r="O48" s="27" t="str">
        <f>IF($N48="",$H48,$N48)</f>
        <v>DEbit Card3499</v>
      </c>
      <c r="P48" s="27" t="str">
        <f t="shared" si="1"/>
        <v>12</v>
      </c>
      <c r="Q48" s="30" t="str">
        <f t="shared" si="2"/>
        <v>21</v>
      </c>
      <c r="R48" s="27" t="str">
        <f t="shared" si="3"/>
        <v>2024</v>
      </c>
      <c r="S48" s="31" t="str">
        <f t="shared" si="4"/>
        <v>12/21/2024</v>
      </c>
      <c r="T48" s="27" t="str">
        <f>TRIM(B48)</f>
        <v>TRXNO0005474</v>
      </c>
      <c r="U48" s="29" t="str">
        <f t="shared" si="5"/>
        <v>Raj Tiwari</v>
      </c>
      <c r="V48" s="29" t="str">
        <f>IFERROR(_xlfn.XLOOKUP($U48,'Counselling Details'!$A$2:$A$308,'Counselling Details'!$B$2:$B$308),"")</f>
        <v>Male</v>
      </c>
      <c r="W48" s="44" t="str">
        <f t="shared" si="6"/>
        <v>603156117</v>
      </c>
      <c r="X48" s="27" t="str">
        <f t="shared" si="7"/>
        <v>PayU</v>
      </c>
      <c r="Y48" s="27" t="str">
        <f t="shared" si="8"/>
        <v>DEbit Card3499</v>
      </c>
    </row>
    <row r="49" spans="1:25">
      <c r="A49" s="26" t="s">
        <v>938</v>
      </c>
      <c r="B49" s="27" t="str" cm="1">
        <f t="array" ref="B49:C49">_xlfn.TEXTSPLIT($A49,"//")</f>
        <v>TRXNO0005475</v>
      </c>
      <c r="C49" s="27" t="str">
        <v>1292024|Priya|GuptaMob603606136*PhonePe2499</v>
      </c>
      <c r="D49" s="27"/>
      <c r="E49" s="27" t="str" cm="1">
        <f t="array" ref="E49:F49">TRIM(_xlfn.TEXTSPLIT($C49,"Mob"))</f>
        <v>1292024|Priya|Gupta</v>
      </c>
      <c r="F49" s="27" t="str">
        <v>603606136*PhonePe2499</v>
      </c>
      <c r="G49" s="27" t="str" cm="1">
        <f t="array" ref="G49:H49">_xlfn.TEXTSPLIT($F49,"*")</f>
        <v>603606136</v>
      </c>
      <c r="H49" s="27" t="str">
        <v>PhonePe2499</v>
      </c>
      <c r="I49" s="27" t="str" cm="1">
        <f t="array" ref="I49:K49">_xlfn.TEXTSPLIT($E49,"|")</f>
        <v>1292024</v>
      </c>
      <c r="J49" s="27" t="str">
        <v>Priya</v>
      </c>
      <c r="K49" s="27" t="str">
        <v>Gupta</v>
      </c>
      <c r="L49" s="27" t="str">
        <f t="shared" si="0"/>
        <v>Priya</v>
      </c>
      <c r="M49" s="27" t="str" cm="1">
        <f t="array" ref="M49">IF($D49="","",_xlfn.TEXTSPLIT($D49,"*"))</f>
        <v/>
      </c>
      <c r="N49" s="27"/>
      <c r="O49" s="27" t="str">
        <f>IF($N49="",$H49,$N49)</f>
        <v>PhonePe2499</v>
      </c>
      <c r="P49" s="27" t="str">
        <f t="shared" si="1"/>
        <v>12</v>
      </c>
      <c r="Q49" s="30" t="str">
        <f t="shared" si="2"/>
        <v>92</v>
      </c>
      <c r="R49" s="27" t="str">
        <f t="shared" si="3"/>
        <v>2024</v>
      </c>
      <c r="S49" s="31" t="str">
        <f t="shared" si="4"/>
        <v>12/92/2024</v>
      </c>
      <c r="T49" s="27" t="str">
        <f>TRIM(B49)</f>
        <v>TRXNO0005475</v>
      </c>
      <c r="U49" s="29" t="str">
        <f t="shared" si="5"/>
        <v>Priya Gupta</v>
      </c>
      <c r="V49" s="29" t="str">
        <f>IFERROR(_xlfn.XLOOKUP($U49,'Counselling Details'!$A$2:$A$308,'Counselling Details'!$B$2:$B$308),"")</f>
        <v>Female</v>
      </c>
      <c r="W49" s="44" t="str">
        <f t="shared" si="6"/>
        <v>603606136</v>
      </c>
      <c r="X49" s="27" t="str">
        <f t="shared" si="7"/>
        <v/>
      </c>
      <c r="Y49" s="27" t="str">
        <f t="shared" si="8"/>
        <v>PhonePe2499</v>
      </c>
    </row>
    <row r="50" spans="1:25">
      <c r="A50" s="26" t="s">
        <v>939</v>
      </c>
      <c r="B50" s="27" t="str" cm="1">
        <f t="array" ref="B50:D50">_xlfn.TEXTSPLIT($A50,"//")</f>
        <v>TRXNO0005476</v>
      </c>
      <c r="C50" s="27" t="str">
        <v>12212024|Esha|KapoorMob604146159</v>
      </c>
      <c r="D50" s="27" t="str">
        <v>PayU*Debit Card3499</v>
      </c>
      <c r="E50" s="27" t="str" cm="1">
        <f t="array" ref="E50:F50">TRIM(_xlfn.TEXTSPLIT($C50,"Mob"))</f>
        <v>12212024|Esha|Kapoor</v>
      </c>
      <c r="F50" s="27" t="str">
        <v>604146159</v>
      </c>
      <c r="G50" s="27" t="str" cm="1">
        <f t="array" ref="G50">_xlfn.TEXTSPLIT($F50,"*")</f>
        <v>604146159</v>
      </c>
      <c r="H50" s="27"/>
      <c r="I50" s="27" t="str" cm="1">
        <f t="array" ref="I50:K50">_xlfn.TEXTSPLIT($E50,"|")</f>
        <v>12212024</v>
      </c>
      <c r="J50" s="27" t="str">
        <v>Esha</v>
      </c>
      <c r="K50" s="27" t="str">
        <v>Kapoor</v>
      </c>
      <c r="L50" s="27" t="str">
        <f t="shared" si="0"/>
        <v>Esha</v>
      </c>
      <c r="M50" s="27" t="str" cm="1">
        <f t="array" ref="M50:N50">IF($D50="","",_xlfn.TEXTSPLIT($D50,"*"))</f>
        <v>PayU</v>
      </c>
      <c r="N50" s="27" t="str">
        <v>Debit Card3499</v>
      </c>
      <c r="O50" s="27" t="str">
        <f>IF($N50="",$H50,$N50)</f>
        <v>Debit Card3499</v>
      </c>
      <c r="P50" s="27" t="str">
        <f t="shared" si="1"/>
        <v>12</v>
      </c>
      <c r="Q50" s="30" t="str">
        <f t="shared" si="2"/>
        <v>21</v>
      </c>
      <c r="R50" s="27" t="str">
        <f t="shared" si="3"/>
        <v>2024</v>
      </c>
      <c r="S50" s="31" t="str">
        <f t="shared" si="4"/>
        <v>12/21/2024</v>
      </c>
      <c r="T50" s="27" t="str">
        <f>TRIM(B50)</f>
        <v>TRXNO0005476</v>
      </c>
      <c r="U50" s="29" t="str">
        <f t="shared" si="5"/>
        <v>Esha Kapoor</v>
      </c>
      <c r="V50" s="29" t="str">
        <f>IFERROR(_xlfn.XLOOKUP($U50,'Counselling Details'!$A$2:$A$308,'Counselling Details'!$B$2:$B$308),"")</f>
        <v>Female</v>
      </c>
      <c r="W50" s="44" t="str">
        <f t="shared" si="6"/>
        <v>604146159</v>
      </c>
      <c r="X50" s="27" t="str">
        <f t="shared" si="7"/>
        <v>PayU</v>
      </c>
      <c r="Y50" s="27" t="str">
        <f t="shared" si="8"/>
        <v>Debit Card3499</v>
      </c>
    </row>
    <row r="51" spans="1:25">
      <c r="A51" s="26" t="s">
        <v>940</v>
      </c>
      <c r="B51" s="27" t="str" cm="1">
        <f t="array" ref="B51:D51">_xlfn.TEXTSPLIT($A51,"//")</f>
        <v>TRXNO0005477</v>
      </c>
      <c r="C51" s="27" t="str">
        <v>12182024|Dev|NairMob605406212</v>
      </c>
      <c r="D51" s="27" t="str">
        <v>PayU*DebItC@rd2499</v>
      </c>
      <c r="E51" s="27" t="str" cm="1">
        <f t="array" ref="E51:F51">TRIM(_xlfn.TEXTSPLIT($C51,"Mob"))</f>
        <v>12182024|Dev|Nair</v>
      </c>
      <c r="F51" s="27" t="str">
        <v>605406212</v>
      </c>
      <c r="G51" s="27" t="str" cm="1">
        <f t="array" ref="G51">_xlfn.TEXTSPLIT($F51,"*")</f>
        <v>605406212</v>
      </c>
      <c r="H51" s="27"/>
      <c r="I51" s="27" t="str" cm="1">
        <f t="array" ref="I51:K51">_xlfn.TEXTSPLIT($E51,"|")</f>
        <v>12182024</v>
      </c>
      <c r="J51" s="27" t="str">
        <v>Dev</v>
      </c>
      <c r="K51" s="27" t="str">
        <v>Nair</v>
      </c>
      <c r="L51" s="27" t="str">
        <f t="shared" si="0"/>
        <v>Dev</v>
      </c>
      <c r="M51" s="27" t="str" cm="1">
        <f t="array" ref="M51:N51">IF($D51="","",_xlfn.TEXTSPLIT($D51,"*"))</f>
        <v>PayU</v>
      </c>
      <c r="N51" s="27" t="str">
        <v>DebItC@rd2499</v>
      </c>
      <c r="O51" s="27" t="str">
        <f>IF($N51="",$H51,$N51)</f>
        <v>DebItC@rd2499</v>
      </c>
      <c r="P51" s="27" t="str">
        <f t="shared" si="1"/>
        <v>12</v>
      </c>
      <c r="Q51" s="30" t="str">
        <f t="shared" si="2"/>
        <v>18</v>
      </c>
      <c r="R51" s="27" t="str">
        <f t="shared" si="3"/>
        <v>2024</v>
      </c>
      <c r="S51" s="31" t="str">
        <f t="shared" si="4"/>
        <v>12/18/2024</v>
      </c>
      <c r="T51" s="27" t="str">
        <f>TRIM(B51)</f>
        <v>TRXNO0005477</v>
      </c>
      <c r="U51" s="29" t="str">
        <f t="shared" si="5"/>
        <v>Dev Nair</v>
      </c>
      <c r="V51" s="29" t="str">
        <f>IFERROR(_xlfn.XLOOKUP($U51,'Counselling Details'!$A$2:$A$308,'Counselling Details'!$B$2:$B$308),"")</f>
        <v>Male</v>
      </c>
      <c r="W51" s="44" t="str">
        <f t="shared" si="6"/>
        <v>605406212</v>
      </c>
      <c r="X51" s="27" t="str">
        <f t="shared" si="7"/>
        <v>PayU</v>
      </c>
      <c r="Y51" s="27" t="str">
        <f t="shared" si="8"/>
        <v>DebItC@rd2499</v>
      </c>
    </row>
    <row r="52" spans="1:25">
      <c r="A52" s="26" t="s">
        <v>941</v>
      </c>
      <c r="B52" s="27" t="str" cm="1">
        <f t="array" ref="B52:D52">_xlfn.TEXTSPLIT($A52,"//")</f>
        <v>TRXNO0005478</v>
      </c>
      <c r="C52" s="27" t="str">
        <v>12172024|Sonia|SinghMob605586219</v>
      </c>
      <c r="D52" s="27" t="str">
        <v>Razorpay*CreditC@rd3499</v>
      </c>
      <c r="E52" s="27" t="str" cm="1">
        <f t="array" ref="E52:F52">TRIM(_xlfn.TEXTSPLIT($C52,"Mob"))</f>
        <v>12172024|Sonia|Singh</v>
      </c>
      <c r="F52" s="27" t="str">
        <v>605586219</v>
      </c>
      <c r="G52" s="27" t="str" cm="1">
        <f t="array" ref="G52">_xlfn.TEXTSPLIT($F52,"*")</f>
        <v>605586219</v>
      </c>
      <c r="H52" s="27"/>
      <c r="I52" s="27" t="str" cm="1">
        <f t="array" ref="I52:K52">_xlfn.TEXTSPLIT($E52,"|")</f>
        <v>12172024</v>
      </c>
      <c r="J52" s="27" t="str">
        <v>Sonia</v>
      </c>
      <c r="K52" s="27" t="str">
        <v>Singh</v>
      </c>
      <c r="L52" s="27" t="str">
        <f t="shared" si="0"/>
        <v>Sonia</v>
      </c>
      <c r="M52" s="27" t="str" cm="1">
        <f t="array" ref="M52:N52">IF($D52="","",_xlfn.TEXTSPLIT($D52,"*"))</f>
        <v>Razorpay</v>
      </c>
      <c r="N52" s="27" t="str">
        <v>CreditC@rd3499</v>
      </c>
      <c r="O52" s="27" t="str">
        <f>IF($N52="",$H52,$N52)</f>
        <v>CreditC@rd3499</v>
      </c>
      <c r="P52" s="27" t="str">
        <f t="shared" si="1"/>
        <v>12</v>
      </c>
      <c r="Q52" s="30" t="str">
        <f t="shared" si="2"/>
        <v>17</v>
      </c>
      <c r="R52" s="27" t="str">
        <f t="shared" si="3"/>
        <v>2024</v>
      </c>
      <c r="S52" s="31" t="str">
        <f t="shared" si="4"/>
        <v>12/17/2024</v>
      </c>
      <c r="T52" s="27" t="str">
        <f>TRIM(B52)</f>
        <v>TRXNO0005478</v>
      </c>
      <c r="U52" s="29" t="str">
        <f t="shared" si="5"/>
        <v>Sonia Singh</v>
      </c>
      <c r="V52" s="29" t="str">
        <f>IFERROR(_xlfn.XLOOKUP($U52,'Counselling Details'!$A$2:$A$308,'Counselling Details'!$B$2:$B$308),"")</f>
        <v>Female</v>
      </c>
      <c r="W52" s="44" t="str">
        <f t="shared" si="6"/>
        <v>605586219</v>
      </c>
      <c r="X52" s="27" t="str">
        <f t="shared" si="7"/>
        <v>Razorpay</v>
      </c>
      <c r="Y52" s="27" t="str">
        <f t="shared" si="8"/>
        <v>CreditC@rd3499</v>
      </c>
    </row>
    <row r="53" spans="1:25">
      <c r="A53" s="26" t="s">
        <v>942</v>
      </c>
      <c r="B53" s="27" t="str" cm="1">
        <f t="array" ref="B53:D53">_xlfn.TEXTSPLIT($A53,"//")</f>
        <v>TRXNO0005479</v>
      </c>
      <c r="C53" s="27" t="str">
        <v>12192024|Uma|VermaMob605766227</v>
      </c>
      <c r="D53" s="27" t="str">
        <v>PayU*Credit Card3499</v>
      </c>
      <c r="E53" s="27" t="str" cm="1">
        <f t="array" ref="E53:F53">TRIM(_xlfn.TEXTSPLIT($C53,"Mob"))</f>
        <v>12192024|Uma|Verma</v>
      </c>
      <c r="F53" s="27" t="str">
        <v>605766227</v>
      </c>
      <c r="G53" s="27" t="str" cm="1">
        <f t="array" ref="G53">_xlfn.TEXTSPLIT($F53,"*")</f>
        <v>605766227</v>
      </c>
      <c r="H53" s="27"/>
      <c r="I53" s="27" t="str" cm="1">
        <f t="array" ref="I53:K53">_xlfn.TEXTSPLIT($E53,"|")</f>
        <v>12192024</v>
      </c>
      <c r="J53" s="27" t="str">
        <v>Uma</v>
      </c>
      <c r="K53" s="27" t="str">
        <v>Verma</v>
      </c>
      <c r="L53" s="27" t="str">
        <f t="shared" si="0"/>
        <v>Uma</v>
      </c>
      <c r="M53" s="27" t="str" cm="1">
        <f t="array" ref="M53:N53">IF($D53="","",_xlfn.TEXTSPLIT($D53,"*"))</f>
        <v>PayU</v>
      </c>
      <c r="N53" s="27" t="str">
        <v>Credit Card3499</v>
      </c>
      <c r="O53" s="27" t="str">
        <f>IF($N53="",$H53,$N53)</f>
        <v>Credit Card3499</v>
      </c>
      <c r="P53" s="27" t="str">
        <f t="shared" si="1"/>
        <v>12</v>
      </c>
      <c r="Q53" s="30" t="str">
        <f t="shared" si="2"/>
        <v>19</v>
      </c>
      <c r="R53" s="27" t="str">
        <f t="shared" si="3"/>
        <v>2024</v>
      </c>
      <c r="S53" s="31" t="str">
        <f t="shared" si="4"/>
        <v>12/19/2024</v>
      </c>
      <c r="T53" s="27" t="str">
        <f>TRIM(B53)</f>
        <v>TRXNO0005479</v>
      </c>
      <c r="U53" s="29" t="str">
        <f t="shared" si="5"/>
        <v>Uma Verma</v>
      </c>
      <c r="V53" s="29" t="str">
        <f>IFERROR(_xlfn.XLOOKUP($U53,'Counselling Details'!$A$2:$A$308,'Counselling Details'!$B$2:$B$308),"")</f>
        <v>Female</v>
      </c>
      <c r="W53" s="44" t="str">
        <f t="shared" si="6"/>
        <v>605766227</v>
      </c>
      <c r="X53" s="27" t="str">
        <f t="shared" si="7"/>
        <v>PayU</v>
      </c>
      <c r="Y53" s="27" t="str">
        <f t="shared" si="8"/>
        <v>Credit Card3499</v>
      </c>
    </row>
    <row r="54" spans="1:25">
      <c r="A54" s="26" t="s">
        <v>943</v>
      </c>
      <c r="B54" s="27" t="str" cm="1">
        <f t="array" ref="B54:D54">_xlfn.TEXTSPLIT($A54,"//")</f>
        <v>TRXNO0005480</v>
      </c>
      <c r="C54" s="27" t="str">
        <v>12212024|Sharvani|KapoorMob706396253</v>
      </c>
      <c r="D54" s="27" t="str">
        <v>PayU*CReditC@rd3999</v>
      </c>
      <c r="E54" s="27" t="str" cm="1">
        <f t="array" ref="E54:F54">TRIM(_xlfn.TEXTSPLIT($C54,"Mob"))</f>
        <v>12212024|Sharvani|Kapoor</v>
      </c>
      <c r="F54" s="27" t="str">
        <v>706396253</v>
      </c>
      <c r="G54" s="27" t="str" cm="1">
        <f t="array" ref="G54">_xlfn.TEXTSPLIT($F54,"*")</f>
        <v>706396253</v>
      </c>
      <c r="H54" s="27"/>
      <c r="I54" s="27" t="str" cm="1">
        <f t="array" ref="I54:K54">_xlfn.TEXTSPLIT($E54,"|")</f>
        <v>12212024</v>
      </c>
      <c r="J54" s="27" t="str">
        <v>Sharvani</v>
      </c>
      <c r="K54" s="27" t="str">
        <v>Kapoor</v>
      </c>
      <c r="L54" s="27" t="str">
        <f t="shared" si="0"/>
        <v>Sharvani</v>
      </c>
      <c r="M54" s="27" t="str" cm="1">
        <f t="array" ref="M54:N54">IF($D54="","",_xlfn.TEXTSPLIT($D54,"*"))</f>
        <v>PayU</v>
      </c>
      <c r="N54" s="27" t="str">
        <v>CReditC@rd3999</v>
      </c>
      <c r="O54" s="27" t="str">
        <f>IF($N54="",$H54,$N54)</f>
        <v>CReditC@rd3999</v>
      </c>
      <c r="P54" s="27" t="str">
        <f t="shared" si="1"/>
        <v>12</v>
      </c>
      <c r="Q54" s="30" t="str">
        <f t="shared" si="2"/>
        <v>21</v>
      </c>
      <c r="R54" s="27" t="str">
        <f t="shared" si="3"/>
        <v>2024</v>
      </c>
      <c r="S54" s="31" t="str">
        <f t="shared" si="4"/>
        <v>12/21/2024</v>
      </c>
      <c r="T54" s="27" t="str">
        <f>TRIM(B54)</f>
        <v>TRXNO0005480</v>
      </c>
      <c r="U54" s="29" t="str">
        <f t="shared" si="5"/>
        <v>Sharvani Kapoor</v>
      </c>
      <c r="V54" s="29" t="str">
        <f>IFERROR(_xlfn.XLOOKUP($U54,'Counselling Details'!$A$2:$A$308,'Counselling Details'!$B$2:$B$308),"")</f>
        <v>Female</v>
      </c>
      <c r="W54" s="44" t="str">
        <f t="shared" si="6"/>
        <v>706396253</v>
      </c>
      <c r="X54" s="27" t="str">
        <f t="shared" si="7"/>
        <v>PayU</v>
      </c>
      <c r="Y54" s="27" t="str">
        <f t="shared" si="8"/>
        <v>CReditC@rd3999</v>
      </c>
    </row>
    <row r="55" spans="1:25">
      <c r="A55" s="26" t="s">
        <v>944</v>
      </c>
      <c r="B55" s="27" t="str" cm="1">
        <f t="array" ref="B55:D55">_xlfn.TEXTSPLIT($A55,"//")</f>
        <v>TRXNO0005481</v>
      </c>
      <c r="C55" s="27" t="str">
        <v>12162024|Karan|MehtaMob706846272</v>
      </c>
      <c r="D55" s="27" t="str">
        <v>Razorpay*CredIt Card3499</v>
      </c>
      <c r="E55" s="27" t="str" cm="1">
        <f t="array" ref="E55:F55">TRIM(_xlfn.TEXTSPLIT($C55,"Mob"))</f>
        <v>12162024|Karan|Mehta</v>
      </c>
      <c r="F55" s="27" t="str">
        <v>706846272</v>
      </c>
      <c r="G55" s="27" t="str" cm="1">
        <f t="array" ref="G55">_xlfn.TEXTSPLIT($F55,"*")</f>
        <v>706846272</v>
      </c>
      <c r="H55" s="27"/>
      <c r="I55" s="27" t="str" cm="1">
        <f t="array" ref="I55:K55">_xlfn.TEXTSPLIT($E55,"|")</f>
        <v>12162024</v>
      </c>
      <c r="J55" s="27" t="str">
        <v>Karan</v>
      </c>
      <c r="K55" s="27" t="str">
        <v>Mehta</v>
      </c>
      <c r="L55" s="27" t="str">
        <f t="shared" si="0"/>
        <v>Karan</v>
      </c>
      <c r="M55" s="27" t="str" cm="1">
        <f t="array" ref="M55:N55">IF($D55="","",_xlfn.TEXTSPLIT($D55,"*"))</f>
        <v>Razorpay</v>
      </c>
      <c r="N55" s="27" t="str">
        <v>CredIt Card3499</v>
      </c>
      <c r="O55" s="27" t="str">
        <f>IF($N55="",$H55,$N55)</f>
        <v>CredIt Card3499</v>
      </c>
      <c r="P55" s="27" t="str">
        <f t="shared" si="1"/>
        <v>12</v>
      </c>
      <c r="Q55" s="30" t="str">
        <f t="shared" si="2"/>
        <v>16</v>
      </c>
      <c r="R55" s="27" t="str">
        <f t="shared" si="3"/>
        <v>2024</v>
      </c>
      <c r="S55" s="31" t="str">
        <f t="shared" si="4"/>
        <v>12/16/2024</v>
      </c>
      <c r="T55" s="27" t="str">
        <f>TRIM(B55)</f>
        <v>TRXNO0005481</v>
      </c>
      <c r="U55" s="29" t="str">
        <f t="shared" si="5"/>
        <v>Karan Mehta</v>
      </c>
      <c r="V55" s="29" t="str">
        <f>IFERROR(_xlfn.XLOOKUP($U55,'Counselling Details'!$A$2:$A$308,'Counselling Details'!$B$2:$B$308),"")</f>
        <v>Male</v>
      </c>
      <c r="W55" s="44" t="str">
        <f t="shared" si="6"/>
        <v>706846272</v>
      </c>
      <c r="X55" s="27" t="str">
        <f t="shared" si="7"/>
        <v>Razorpay</v>
      </c>
      <c r="Y55" s="27" t="str">
        <f t="shared" si="8"/>
        <v>CredIt Card3499</v>
      </c>
    </row>
    <row r="56" spans="1:25">
      <c r="A56" s="26" t="s">
        <v>945</v>
      </c>
      <c r="B56" s="27" t="str" cm="1">
        <f t="array" ref="B56:D56">_xlfn.TEXTSPLIT($A56,"//")</f>
        <v>TRXNO0005482</v>
      </c>
      <c r="C56" s="27" t="str">
        <v>12142024|Sonia|SharmaMob708196329</v>
      </c>
      <c r="D56" s="27" t="str">
        <v>PayU*Credit_Card1499</v>
      </c>
      <c r="E56" s="27" t="str" cm="1">
        <f t="array" ref="E56:F56">TRIM(_xlfn.TEXTSPLIT($C56,"Mob"))</f>
        <v>12142024|Sonia|Sharma</v>
      </c>
      <c r="F56" s="27" t="str">
        <v>708196329</v>
      </c>
      <c r="G56" s="27" t="str" cm="1">
        <f t="array" ref="G56">_xlfn.TEXTSPLIT($F56,"*")</f>
        <v>708196329</v>
      </c>
      <c r="H56" s="27"/>
      <c r="I56" s="27" t="str" cm="1">
        <f t="array" ref="I56:K56">_xlfn.TEXTSPLIT($E56,"|")</f>
        <v>12142024</v>
      </c>
      <c r="J56" s="27" t="str">
        <v>Sonia</v>
      </c>
      <c r="K56" s="27" t="str">
        <v>Sharma</v>
      </c>
      <c r="L56" s="27" t="str">
        <f t="shared" si="0"/>
        <v>Sonia</v>
      </c>
      <c r="M56" s="27" t="str" cm="1">
        <f t="array" ref="M56:N56">IF($D56="","",_xlfn.TEXTSPLIT($D56,"*"))</f>
        <v>PayU</v>
      </c>
      <c r="N56" s="27" t="str">
        <v>Credit_Card1499</v>
      </c>
      <c r="O56" s="27" t="str">
        <f>IF($N56="",$H56,$N56)</f>
        <v>Credit_Card1499</v>
      </c>
      <c r="P56" s="27" t="str">
        <f t="shared" si="1"/>
        <v>12</v>
      </c>
      <c r="Q56" s="30" t="str">
        <f t="shared" si="2"/>
        <v>14</v>
      </c>
      <c r="R56" s="27" t="str">
        <f t="shared" si="3"/>
        <v>2024</v>
      </c>
      <c r="S56" s="31" t="str">
        <f t="shared" si="4"/>
        <v>12/14/2024</v>
      </c>
      <c r="T56" s="27" t="str">
        <f>TRIM(B56)</f>
        <v>TRXNO0005482</v>
      </c>
      <c r="U56" s="29" t="str">
        <f t="shared" si="5"/>
        <v>Sonia Sharma</v>
      </c>
      <c r="V56" s="29" t="str">
        <f>IFERROR(_xlfn.XLOOKUP($U56,'Counselling Details'!$A$2:$A$308,'Counselling Details'!$B$2:$B$308),"")</f>
        <v>Female</v>
      </c>
      <c r="W56" s="44" t="str">
        <f t="shared" si="6"/>
        <v>708196329</v>
      </c>
      <c r="X56" s="27" t="str">
        <f t="shared" si="7"/>
        <v>PayU</v>
      </c>
      <c r="Y56" s="27" t="str">
        <f t="shared" si="8"/>
        <v>Credit_Card1499</v>
      </c>
    </row>
    <row r="57" spans="1:25">
      <c r="A57" s="26" t="s">
        <v>946</v>
      </c>
      <c r="B57" s="27" t="str" cm="1">
        <f t="array" ref="B57:C57">_xlfn.TEXTSPLIT($A57,"//")</f>
        <v>TRXNO0005483</v>
      </c>
      <c r="C57" s="27" t="str">
        <v>12142024|Harshal|JainMob608286333*Go0gle Pay3999</v>
      </c>
      <c r="D57" s="27"/>
      <c r="E57" s="27" t="str" cm="1">
        <f t="array" ref="E57:F57">TRIM(_xlfn.TEXTSPLIT($C57,"Mob"))</f>
        <v>12142024|Harshal|Jain</v>
      </c>
      <c r="F57" s="27" t="str">
        <v>608286333*Go0gle Pay3999</v>
      </c>
      <c r="G57" s="27" t="str" cm="1">
        <f t="array" ref="G57:H57">_xlfn.TEXTSPLIT($F57,"*")</f>
        <v>608286333</v>
      </c>
      <c r="H57" s="27" t="str">
        <v>Go0gle Pay3999</v>
      </c>
      <c r="I57" s="27" t="str" cm="1">
        <f t="array" ref="I57:K57">_xlfn.TEXTSPLIT($E57,"|")</f>
        <v>12142024</v>
      </c>
      <c r="J57" s="27" t="str">
        <v>Harshal</v>
      </c>
      <c r="K57" s="27" t="str">
        <v>Jain</v>
      </c>
      <c r="L57" s="27" t="str">
        <f t="shared" si="0"/>
        <v>Harshal</v>
      </c>
      <c r="M57" s="27" t="str" cm="1">
        <f t="array" ref="M57">IF($D57="","",_xlfn.TEXTSPLIT($D57,"*"))</f>
        <v/>
      </c>
      <c r="N57" s="27"/>
      <c r="O57" s="27" t="str">
        <f>IF($N57="",$H57,$N57)</f>
        <v>Go0gle Pay3999</v>
      </c>
      <c r="P57" s="27" t="str">
        <f t="shared" si="1"/>
        <v>12</v>
      </c>
      <c r="Q57" s="30" t="str">
        <f t="shared" si="2"/>
        <v>14</v>
      </c>
      <c r="R57" s="27" t="str">
        <f t="shared" si="3"/>
        <v>2024</v>
      </c>
      <c r="S57" s="31" t="str">
        <f t="shared" si="4"/>
        <v>12/14/2024</v>
      </c>
      <c r="T57" s="27" t="str">
        <f>TRIM(B57)</f>
        <v>TRXNO0005483</v>
      </c>
      <c r="U57" s="29" t="str">
        <f t="shared" si="5"/>
        <v>Harshal Jain</v>
      </c>
      <c r="V57" s="29" t="str">
        <f>IFERROR(_xlfn.XLOOKUP($U57,'Counselling Details'!$A$2:$A$308,'Counselling Details'!$B$2:$B$308),"")</f>
        <v>Male</v>
      </c>
      <c r="W57" s="44" t="str">
        <f t="shared" si="6"/>
        <v>608286333</v>
      </c>
      <c r="X57" s="27" t="str">
        <f t="shared" si="7"/>
        <v/>
      </c>
      <c r="Y57" s="27" t="str">
        <f t="shared" si="8"/>
        <v>Go0gle Pay3999</v>
      </c>
    </row>
    <row r="58" spans="1:25">
      <c r="A58" s="26" t="s">
        <v>947</v>
      </c>
      <c r="B58" s="27" t="str" cm="1">
        <f t="array" ref="B58:D58">_xlfn.TEXTSPLIT($A58,"//")</f>
        <v>TRXNO0005484</v>
      </c>
      <c r="C58" s="27" t="str">
        <v>12212024|Kaushik|JainMob608376336</v>
      </c>
      <c r="D58" s="27" t="str">
        <v>PayU*Debit C@rd2499</v>
      </c>
      <c r="E58" s="27" t="str" cm="1">
        <f t="array" ref="E58:F58">TRIM(_xlfn.TEXTSPLIT($C58,"Mob"))</f>
        <v>12212024|Kaushik|Jain</v>
      </c>
      <c r="F58" s="27" t="str">
        <v>608376336</v>
      </c>
      <c r="G58" s="27" t="str" cm="1">
        <f t="array" ref="G58">_xlfn.TEXTSPLIT($F58,"*")</f>
        <v>608376336</v>
      </c>
      <c r="H58" s="27"/>
      <c r="I58" s="27" t="str" cm="1">
        <f t="array" ref="I58:K58">_xlfn.TEXTSPLIT($E58,"|")</f>
        <v>12212024</v>
      </c>
      <c r="J58" s="27" t="str">
        <v>Kaushik</v>
      </c>
      <c r="K58" s="27" t="str">
        <v>Jain</v>
      </c>
      <c r="L58" s="27" t="str">
        <f t="shared" si="0"/>
        <v>Kaushik</v>
      </c>
      <c r="M58" s="27" t="str" cm="1">
        <f t="array" ref="M58:N58">IF($D58="","",_xlfn.TEXTSPLIT($D58,"*"))</f>
        <v>PayU</v>
      </c>
      <c r="N58" s="27" t="str">
        <v>Debit C@rd2499</v>
      </c>
      <c r="O58" s="27" t="str">
        <f>IF($N58="",$H58,$N58)</f>
        <v>Debit C@rd2499</v>
      </c>
      <c r="P58" s="27" t="str">
        <f t="shared" si="1"/>
        <v>12</v>
      </c>
      <c r="Q58" s="30" t="str">
        <f t="shared" si="2"/>
        <v>21</v>
      </c>
      <c r="R58" s="27" t="str">
        <f t="shared" si="3"/>
        <v>2024</v>
      </c>
      <c r="S58" s="31" t="str">
        <f t="shared" si="4"/>
        <v>12/21/2024</v>
      </c>
      <c r="T58" s="27" t="str">
        <f>TRIM(B58)</f>
        <v>TRXNO0005484</v>
      </c>
      <c r="U58" s="29" t="str">
        <f t="shared" si="5"/>
        <v>Kaushik Jain</v>
      </c>
      <c r="V58" s="29" t="str">
        <f>IFERROR(_xlfn.XLOOKUP($U58,'Counselling Details'!$A$2:$A$308,'Counselling Details'!$B$2:$B$308),"")</f>
        <v>Male</v>
      </c>
      <c r="W58" s="44" t="str">
        <f t="shared" si="6"/>
        <v>608376336</v>
      </c>
      <c r="X58" s="27" t="str">
        <f t="shared" si="7"/>
        <v>PayU</v>
      </c>
      <c r="Y58" s="27" t="str">
        <f t="shared" si="8"/>
        <v>Debit C@rd2499</v>
      </c>
    </row>
    <row r="59" spans="1:25">
      <c r="A59" s="26" t="s">
        <v>948</v>
      </c>
      <c r="B59" s="27" t="str" cm="1">
        <f t="array" ref="B59:C59">_xlfn.TEXTSPLIT($A59,"//")</f>
        <v>TRXNO0005485</v>
      </c>
      <c r="C59" s="27" t="str">
        <v>12272024|Shourya|SMob608826355*Go0gle Pay2499</v>
      </c>
      <c r="D59" s="27"/>
      <c r="E59" s="27" t="str" cm="1">
        <f t="array" ref="E59:F59">TRIM(_xlfn.TEXTSPLIT($C59,"Mob"))</f>
        <v>12272024|Shourya|S</v>
      </c>
      <c r="F59" s="27" t="str">
        <v>608826355*Go0gle Pay2499</v>
      </c>
      <c r="G59" s="27" t="str" cm="1">
        <f t="array" ref="G59:H59">_xlfn.TEXTSPLIT($F59,"*")</f>
        <v>608826355</v>
      </c>
      <c r="H59" s="27" t="str">
        <v>Go0gle Pay2499</v>
      </c>
      <c r="I59" s="27" t="str" cm="1">
        <f t="array" ref="I59:K59">_xlfn.TEXTSPLIT($E59,"|")</f>
        <v>12272024</v>
      </c>
      <c r="J59" s="27" t="str">
        <v>Shourya</v>
      </c>
      <c r="K59" s="27" t="str">
        <v>S</v>
      </c>
      <c r="L59" s="27" t="str">
        <f t="shared" si="0"/>
        <v>Shourya</v>
      </c>
      <c r="M59" s="27" t="str" cm="1">
        <f t="array" ref="M59">IF($D59="","",_xlfn.TEXTSPLIT($D59,"*"))</f>
        <v/>
      </c>
      <c r="N59" s="27"/>
      <c r="O59" s="27" t="str">
        <f>IF($N59="",$H59,$N59)</f>
        <v>Go0gle Pay2499</v>
      </c>
      <c r="P59" s="27" t="str">
        <f t="shared" si="1"/>
        <v>12</v>
      </c>
      <c r="Q59" s="30" t="str">
        <f t="shared" si="2"/>
        <v>27</v>
      </c>
      <c r="R59" s="27" t="str">
        <f t="shared" si="3"/>
        <v>2024</v>
      </c>
      <c r="S59" s="31" t="str">
        <f t="shared" si="4"/>
        <v>12/27/2024</v>
      </c>
      <c r="T59" s="27" t="str">
        <f>TRIM(B59)</f>
        <v>TRXNO0005485</v>
      </c>
      <c r="U59" s="29" t="str">
        <f t="shared" si="5"/>
        <v>Shourya S</v>
      </c>
      <c r="V59" s="29" t="str">
        <f>IFERROR(_xlfn.XLOOKUP($U59,'Counselling Details'!$A$2:$A$308,'Counselling Details'!$B$2:$B$308),"")</f>
        <v>Male</v>
      </c>
      <c r="W59" s="44" t="str">
        <f t="shared" si="6"/>
        <v>608826355</v>
      </c>
      <c r="X59" s="27" t="str">
        <f t="shared" si="7"/>
        <v/>
      </c>
      <c r="Y59" s="27" t="str">
        <f t="shared" si="8"/>
        <v>Go0gle Pay2499</v>
      </c>
    </row>
    <row r="60" spans="1:25">
      <c r="A60" s="26" t="s">
        <v>949</v>
      </c>
      <c r="B60" s="27" t="str" cm="1">
        <f t="array" ref="B60:D60">_xlfn.TEXTSPLIT($A60,"//")</f>
        <v>TRXNO0005486</v>
      </c>
      <c r="C60" s="27" t="str">
        <v>12192024|Dhanush|RaoMob609456382</v>
      </c>
      <c r="D60" s="27" t="str">
        <v>PayU*CReDIT Card1499</v>
      </c>
      <c r="E60" s="27" t="str" cm="1">
        <f t="array" ref="E60:F60">TRIM(_xlfn.TEXTSPLIT($C60,"Mob"))</f>
        <v>12192024|Dhanush|Rao</v>
      </c>
      <c r="F60" s="27" t="str">
        <v>609456382</v>
      </c>
      <c r="G60" s="27" t="str" cm="1">
        <f t="array" ref="G60">_xlfn.TEXTSPLIT($F60,"*")</f>
        <v>609456382</v>
      </c>
      <c r="H60" s="27"/>
      <c r="I60" s="27" t="str" cm="1">
        <f t="array" ref="I60:K60">_xlfn.TEXTSPLIT($E60,"|")</f>
        <v>12192024</v>
      </c>
      <c r="J60" s="27" t="str">
        <v>Dhanush</v>
      </c>
      <c r="K60" s="27" t="str">
        <v>Rao</v>
      </c>
      <c r="L60" s="27" t="str">
        <f t="shared" si="0"/>
        <v>Dhanush</v>
      </c>
      <c r="M60" s="27" t="str" cm="1">
        <f t="array" ref="M60:N60">IF($D60="","",_xlfn.TEXTSPLIT($D60,"*"))</f>
        <v>PayU</v>
      </c>
      <c r="N60" s="27" t="str">
        <v>CReDIT Card1499</v>
      </c>
      <c r="O60" s="27" t="str">
        <f>IF($N60="",$H60,$N60)</f>
        <v>CReDIT Card1499</v>
      </c>
      <c r="P60" s="27" t="str">
        <f t="shared" si="1"/>
        <v>12</v>
      </c>
      <c r="Q60" s="30" t="str">
        <f t="shared" si="2"/>
        <v>19</v>
      </c>
      <c r="R60" s="27" t="str">
        <f t="shared" si="3"/>
        <v>2024</v>
      </c>
      <c r="S60" s="31" t="str">
        <f t="shared" si="4"/>
        <v>12/19/2024</v>
      </c>
      <c r="T60" s="27" t="str">
        <f>TRIM(B60)</f>
        <v>TRXNO0005486</v>
      </c>
      <c r="U60" s="29" t="str">
        <f t="shared" si="5"/>
        <v>Dhanush Rao</v>
      </c>
      <c r="V60" s="29" t="str">
        <f>IFERROR(_xlfn.XLOOKUP($U60,'Counselling Details'!$A$2:$A$308,'Counselling Details'!$B$2:$B$308),"")</f>
        <v>Male</v>
      </c>
      <c r="W60" s="44" t="str">
        <f t="shared" si="6"/>
        <v>609456382</v>
      </c>
      <c r="X60" s="27" t="str">
        <f t="shared" si="7"/>
        <v>PayU</v>
      </c>
      <c r="Y60" s="27" t="str">
        <f t="shared" si="8"/>
        <v>CReDIT Card1499</v>
      </c>
    </row>
    <row r="61" spans="1:25">
      <c r="A61" s="26" t="s">
        <v>950</v>
      </c>
      <c r="B61" s="27" t="str" cm="1">
        <f t="array" ref="B61:C61">_xlfn.TEXTSPLIT($A61,"//")</f>
        <v>TRXNO0005487</v>
      </c>
      <c r="C61" s="27" t="str">
        <v>12222024|Nalini|GhoshMob609636389*Amazon PAy3499</v>
      </c>
      <c r="D61" s="27"/>
      <c r="E61" s="27" t="str" cm="1">
        <f t="array" ref="E61:F61">TRIM(_xlfn.TEXTSPLIT($C61,"Mob"))</f>
        <v>12222024|Nalini|Ghosh</v>
      </c>
      <c r="F61" s="27" t="str">
        <v>609636389*Amazon PAy3499</v>
      </c>
      <c r="G61" s="27" t="str" cm="1">
        <f t="array" ref="G61:H61">_xlfn.TEXTSPLIT($F61,"*")</f>
        <v>609636389</v>
      </c>
      <c r="H61" s="27" t="str">
        <v>Amazon PAy3499</v>
      </c>
      <c r="I61" s="27" t="str" cm="1">
        <f t="array" ref="I61:K61">_xlfn.TEXTSPLIT($E61,"|")</f>
        <v>12222024</v>
      </c>
      <c r="J61" s="27" t="str">
        <v>Nalini</v>
      </c>
      <c r="K61" s="27" t="str">
        <v>Ghosh</v>
      </c>
      <c r="L61" s="27" t="str">
        <f t="shared" si="0"/>
        <v>Nalini</v>
      </c>
      <c r="M61" s="27" t="str" cm="1">
        <f t="array" ref="M61">IF($D61="","",_xlfn.TEXTSPLIT($D61,"*"))</f>
        <v/>
      </c>
      <c r="N61" s="27"/>
      <c r="O61" s="27" t="str">
        <f>IF($N61="",$H61,$N61)</f>
        <v>Amazon PAy3499</v>
      </c>
      <c r="P61" s="27" t="str">
        <f t="shared" si="1"/>
        <v>12</v>
      </c>
      <c r="Q61" s="30" t="str">
        <f t="shared" si="2"/>
        <v>22</v>
      </c>
      <c r="R61" s="27" t="str">
        <f t="shared" si="3"/>
        <v>2024</v>
      </c>
      <c r="S61" s="31" t="str">
        <f t="shared" si="4"/>
        <v>12/22/2024</v>
      </c>
      <c r="T61" s="27" t="str">
        <f>TRIM(B61)</f>
        <v>TRXNO0005487</v>
      </c>
      <c r="U61" s="29" t="str">
        <f t="shared" si="5"/>
        <v>Nalini Ghosh</v>
      </c>
      <c r="V61" s="29" t="str">
        <f>IFERROR(_xlfn.XLOOKUP($U61,'Counselling Details'!$A$2:$A$308,'Counselling Details'!$B$2:$B$308),"")</f>
        <v>Female</v>
      </c>
      <c r="W61" s="44" t="str">
        <f t="shared" si="6"/>
        <v>609636389</v>
      </c>
      <c r="X61" s="27" t="str">
        <f t="shared" si="7"/>
        <v/>
      </c>
      <c r="Y61" s="27" t="str">
        <f t="shared" si="8"/>
        <v>Amazon PAy3499</v>
      </c>
    </row>
    <row r="62" spans="1:25">
      <c r="A62" s="26" t="s">
        <v>951</v>
      </c>
      <c r="B62" s="27" t="str" cm="1">
        <f t="array" ref="B62:D62">_xlfn.TEXTSPLIT($A62,"//")</f>
        <v>TRXNO0005488</v>
      </c>
      <c r="C62" s="27" t="str">
        <v>12232024|Sneha|MalhotraMob709726393</v>
      </c>
      <c r="D62" s="27" t="str">
        <v>Razorpay*Debit3499</v>
      </c>
      <c r="E62" s="27" t="str" cm="1">
        <f t="array" ref="E62:F62">TRIM(_xlfn.TEXTSPLIT($C62,"Mob"))</f>
        <v>12232024|Sneha|Malhotra</v>
      </c>
      <c r="F62" s="27" t="str">
        <v>709726393</v>
      </c>
      <c r="G62" s="27" t="str" cm="1">
        <f t="array" ref="G62">_xlfn.TEXTSPLIT($F62,"*")</f>
        <v>709726393</v>
      </c>
      <c r="H62" s="27"/>
      <c r="I62" s="27" t="str" cm="1">
        <f t="array" ref="I62:K62">_xlfn.TEXTSPLIT($E62,"|")</f>
        <v>12232024</v>
      </c>
      <c r="J62" s="27" t="str">
        <v>Sneha</v>
      </c>
      <c r="K62" s="27" t="str">
        <v>Malhotra</v>
      </c>
      <c r="L62" s="27" t="str">
        <f t="shared" si="0"/>
        <v>Sneha</v>
      </c>
      <c r="M62" s="27" t="str" cm="1">
        <f t="array" ref="M62:N62">IF($D62="","",_xlfn.TEXTSPLIT($D62,"*"))</f>
        <v>Razorpay</v>
      </c>
      <c r="N62" s="27" t="str">
        <v>Debit3499</v>
      </c>
      <c r="O62" s="27" t="str">
        <f>IF($N62="",$H62,$N62)</f>
        <v>Debit3499</v>
      </c>
      <c r="P62" s="27" t="str">
        <f t="shared" si="1"/>
        <v>12</v>
      </c>
      <c r="Q62" s="30" t="str">
        <f t="shared" si="2"/>
        <v>23</v>
      </c>
      <c r="R62" s="27" t="str">
        <f t="shared" si="3"/>
        <v>2024</v>
      </c>
      <c r="S62" s="31" t="str">
        <f t="shared" si="4"/>
        <v>12/23/2024</v>
      </c>
      <c r="T62" s="27" t="str">
        <f>TRIM(B62)</f>
        <v>TRXNO0005488</v>
      </c>
      <c r="U62" s="29" t="str">
        <f t="shared" si="5"/>
        <v>Sneha Malhotra</v>
      </c>
      <c r="V62" s="29" t="str">
        <f>IFERROR(_xlfn.XLOOKUP($U62,'Counselling Details'!$A$2:$A$308,'Counselling Details'!$B$2:$B$308),"")</f>
        <v>Female</v>
      </c>
      <c r="W62" s="44" t="str">
        <f t="shared" si="6"/>
        <v>709726393</v>
      </c>
      <c r="X62" s="27" t="str">
        <f t="shared" si="7"/>
        <v>Razorpay</v>
      </c>
      <c r="Y62" s="27" t="str">
        <f t="shared" si="8"/>
        <v>Debit3499</v>
      </c>
    </row>
    <row r="63" spans="1:25">
      <c r="A63" s="26" t="s">
        <v>952</v>
      </c>
      <c r="B63" s="27" t="str" cm="1">
        <f t="array" ref="B63:D63">_xlfn.TEXTSPLIT($A63,"//")</f>
        <v>TRXNO0005489</v>
      </c>
      <c r="C63" s="27" t="str">
        <v>12222024|Manish|SinghMob600086408</v>
      </c>
      <c r="D63" s="27" t="str">
        <v>PayU*CreditCard2499</v>
      </c>
      <c r="E63" s="27" t="str" cm="1">
        <f t="array" ref="E63:F63">TRIM(_xlfn.TEXTSPLIT($C63,"Mob"))</f>
        <v>12222024|Manish|Singh</v>
      </c>
      <c r="F63" s="27" t="str">
        <v>600086408</v>
      </c>
      <c r="G63" s="27" t="str" cm="1">
        <f t="array" ref="G63">_xlfn.TEXTSPLIT($F63,"*")</f>
        <v>600086408</v>
      </c>
      <c r="H63" s="27"/>
      <c r="I63" s="27" t="str" cm="1">
        <f t="array" ref="I63:K63">_xlfn.TEXTSPLIT($E63,"|")</f>
        <v>12222024</v>
      </c>
      <c r="J63" s="27" t="str">
        <v>Manish</v>
      </c>
      <c r="K63" s="27" t="str">
        <v>Singh</v>
      </c>
      <c r="L63" s="27" t="str">
        <f t="shared" si="0"/>
        <v>Manish</v>
      </c>
      <c r="M63" s="27" t="str" cm="1">
        <f t="array" ref="M63:N63">IF($D63="","",_xlfn.TEXTSPLIT($D63,"*"))</f>
        <v>PayU</v>
      </c>
      <c r="N63" s="27" t="str">
        <v>CreditCard2499</v>
      </c>
      <c r="O63" s="27" t="str">
        <f>IF($N63="",$H63,$N63)</f>
        <v>CreditCard2499</v>
      </c>
      <c r="P63" s="27" t="str">
        <f t="shared" si="1"/>
        <v>12</v>
      </c>
      <c r="Q63" s="30" t="str">
        <f t="shared" si="2"/>
        <v>22</v>
      </c>
      <c r="R63" s="27" t="str">
        <f t="shared" si="3"/>
        <v>2024</v>
      </c>
      <c r="S63" s="31" t="str">
        <f t="shared" si="4"/>
        <v>12/22/2024</v>
      </c>
      <c r="T63" s="27" t="str">
        <f>TRIM(B63)</f>
        <v>TRXNO0005489</v>
      </c>
      <c r="U63" s="29" t="str">
        <f t="shared" si="5"/>
        <v>Manish Singh</v>
      </c>
      <c r="V63" s="29" t="str">
        <f>IFERROR(_xlfn.XLOOKUP($U63,'Counselling Details'!$A$2:$A$308,'Counselling Details'!$B$2:$B$308),"")</f>
        <v>Male</v>
      </c>
      <c r="W63" s="44" t="str">
        <f t="shared" si="6"/>
        <v>600086408</v>
      </c>
      <c r="X63" s="27" t="str">
        <f t="shared" si="7"/>
        <v>PayU</v>
      </c>
      <c r="Y63" s="27" t="str">
        <f t="shared" si="8"/>
        <v>CreditCard2499</v>
      </c>
    </row>
    <row r="64" spans="1:25">
      <c r="A64" s="26" t="s">
        <v>953</v>
      </c>
      <c r="B64" s="27" t="str" cm="1">
        <f t="array" ref="B64:D64">_xlfn.TEXTSPLIT($A64,"//")</f>
        <v>TRXNO0005490</v>
      </c>
      <c r="C64" s="27" t="str">
        <v>12252024|HarsHAl|GuptaMob600536427</v>
      </c>
      <c r="D64" s="27" t="str">
        <v>Razorpay*DebitCard2499</v>
      </c>
      <c r="E64" s="27" t="str" cm="1">
        <f t="array" ref="E64:F64">TRIM(_xlfn.TEXTSPLIT($C64,"Mob"))</f>
        <v>12252024|HarsHAl|Gupta</v>
      </c>
      <c r="F64" s="27" t="str">
        <v>600536427</v>
      </c>
      <c r="G64" s="27" t="str" cm="1">
        <f t="array" ref="G64">_xlfn.TEXTSPLIT($F64,"*")</f>
        <v>600536427</v>
      </c>
      <c r="H64" s="27"/>
      <c r="I64" s="27" t="str" cm="1">
        <f t="array" ref="I64:K64">_xlfn.TEXTSPLIT($E64,"|")</f>
        <v>12252024</v>
      </c>
      <c r="J64" s="27" t="str">
        <v>HarsHAl</v>
      </c>
      <c r="K64" s="27" t="str">
        <v>Gupta</v>
      </c>
      <c r="L64" s="27" t="str">
        <f t="shared" si="0"/>
        <v>HarsHAl</v>
      </c>
      <c r="M64" s="27" t="str" cm="1">
        <f t="array" ref="M64:N64">IF($D64="","",_xlfn.TEXTSPLIT($D64,"*"))</f>
        <v>Razorpay</v>
      </c>
      <c r="N64" s="27" t="str">
        <v>DebitCard2499</v>
      </c>
      <c r="O64" s="27" t="str">
        <f>IF($N64="",$H64,$N64)</f>
        <v>DebitCard2499</v>
      </c>
      <c r="P64" s="27" t="str">
        <f t="shared" si="1"/>
        <v>12</v>
      </c>
      <c r="Q64" s="30" t="str">
        <f t="shared" si="2"/>
        <v>25</v>
      </c>
      <c r="R64" s="27" t="str">
        <f t="shared" si="3"/>
        <v>2024</v>
      </c>
      <c r="S64" s="31" t="str">
        <f t="shared" si="4"/>
        <v>12/25/2024</v>
      </c>
      <c r="T64" s="27" t="str">
        <f>TRIM(B64)</f>
        <v>TRXNO0005490</v>
      </c>
      <c r="U64" s="29" t="str">
        <f t="shared" si="5"/>
        <v>HarsHAl Gupta</v>
      </c>
      <c r="V64" s="29" t="str">
        <f>IFERROR(_xlfn.XLOOKUP($U64,'Counselling Details'!$A$2:$A$308,'Counselling Details'!$B$2:$B$308),"")</f>
        <v>Male</v>
      </c>
      <c r="W64" s="44" t="str">
        <f t="shared" si="6"/>
        <v>600536427</v>
      </c>
      <c r="X64" s="27" t="str">
        <f t="shared" si="7"/>
        <v>Razorpay</v>
      </c>
      <c r="Y64" s="27" t="str">
        <f t="shared" si="8"/>
        <v>DebitCard2499</v>
      </c>
    </row>
    <row r="65" spans="1:25">
      <c r="A65" s="26" t="s">
        <v>954</v>
      </c>
      <c r="B65" s="27" t="str" cm="1">
        <f t="array" ref="B65:D65">_xlfn.TEXTSPLIT($A65,"//")</f>
        <v>TRXNO0005491</v>
      </c>
      <c r="C65" s="27" t="str">
        <v>12172024|Tejas|ChoudharyMob701076450</v>
      </c>
      <c r="D65" s="27" t="str">
        <v>Razorpay*Debit_Card1499</v>
      </c>
      <c r="E65" s="27" t="str" cm="1">
        <f t="array" ref="E65:F65">TRIM(_xlfn.TEXTSPLIT($C65,"Mob"))</f>
        <v>12172024|Tejas|Choudhary</v>
      </c>
      <c r="F65" s="27" t="str">
        <v>701076450</v>
      </c>
      <c r="G65" s="27" t="str" cm="1">
        <f t="array" ref="G65">_xlfn.TEXTSPLIT($F65,"*")</f>
        <v>701076450</v>
      </c>
      <c r="H65" s="27"/>
      <c r="I65" s="27" t="str" cm="1">
        <f t="array" ref="I65:K65">_xlfn.TEXTSPLIT($E65,"|")</f>
        <v>12172024</v>
      </c>
      <c r="J65" s="27" t="str">
        <v>Tejas</v>
      </c>
      <c r="K65" s="27" t="str">
        <v>Choudhary</v>
      </c>
      <c r="L65" s="27" t="str">
        <f t="shared" si="0"/>
        <v>Tejas</v>
      </c>
      <c r="M65" s="27" t="str" cm="1">
        <f t="array" ref="M65:N65">IF($D65="","",_xlfn.TEXTSPLIT($D65,"*"))</f>
        <v>Razorpay</v>
      </c>
      <c r="N65" s="27" t="str">
        <v>Debit_Card1499</v>
      </c>
      <c r="O65" s="27" t="str">
        <f>IF($N65="",$H65,$N65)</f>
        <v>Debit_Card1499</v>
      </c>
      <c r="P65" s="27" t="str">
        <f t="shared" si="1"/>
        <v>12</v>
      </c>
      <c r="Q65" s="30" t="str">
        <f t="shared" si="2"/>
        <v>17</v>
      </c>
      <c r="R65" s="27" t="str">
        <f t="shared" si="3"/>
        <v>2024</v>
      </c>
      <c r="S65" s="31" t="str">
        <f t="shared" si="4"/>
        <v>12/17/2024</v>
      </c>
      <c r="T65" s="27" t="str">
        <f>TRIM(B65)</f>
        <v>TRXNO0005491</v>
      </c>
      <c r="U65" s="29" t="str">
        <f t="shared" si="5"/>
        <v>Tejas Choudhary</v>
      </c>
      <c r="V65" s="29" t="str">
        <f>IFERROR(_xlfn.XLOOKUP($U65,'Counselling Details'!$A$2:$A$308,'Counselling Details'!$B$2:$B$308),"")</f>
        <v>Male</v>
      </c>
      <c r="W65" s="44" t="str">
        <f t="shared" si="6"/>
        <v>701076450</v>
      </c>
      <c r="X65" s="27" t="str">
        <f t="shared" si="7"/>
        <v>Razorpay</v>
      </c>
      <c r="Y65" s="27" t="str">
        <f t="shared" si="8"/>
        <v>Debit_Card1499</v>
      </c>
    </row>
    <row r="66" spans="1:25">
      <c r="A66" s="26" t="s">
        <v>955</v>
      </c>
      <c r="B66" s="27" t="str" cm="1">
        <f t="array" ref="B66:D66">_xlfn.TEXTSPLIT($A66,"//")</f>
        <v>TRXNO0005492</v>
      </c>
      <c r="C66" s="27" t="str">
        <v>12222024|Meera|JainMob601346461</v>
      </c>
      <c r="D66" s="27" t="str">
        <v>Razorpay*CredItCard3999</v>
      </c>
      <c r="E66" s="27" t="str" cm="1">
        <f t="array" ref="E66:F66">TRIM(_xlfn.TEXTSPLIT($C66,"Mob"))</f>
        <v>12222024|Meera|Jain</v>
      </c>
      <c r="F66" s="27" t="str">
        <v>601346461</v>
      </c>
      <c r="G66" s="27" t="str" cm="1">
        <f t="array" ref="G66">_xlfn.TEXTSPLIT($F66,"*")</f>
        <v>601346461</v>
      </c>
      <c r="H66" s="27"/>
      <c r="I66" s="27" t="str" cm="1">
        <f t="array" ref="I66:K66">_xlfn.TEXTSPLIT($E66,"|")</f>
        <v>12222024</v>
      </c>
      <c r="J66" s="27" t="str">
        <v>Meera</v>
      </c>
      <c r="K66" s="27" t="str">
        <v>Jain</v>
      </c>
      <c r="L66" s="27" t="str">
        <f t="shared" si="0"/>
        <v>Meera</v>
      </c>
      <c r="M66" s="27" t="str" cm="1">
        <f t="array" ref="M66:N66">IF($D66="","",_xlfn.TEXTSPLIT($D66,"*"))</f>
        <v>Razorpay</v>
      </c>
      <c r="N66" s="27" t="str">
        <v>CredItCard3999</v>
      </c>
      <c r="O66" s="27" t="str">
        <f>IF($N66="",$H66,$N66)</f>
        <v>CredItCard3999</v>
      </c>
      <c r="P66" s="27" t="str">
        <f t="shared" si="1"/>
        <v>12</v>
      </c>
      <c r="Q66" s="30" t="str">
        <f t="shared" si="2"/>
        <v>22</v>
      </c>
      <c r="R66" s="27" t="str">
        <f t="shared" si="3"/>
        <v>2024</v>
      </c>
      <c r="S66" s="31" t="str">
        <f t="shared" si="4"/>
        <v>12/22/2024</v>
      </c>
      <c r="T66" s="27" t="str">
        <f>TRIM(B66)</f>
        <v>TRXNO0005492</v>
      </c>
      <c r="U66" s="29" t="str">
        <f t="shared" si="5"/>
        <v>Meera Jain</v>
      </c>
      <c r="V66" s="29" t="str">
        <f>IFERROR(_xlfn.XLOOKUP($U66,'Counselling Details'!$A$2:$A$308,'Counselling Details'!$B$2:$B$308),"")</f>
        <v>Female</v>
      </c>
      <c r="W66" s="44" t="str">
        <f t="shared" si="6"/>
        <v>601346461</v>
      </c>
      <c r="X66" s="27" t="str">
        <f t="shared" si="7"/>
        <v>Razorpay</v>
      </c>
      <c r="Y66" s="27" t="str">
        <f t="shared" si="8"/>
        <v>CredItCard3999</v>
      </c>
    </row>
    <row r="67" spans="1:25">
      <c r="A67" s="26" t="s">
        <v>956</v>
      </c>
      <c r="B67" s="27" t="str" cm="1">
        <f t="array" ref="B67:D67">_xlfn.TEXTSPLIT($A67,"//")</f>
        <v>TRXNO0005493</v>
      </c>
      <c r="C67" s="27" t="str">
        <v>12192024|Mohan|ReddyMob601886484</v>
      </c>
      <c r="D67" s="27" t="str">
        <v>Razorpay*DEbit Card1499</v>
      </c>
      <c r="E67" s="27" t="str" cm="1">
        <f t="array" ref="E67:F67">TRIM(_xlfn.TEXTSPLIT($C67,"Mob"))</f>
        <v>12192024|Mohan|Reddy</v>
      </c>
      <c r="F67" s="27" t="str">
        <v>601886484</v>
      </c>
      <c r="G67" s="27" t="str" cm="1">
        <f t="array" ref="G67">_xlfn.TEXTSPLIT($F67,"*")</f>
        <v>601886484</v>
      </c>
      <c r="H67" s="27"/>
      <c r="I67" s="27" t="str" cm="1">
        <f t="array" ref="I67:K67">_xlfn.TEXTSPLIT($E67,"|")</f>
        <v>12192024</v>
      </c>
      <c r="J67" s="27" t="str">
        <v>Mohan</v>
      </c>
      <c r="K67" s="27" t="str">
        <v>Reddy</v>
      </c>
      <c r="L67" s="27" t="str">
        <f t="shared" ref="L67:L130" si="9">TRIM(J67)</f>
        <v>Mohan</v>
      </c>
      <c r="M67" s="27" t="str" cm="1">
        <f t="array" ref="M67:N67">IF($D67="","",_xlfn.TEXTSPLIT($D67,"*"))</f>
        <v>Razorpay</v>
      </c>
      <c r="N67" s="27" t="str">
        <v>DEbit Card1499</v>
      </c>
      <c r="O67" s="27" t="str">
        <f>IF($N67="",$H67,$N67)</f>
        <v>DEbit Card1499</v>
      </c>
      <c r="P67" s="27" t="str">
        <f t="shared" ref="P67:P130" si="10">LEFT($I67,2)</f>
        <v>12</v>
      </c>
      <c r="Q67" s="30" t="str">
        <f t="shared" ref="Q67:Q130" si="11">MID($I67,3,2)</f>
        <v>19</v>
      </c>
      <c r="R67" s="27" t="str">
        <f t="shared" ref="R67:R130" si="12">RIGHT($I67,4)</f>
        <v>2024</v>
      </c>
      <c r="S67" s="31" t="str">
        <f t="shared" ref="S67:S130" si="13">CONCATENATE($P67,"/",$Q67,"/",$R67)</f>
        <v>12/19/2024</v>
      </c>
      <c r="T67" s="27" t="str">
        <f>TRIM(B67)</f>
        <v>TRXNO0005493</v>
      </c>
      <c r="U67" s="29" t="str">
        <f t="shared" ref="U67:U130" si="14">CONCATENATE($L67," ",$K67)</f>
        <v>Mohan Reddy</v>
      </c>
      <c r="V67" s="29" t="str">
        <f>IFERROR(_xlfn.XLOOKUP($U67,'Counselling Details'!$A$2:$A$308,'Counselling Details'!$B$2:$B$308),"")</f>
        <v>Male</v>
      </c>
      <c r="W67" s="44" t="str">
        <f t="shared" ref="W67:W130" si="15">G67</f>
        <v>601886484</v>
      </c>
      <c r="X67" s="27" t="str">
        <f t="shared" ref="X67:X130" si="16">M67</f>
        <v>Razorpay</v>
      </c>
      <c r="Y67" s="27" t="str">
        <f t="shared" ref="Y67:Y130" si="17">TRIM($O67)</f>
        <v>DEbit Card1499</v>
      </c>
    </row>
    <row r="68" spans="1:25">
      <c r="A68" s="26" t="s">
        <v>957</v>
      </c>
      <c r="B68" s="27" t="str" cm="1">
        <f t="array" ref="B68:D68">_xlfn.TEXTSPLIT($A68,"//")</f>
        <v>TRXNO0005494</v>
      </c>
      <c r="C68" s="27" t="str">
        <v>12172024|Siddharth|AgarwalMob702156495</v>
      </c>
      <c r="D68" s="27" t="str">
        <v>Razorpay*Debit Card3499</v>
      </c>
      <c r="E68" s="27" t="str" cm="1">
        <f t="array" ref="E68:F68">TRIM(_xlfn.TEXTSPLIT($C68,"Mob"))</f>
        <v>12172024|Siddharth|Agarwal</v>
      </c>
      <c r="F68" s="27" t="str">
        <v>702156495</v>
      </c>
      <c r="G68" s="27" t="str" cm="1">
        <f t="array" ref="G68">_xlfn.TEXTSPLIT($F68,"*")</f>
        <v>702156495</v>
      </c>
      <c r="H68" s="27"/>
      <c r="I68" s="27" t="str" cm="1">
        <f t="array" ref="I68:K68">_xlfn.TEXTSPLIT($E68,"|")</f>
        <v>12172024</v>
      </c>
      <c r="J68" s="27" t="str">
        <v>Siddharth</v>
      </c>
      <c r="K68" s="27" t="str">
        <v>Agarwal</v>
      </c>
      <c r="L68" s="27" t="str">
        <f t="shared" si="9"/>
        <v>Siddharth</v>
      </c>
      <c r="M68" s="27" t="str" cm="1">
        <f t="array" ref="M68:N68">IF($D68="","",_xlfn.TEXTSPLIT($D68,"*"))</f>
        <v>Razorpay</v>
      </c>
      <c r="N68" s="27" t="str">
        <v>Debit Card3499</v>
      </c>
      <c r="O68" s="27" t="str">
        <f>IF($N68="",$H68,$N68)</f>
        <v>Debit Card3499</v>
      </c>
      <c r="P68" s="27" t="str">
        <f t="shared" si="10"/>
        <v>12</v>
      </c>
      <c r="Q68" s="30" t="str">
        <f t="shared" si="11"/>
        <v>17</v>
      </c>
      <c r="R68" s="27" t="str">
        <f t="shared" si="12"/>
        <v>2024</v>
      </c>
      <c r="S68" s="31" t="str">
        <f t="shared" si="13"/>
        <v>12/17/2024</v>
      </c>
      <c r="T68" s="27" t="str">
        <f>TRIM(B68)</f>
        <v>TRXNO0005494</v>
      </c>
      <c r="U68" s="29" t="str">
        <f t="shared" si="14"/>
        <v>Siddharth Agarwal</v>
      </c>
      <c r="V68" s="29" t="str">
        <f>IFERROR(_xlfn.XLOOKUP($U68,'Counselling Details'!$A$2:$A$308,'Counselling Details'!$B$2:$B$308),"")</f>
        <v>Male</v>
      </c>
      <c r="W68" s="44" t="str">
        <f t="shared" si="15"/>
        <v>702156495</v>
      </c>
      <c r="X68" s="27" t="str">
        <f t="shared" si="16"/>
        <v>Razorpay</v>
      </c>
      <c r="Y68" s="27" t="str">
        <f t="shared" si="17"/>
        <v>Debit Card3499</v>
      </c>
    </row>
    <row r="69" spans="1:25">
      <c r="A69" s="26" t="s">
        <v>958</v>
      </c>
      <c r="B69" s="27" t="str" cm="1">
        <f t="array" ref="B69:D69">_xlfn.TEXTSPLIT($A69,"//")</f>
        <v>TRXNO0005495</v>
      </c>
      <c r="C69" s="27" t="str">
        <v>12162024|Utkarsh|MalhotraMob702246499</v>
      </c>
      <c r="D69" s="27" t="str">
        <v>Razorpay*Debit_Card2499</v>
      </c>
      <c r="E69" s="27" t="str" cm="1">
        <f t="array" ref="E69:F69">TRIM(_xlfn.TEXTSPLIT($C69,"Mob"))</f>
        <v>12162024|Utkarsh|Malhotra</v>
      </c>
      <c r="F69" s="27" t="str">
        <v>702246499</v>
      </c>
      <c r="G69" s="27" t="str" cm="1">
        <f t="array" ref="G69">_xlfn.TEXTSPLIT($F69,"*")</f>
        <v>702246499</v>
      </c>
      <c r="H69" s="27"/>
      <c r="I69" s="27" t="str" cm="1">
        <f t="array" ref="I69:K69">_xlfn.TEXTSPLIT($E69,"|")</f>
        <v>12162024</v>
      </c>
      <c r="J69" s="27" t="str">
        <v>Utkarsh</v>
      </c>
      <c r="K69" s="27" t="str">
        <v>Malhotra</v>
      </c>
      <c r="L69" s="27" t="str">
        <f t="shared" si="9"/>
        <v>Utkarsh</v>
      </c>
      <c r="M69" s="27" t="str" cm="1">
        <f t="array" ref="M69:N69">IF($D69="","",_xlfn.TEXTSPLIT($D69,"*"))</f>
        <v>Razorpay</v>
      </c>
      <c r="N69" s="27" t="str">
        <v>Debit_Card2499</v>
      </c>
      <c r="O69" s="27" t="str">
        <f>IF($N69="",$H69,$N69)</f>
        <v>Debit_Card2499</v>
      </c>
      <c r="P69" s="27" t="str">
        <f t="shared" si="10"/>
        <v>12</v>
      </c>
      <c r="Q69" s="30" t="str">
        <f t="shared" si="11"/>
        <v>16</v>
      </c>
      <c r="R69" s="27" t="str">
        <f t="shared" si="12"/>
        <v>2024</v>
      </c>
      <c r="S69" s="31" t="str">
        <f t="shared" si="13"/>
        <v>12/16/2024</v>
      </c>
      <c r="T69" s="27" t="str">
        <f>TRIM(B69)</f>
        <v>TRXNO0005495</v>
      </c>
      <c r="U69" s="29" t="str">
        <f t="shared" si="14"/>
        <v>Utkarsh Malhotra</v>
      </c>
      <c r="V69" s="29" t="str">
        <f>IFERROR(_xlfn.XLOOKUP($U69,'Counselling Details'!$A$2:$A$308,'Counselling Details'!$B$2:$B$308),"")</f>
        <v>Male</v>
      </c>
      <c r="W69" s="44" t="str">
        <f t="shared" si="15"/>
        <v>702246499</v>
      </c>
      <c r="X69" s="27" t="str">
        <f t="shared" si="16"/>
        <v>Razorpay</v>
      </c>
      <c r="Y69" s="27" t="str">
        <f t="shared" si="17"/>
        <v>Debit_Card2499</v>
      </c>
    </row>
    <row r="70" spans="1:25">
      <c r="A70" s="26" t="s">
        <v>959</v>
      </c>
      <c r="B70" s="27" t="str" cm="1">
        <f t="array" ref="B70:D70">_xlfn.TEXTSPLIT($A70,"//")</f>
        <v>TRXNO0005496</v>
      </c>
      <c r="C70" s="27" t="str">
        <v>12202024|Payal|TiwariMob702966529</v>
      </c>
      <c r="D70" s="27" t="str">
        <v>PayU*Debit Card2499</v>
      </c>
      <c r="E70" s="27" t="str" cm="1">
        <f t="array" ref="E70:F70">TRIM(_xlfn.TEXTSPLIT($C70,"Mob"))</f>
        <v>12202024|Payal|Tiwari</v>
      </c>
      <c r="F70" s="27" t="str">
        <v>702966529</v>
      </c>
      <c r="G70" s="27" t="str" cm="1">
        <f t="array" ref="G70">_xlfn.TEXTSPLIT($F70,"*")</f>
        <v>702966529</v>
      </c>
      <c r="H70" s="27"/>
      <c r="I70" s="27" t="str" cm="1">
        <f t="array" ref="I70:K70">_xlfn.TEXTSPLIT($E70,"|")</f>
        <v>12202024</v>
      </c>
      <c r="J70" s="27" t="str">
        <v>Payal</v>
      </c>
      <c r="K70" s="27" t="str">
        <v>Tiwari</v>
      </c>
      <c r="L70" s="27" t="str">
        <f t="shared" si="9"/>
        <v>Payal</v>
      </c>
      <c r="M70" s="27" t="str" cm="1">
        <f t="array" ref="M70:N70">IF($D70="","",_xlfn.TEXTSPLIT($D70,"*"))</f>
        <v>PayU</v>
      </c>
      <c r="N70" s="27" t="str">
        <v>Debit Card2499</v>
      </c>
      <c r="O70" s="27" t="str">
        <f>IF($N70="",$H70,$N70)</f>
        <v>Debit Card2499</v>
      </c>
      <c r="P70" s="27" t="str">
        <f t="shared" si="10"/>
        <v>12</v>
      </c>
      <c r="Q70" s="30" t="str">
        <f t="shared" si="11"/>
        <v>20</v>
      </c>
      <c r="R70" s="27" t="str">
        <f t="shared" si="12"/>
        <v>2024</v>
      </c>
      <c r="S70" s="31" t="str">
        <f t="shared" si="13"/>
        <v>12/20/2024</v>
      </c>
      <c r="T70" s="27" t="str">
        <f>TRIM(B70)</f>
        <v>TRXNO0005496</v>
      </c>
      <c r="U70" s="29" t="str">
        <f t="shared" si="14"/>
        <v>Payal Tiwari</v>
      </c>
      <c r="V70" s="29" t="str">
        <f>IFERROR(_xlfn.XLOOKUP($U70,'Counselling Details'!$A$2:$A$308,'Counselling Details'!$B$2:$B$308),"")</f>
        <v>Female</v>
      </c>
      <c r="W70" s="44" t="str">
        <f t="shared" si="15"/>
        <v>702966529</v>
      </c>
      <c r="X70" s="27" t="str">
        <f t="shared" si="16"/>
        <v>PayU</v>
      </c>
      <c r="Y70" s="27" t="str">
        <f t="shared" si="17"/>
        <v>Debit Card2499</v>
      </c>
    </row>
    <row r="71" spans="1:25">
      <c r="A71" s="26" t="s">
        <v>960</v>
      </c>
      <c r="B71" s="27" t="str" cm="1">
        <f t="array" ref="B71:D71">_xlfn.TEXTSPLIT($A71,"//")</f>
        <v>TRXNO0005497</v>
      </c>
      <c r="C71" s="27" t="str">
        <v>12172024|Aditya|JainMob703056533</v>
      </c>
      <c r="D71" s="27" t="str">
        <v>Razorpay*Credit Card2499</v>
      </c>
      <c r="E71" s="27" t="str" cm="1">
        <f t="array" ref="E71:F71">TRIM(_xlfn.TEXTSPLIT($C71,"Mob"))</f>
        <v>12172024|Aditya|Jain</v>
      </c>
      <c r="F71" s="27" t="str">
        <v>703056533</v>
      </c>
      <c r="G71" s="27" t="str" cm="1">
        <f t="array" ref="G71">_xlfn.TEXTSPLIT($F71,"*")</f>
        <v>703056533</v>
      </c>
      <c r="H71" s="27"/>
      <c r="I71" s="27" t="str" cm="1">
        <f t="array" ref="I71:K71">_xlfn.TEXTSPLIT($E71,"|")</f>
        <v>12172024</v>
      </c>
      <c r="J71" s="27" t="str">
        <v>Aditya</v>
      </c>
      <c r="K71" s="27" t="str">
        <v>Jain</v>
      </c>
      <c r="L71" s="27" t="str">
        <f t="shared" si="9"/>
        <v>Aditya</v>
      </c>
      <c r="M71" s="27" t="str" cm="1">
        <f t="array" ref="M71:N71">IF($D71="","",_xlfn.TEXTSPLIT($D71,"*"))</f>
        <v>Razorpay</v>
      </c>
      <c r="N71" s="27" t="str">
        <v>Credit Card2499</v>
      </c>
      <c r="O71" s="27" t="str">
        <f>IF($N71="",$H71,$N71)</f>
        <v>Credit Card2499</v>
      </c>
      <c r="P71" s="27" t="str">
        <f t="shared" si="10"/>
        <v>12</v>
      </c>
      <c r="Q71" s="30" t="str">
        <f t="shared" si="11"/>
        <v>17</v>
      </c>
      <c r="R71" s="27" t="str">
        <f t="shared" si="12"/>
        <v>2024</v>
      </c>
      <c r="S71" s="31" t="str">
        <f t="shared" si="13"/>
        <v>12/17/2024</v>
      </c>
      <c r="T71" s="27" t="str">
        <f>TRIM(B71)</f>
        <v>TRXNO0005497</v>
      </c>
      <c r="U71" s="29" t="str">
        <f t="shared" si="14"/>
        <v>Aditya Jain</v>
      </c>
      <c r="V71" s="29" t="str">
        <f>IFERROR(_xlfn.XLOOKUP($U71,'Counselling Details'!$A$2:$A$308,'Counselling Details'!$B$2:$B$308),"")</f>
        <v>Male</v>
      </c>
      <c r="W71" s="44" t="str">
        <f t="shared" si="15"/>
        <v>703056533</v>
      </c>
      <c r="X71" s="27" t="str">
        <f t="shared" si="16"/>
        <v>Razorpay</v>
      </c>
      <c r="Y71" s="27" t="str">
        <f t="shared" si="17"/>
        <v>Credit Card2499</v>
      </c>
    </row>
    <row r="72" spans="1:25">
      <c r="A72" s="26" t="s">
        <v>961</v>
      </c>
      <c r="B72" s="27" t="str" cm="1">
        <f t="array" ref="B72:D72">_xlfn.TEXTSPLIT($A72,"//")</f>
        <v>TRXNO0005498</v>
      </c>
      <c r="C72" s="27" t="str">
        <v>12212024|Uma|ChopraMob703146537</v>
      </c>
      <c r="D72" s="27" t="str">
        <v>Razorpay*DEbit Card3499</v>
      </c>
      <c r="E72" s="27" t="str" cm="1">
        <f t="array" ref="E72:F72">TRIM(_xlfn.TEXTSPLIT($C72,"Mob"))</f>
        <v>12212024|Uma|Chopra</v>
      </c>
      <c r="F72" s="27" t="str">
        <v>703146537</v>
      </c>
      <c r="G72" s="27" t="str" cm="1">
        <f t="array" ref="G72">_xlfn.TEXTSPLIT($F72,"*")</f>
        <v>703146537</v>
      </c>
      <c r="H72" s="27"/>
      <c r="I72" s="27" t="str" cm="1">
        <f t="array" ref="I72:K72">_xlfn.TEXTSPLIT($E72,"|")</f>
        <v>12212024</v>
      </c>
      <c r="J72" s="27" t="str">
        <v>Uma</v>
      </c>
      <c r="K72" s="27" t="str">
        <v>Chopra</v>
      </c>
      <c r="L72" s="27" t="str">
        <f t="shared" si="9"/>
        <v>Uma</v>
      </c>
      <c r="M72" s="27" t="str" cm="1">
        <f t="array" ref="M72:N72">IF($D72="","",_xlfn.TEXTSPLIT($D72,"*"))</f>
        <v>Razorpay</v>
      </c>
      <c r="N72" s="27" t="str">
        <v>DEbit Card3499</v>
      </c>
      <c r="O72" s="27" t="str">
        <f>IF($N72="",$H72,$N72)</f>
        <v>DEbit Card3499</v>
      </c>
      <c r="P72" s="27" t="str">
        <f t="shared" si="10"/>
        <v>12</v>
      </c>
      <c r="Q72" s="30" t="str">
        <f t="shared" si="11"/>
        <v>21</v>
      </c>
      <c r="R72" s="27" t="str">
        <f t="shared" si="12"/>
        <v>2024</v>
      </c>
      <c r="S72" s="31" t="str">
        <f t="shared" si="13"/>
        <v>12/21/2024</v>
      </c>
      <c r="T72" s="27" t="str">
        <f>TRIM(B72)</f>
        <v>TRXNO0005498</v>
      </c>
      <c r="U72" s="29" t="str">
        <f t="shared" si="14"/>
        <v>Uma Chopra</v>
      </c>
      <c r="V72" s="29" t="str">
        <f>IFERROR(_xlfn.XLOOKUP($U72,'Counselling Details'!$A$2:$A$308,'Counselling Details'!$B$2:$B$308),"")</f>
        <v>Female</v>
      </c>
      <c r="W72" s="44" t="str">
        <f t="shared" si="15"/>
        <v>703146537</v>
      </c>
      <c r="X72" s="27" t="str">
        <f t="shared" si="16"/>
        <v>Razorpay</v>
      </c>
      <c r="Y72" s="27" t="str">
        <f t="shared" si="17"/>
        <v>DEbit Card3499</v>
      </c>
    </row>
    <row r="73" spans="1:25">
      <c r="A73" s="26" t="s">
        <v>962</v>
      </c>
      <c r="B73" s="27" t="str" cm="1">
        <f t="array" ref="B73:C73">_xlfn.TEXTSPLIT($A73,"//")</f>
        <v>TRXNO0005499</v>
      </c>
      <c r="C73" s="27" t="str">
        <v>12132024|Garima|MehtaMob703596555*GoogleP@y3499</v>
      </c>
      <c r="D73" s="27"/>
      <c r="E73" s="27" t="str" cm="1">
        <f t="array" ref="E73:F73">TRIM(_xlfn.TEXTSPLIT($C73,"Mob"))</f>
        <v>12132024|Garima|Mehta</v>
      </c>
      <c r="F73" s="27" t="str">
        <v>703596555*GoogleP@y3499</v>
      </c>
      <c r="G73" s="27" t="str" cm="1">
        <f t="array" ref="G73:H73">_xlfn.TEXTSPLIT($F73,"*")</f>
        <v>703596555</v>
      </c>
      <c r="H73" s="27" t="str">
        <v>GoogleP@y3499</v>
      </c>
      <c r="I73" s="27" t="str" cm="1">
        <f t="array" ref="I73:K73">_xlfn.TEXTSPLIT($E73,"|")</f>
        <v>12132024</v>
      </c>
      <c r="J73" s="27" t="str">
        <v>Garima</v>
      </c>
      <c r="K73" s="27" t="str">
        <v>Mehta</v>
      </c>
      <c r="L73" s="27" t="str">
        <f t="shared" si="9"/>
        <v>Garima</v>
      </c>
      <c r="M73" s="27" t="str" cm="1">
        <f t="array" ref="M73">IF($D73="","",_xlfn.TEXTSPLIT($D73,"*"))</f>
        <v/>
      </c>
      <c r="N73" s="27"/>
      <c r="O73" s="27" t="str">
        <f>IF($N73="",$H73,$N73)</f>
        <v>GoogleP@y3499</v>
      </c>
      <c r="P73" s="27" t="str">
        <f t="shared" si="10"/>
        <v>12</v>
      </c>
      <c r="Q73" s="30" t="str">
        <f t="shared" si="11"/>
        <v>13</v>
      </c>
      <c r="R73" s="27" t="str">
        <f t="shared" si="12"/>
        <v>2024</v>
      </c>
      <c r="S73" s="31" t="str">
        <f t="shared" si="13"/>
        <v>12/13/2024</v>
      </c>
      <c r="T73" s="27" t="str">
        <f>TRIM(B73)</f>
        <v>TRXNO0005499</v>
      </c>
      <c r="U73" s="29" t="str">
        <f t="shared" si="14"/>
        <v>Garima Mehta</v>
      </c>
      <c r="V73" s="29" t="str">
        <f>IFERROR(_xlfn.XLOOKUP($U73,'Counselling Details'!$A$2:$A$308,'Counselling Details'!$B$2:$B$308),"")</f>
        <v>Female</v>
      </c>
      <c r="W73" s="44" t="str">
        <f t="shared" si="15"/>
        <v>703596555</v>
      </c>
      <c r="X73" s="27" t="str">
        <f t="shared" si="16"/>
        <v/>
      </c>
      <c r="Y73" s="27" t="str">
        <f t="shared" si="17"/>
        <v>GoogleP@y3499</v>
      </c>
    </row>
    <row r="74" spans="1:25">
      <c r="A74" s="26" t="s">
        <v>963</v>
      </c>
      <c r="B74" s="27" t="str" cm="1">
        <f t="array" ref="B74:D74">_xlfn.TEXTSPLIT($A74,"//")</f>
        <v>TRXNO0005500</v>
      </c>
      <c r="C74" s="27" t="str">
        <v>12182024|Madhuri|AgarwalMob604046574</v>
      </c>
      <c r="D74" s="27" t="str">
        <v>PayU*CReditC@rd3499</v>
      </c>
      <c r="E74" s="27" t="str" cm="1">
        <f t="array" ref="E74:F74">TRIM(_xlfn.TEXTSPLIT($C74,"Mob"))</f>
        <v>12182024|Madhuri|Agarwal</v>
      </c>
      <c r="F74" s="27" t="str">
        <v>604046574</v>
      </c>
      <c r="G74" s="27" t="str" cm="1">
        <f t="array" ref="G74">_xlfn.TEXTSPLIT($F74,"*")</f>
        <v>604046574</v>
      </c>
      <c r="H74" s="27"/>
      <c r="I74" s="27" t="str" cm="1">
        <f t="array" ref="I74:K74">_xlfn.TEXTSPLIT($E74,"|")</f>
        <v>12182024</v>
      </c>
      <c r="J74" s="27" t="str">
        <v>Madhuri</v>
      </c>
      <c r="K74" s="27" t="str">
        <v>Agarwal</v>
      </c>
      <c r="L74" s="27" t="str">
        <f t="shared" si="9"/>
        <v>Madhuri</v>
      </c>
      <c r="M74" s="27" t="str" cm="1">
        <f t="array" ref="M74:N74">IF($D74="","",_xlfn.TEXTSPLIT($D74,"*"))</f>
        <v>PayU</v>
      </c>
      <c r="N74" s="27" t="str">
        <v>CReditC@rd3499</v>
      </c>
      <c r="O74" s="27" t="str">
        <f>IF($N74="",$H74,$N74)</f>
        <v>CReditC@rd3499</v>
      </c>
      <c r="P74" s="27" t="str">
        <f t="shared" si="10"/>
        <v>12</v>
      </c>
      <c r="Q74" s="30" t="str">
        <f t="shared" si="11"/>
        <v>18</v>
      </c>
      <c r="R74" s="27" t="str">
        <f t="shared" si="12"/>
        <v>2024</v>
      </c>
      <c r="S74" s="31" t="str">
        <f t="shared" si="13"/>
        <v>12/18/2024</v>
      </c>
      <c r="T74" s="27" t="str">
        <f>TRIM(B74)</f>
        <v>TRXNO0005500</v>
      </c>
      <c r="U74" s="29" t="str">
        <f t="shared" si="14"/>
        <v>Madhuri Agarwal</v>
      </c>
      <c r="V74" s="29" t="str">
        <f>IFERROR(_xlfn.XLOOKUP($U74,'Counselling Details'!$A$2:$A$308,'Counselling Details'!$B$2:$B$308),"")</f>
        <v>Female</v>
      </c>
      <c r="W74" s="44" t="str">
        <f t="shared" si="15"/>
        <v>604046574</v>
      </c>
      <c r="X74" s="27" t="str">
        <f t="shared" si="16"/>
        <v>PayU</v>
      </c>
      <c r="Y74" s="27" t="str">
        <f t="shared" si="17"/>
        <v>CReditC@rd3499</v>
      </c>
    </row>
    <row r="75" spans="1:25">
      <c r="A75" s="26" t="s">
        <v>964</v>
      </c>
      <c r="B75" s="27" t="str" cm="1">
        <f t="array" ref="B75:D75">_xlfn.TEXTSPLIT($A75,"//")</f>
        <v>TRXNO0005501</v>
      </c>
      <c r="C75" s="27" t="str">
        <v>12172024|Gautam|GuptaMob604316586</v>
      </c>
      <c r="D75" s="27" t="str">
        <v>Razorpay*CReDIT Card3999</v>
      </c>
      <c r="E75" s="27" t="str" cm="1">
        <f t="array" ref="E75:F75">TRIM(_xlfn.TEXTSPLIT($C75,"Mob"))</f>
        <v>12172024|Gautam|Gupta</v>
      </c>
      <c r="F75" s="27" t="str">
        <v>604316586</v>
      </c>
      <c r="G75" s="27" t="str" cm="1">
        <f t="array" ref="G75">_xlfn.TEXTSPLIT($F75,"*")</f>
        <v>604316586</v>
      </c>
      <c r="H75" s="27"/>
      <c r="I75" s="27" t="str" cm="1">
        <f t="array" ref="I75:K75">_xlfn.TEXTSPLIT($E75,"|")</f>
        <v>12172024</v>
      </c>
      <c r="J75" s="27" t="str">
        <v>Gautam</v>
      </c>
      <c r="K75" s="27" t="str">
        <v>Gupta</v>
      </c>
      <c r="L75" s="27" t="str">
        <f t="shared" si="9"/>
        <v>Gautam</v>
      </c>
      <c r="M75" s="27" t="str" cm="1">
        <f t="array" ref="M75:N75">IF($D75="","",_xlfn.TEXTSPLIT($D75,"*"))</f>
        <v>Razorpay</v>
      </c>
      <c r="N75" s="27" t="str">
        <v>CReDIT Card3999</v>
      </c>
      <c r="O75" s="27" t="str">
        <f>IF($N75="",$H75,$N75)</f>
        <v>CReDIT Card3999</v>
      </c>
      <c r="P75" s="27" t="str">
        <f t="shared" si="10"/>
        <v>12</v>
      </c>
      <c r="Q75" s="30" t="str">
        <f t="shared" si="11"/>
        <v>17</v>
      </c>
      <c r="R75" s="27" t="str">
        <f t="shared" si="12"/>
        <v>2024</v>
      </c>
      <c r="S75" s="31" t="str">
        <f t="shared" si="13"/>
        <v>12/17/2024</v>
      </c>
      <c r="T75" s="27" t="str">
        <f>TRIM(B75)</f>
        <v>TRXNO0005501</v>
      </c>
      <c r="U75" s="29" t="str">
        <f t="shared" si="14"/>
        <v>Gautam Gupta</v>
      </c>
      <c r="V75" s="29" t="str">
        <f>IFERROR(_xlfn.XLOOKUP($U75,'Counselling Details'!$A$2:$A$308,'Counselling Details'!$B$2:$B$308),"")</f>
        <v>Male</v>
      </c>
      <c r="W75" s="44" t="str">
        <f t="shared" si="15"/>
        <v>604316586</v>
      </c>
      <c r="X75" s="27" t="str">
        <f t="shared" si="16"/>
        <v>Razorpay</v>
      </c>
      <c r="Y75" s="27" t="str">
        <f t="shared" si="17"/>
        <v>CReDIT Card3999</v>
      </c>
    </row>
    <row r="76" spans="1:25">
      <c r="A76" s="26" t="s">
        <v>965</v>
      </c>
      <c r="B76" s="27" t="str" cm="1">
        <f t="array" ref="B76:D76">_xlfn.TEXTSPLIT($A76,"//")</f>
        <v>TRXNO0005502</v>
      </c>
      <c r="C76" s="27" t="str">
        <v>12262024|Suraj|SharmaMob604586597</v>
      </c>
      <c r="D76" s="27" t="str">
        <v>Razorpay*CReDIT Card2499</v>
      </c>
      <c r="E76" s="27" t="str" cm="1">
        <f t="array" ref="E76:F76">TRIM(_xlfn.TEXTSPLIT($C76,"Mob"))</f>
        <v>12262024|Suraj|Sharma</v>
      </c>
      <c r="F76" s="27" t="str">
        <v>604586597</v>
      </c>
      <c r="G76" s="27" t="str" cm="1">
        <f t="array" ref="G76">_xlfn.TEXTSPLIT($F76,"*")</f>
        <v>604586597</v>
      </c>
      <c r="H76" s="27"/>
      <c r="I76" s="27" t="str" cm="1">
        <f t="array" ref="I76:K76">_xlfn.TEXTSPLIT($E76,"|")</f>
        <v>12262024</v>
      </c>
      <c r="J76" s="27" t="str">
        <v>Suraj</v>
      </c>
      <c r="K76" s="27" t="str">
        <v>Sharma</v>
      </c>
      <c r="L76" s="27" t="str">
        <f t="shared" si="9"/>
        <v>Suraj</v>
      </c>
      <c r="M76" s="27" t="str" cm="1">
        <f t="array" ref="M76:N76">IF($D76="","",_xlfn.TEXTSPLIT($D76,"*"))</f>
        <v>Razorpay</v>
      </c>
      <c r="N76" s="27" t="str">
        <v>CReDIT Card2499</v>
      </c>
      <c r="O76" s="27" t="str">
        <f>IF($N76="",$H76,$N76)</f>
        <v>CReDIT Card2499</v>
      </c>
      <c r="P76" s="27" t="str">
        <f t="shared" si="10"/>
        <v>12</v>
      </c>
      <c r="Q76" s="30" t="str">
        <f t="shared" si="11"/>
        <v>26</v>
      </c>
      <c r="R76" s="27" t="str">
        <f t="shared" si="12"/>
        <v>2024</v>
      </c>
      <c r="S76" s="31" t="str">
        <f t="shared" si="13"/>
        <v>12/26/2024</v>
      </c>
      <c r="T76" s="27" t="str">
        <f>TRIM(B76)</f>
        <v>TRXNO0005502</v>
      </c>
      <c r="U76" s="29" t="str">
        <f t="shared" si="14"/>
        <v>Suraj Sharma</v>
      </c>
      <c r="V76" s="29" t="str">
        <f>IFERROR(_xlfn.XLOOKUP($U76,'Counselling Details'!$A$2:$A$308,'Counselling Details'!$B$2:$B$308),"")</f>
        <v>Male</v>
      </c>
      <c r="W76" s="44" t="str">
        <f t="shared" si="15"/>
        <v>604586597</v>
      </c>
      <c r="X76" s="27" t="str">
        <f t="shared" si="16"/>
        <v>Razorpay</v>
      </c>
      <c r="Y76" s="27" t="str">
        <f t="shared" si="17"/>
        <v>CReDIT Card2499</v>
      </c>
    </row>
    <row r="77" spans="1:25">
      <c r="A77" s="26" t="s">
        <v>966</v>
      </c>
      <c r="B77" s="27" t="str" cm="1">
        <f t="array" ref="B77:D77">_xlfn.TEXTSPLIT($A77,"//")</f>
        <v>TRXNO0005503</v>
      </c>
      <c r="C77" s="27" t="str">
        <v>12162024|Tarun|MehTAMob705126620</v>
      </c>
      <c r="D77" s="27" t="str">
        <v>Razorpay*CReDIT Card2499</v>
      </c>
      <c r="E77" s="27" t="str" cm="1">
        <f t="array" ref="E77:F77">TRIM(_xlfn.TEXTSPLIT($C77,"Mob"))</f>
        <v>12162024|Tarun|MehTA</v>
      </c>
      <c r="F77" s="27" t="str">
        <v>705126620</v>
      </c>
      <c r="G77" s="27" t="str" cm="1">
        <f t="array" ref="G77">_xlfn.TEXTSPLIT($F77,"*")</f>
        <v>705126620</v>
      </c>
      <c r="H77" s="27"/>
      <c r="I77" s="27" t="str" cm="1">
        <f t="array" ref="I77:K77">_xlfn.TEXTSPLIT($E77,"|")</f>
        <v>12162024</v>
      </c>
      <c r="J77" s="27" t="str">
        <v>Tarun</v>
      </c>
      <c r="K77" s="27" t="str">
        <v>MehTA</v>
      </c>
      <c r="L77" s="27" t="str">
        <f t="shared" si="9"/>
        <v>Tarun</v>
      </c>
      <c r="M77" s="27" t="str" cm="1">
        <f t="array" ref="M77:N77">IF($D77="","",_xlfn.TEXTSPLIT($D77,"*"))</f>
        <v>Razorpay</v>
      </c>
      <c r="N77" s="27" t="str">
        <v>CReDIT Card2499</v>
      </c>
      <c r="O77" s="27" t="str">
        <f>IF($N77="",$H77,$N77)</f>
        <v>CReDIT Card2499</v>
      </c>
      <c r="P77" s="27" t="str">
        <f t="shared" si="10"/>
        <v>12</v>
      </c>
      <c r="Q77" s="30" t="str">
        <f t="shared" si="11"/>
        <v>16</v>
      </c>
      <c r="R77" s="27" t="str">
        <f t="shared" si="12"/>
        <v>2024</v>
      </c>
      <c r="S77" s="31" t="str">
        <f t="shared" si="13"/>
        <v>12/16/2024</v>
      </c>
      <c r="T77" s="27" t="str">
        <f>TRIM(B77)</f>
        <v>TRXNO0005503</v>
      </c>
      <c r="U77" s="29" t="str">
        <f t="shared" si="14"/>
        <v>Tarun MehTA</v>
      </c>
      <c r="V77" s="29" t="str">
        <f>IFERROR(_xlfn.XLOOKUP($U77,'Counselling Details'!$A$2:$A$308,'Counselling Details'!$B$2:$B$308),"")</f>
        <v>Male</v>
      </c>
      <c r="W77" s="44" t="str">
        <f t="shared" si="15"/>
        <v>705126620</v>
      </c>
      <c r="X77" s="27" t="str">
        <f t="shared" si="16"/>
        <v>Razorpay</v>
      </c>
      <c r="Y77" s="27" t="str">
        <f t="shared" si="17"/>
        <v>CReDIT Card2499</v>
      </c>
    </row>
    <row r="78" spans="1:25">
      <c r="A78" s="26" t="s">
        <v>967</v>
      </c>
      <c r="B78" s="27" t="str" cm="1">
        <f t="array" ref="B78:C78">_xlfn.TEXTSPLIT($A78,"//")</f>
        <v>TRXNO0005504</v>
      </c>
      <c r="C78" s="27" t="str">
        <v>12162024|Meera|YadavMob705846650*Google pay3999</v>
      </c>
      <c r="D78" s="27"/>
      <c r="E78" s="27" t="str" cm="1">
        <f t="array" ref="E78:F78">TRIM(_xlfn.TEXTSPLIT($C78,"Mob"))</f>
        <v>12162024|Meera|Yadav</v>
      </c>
      <c r="F78" s="27" t="str">
        <v>705846650*Google pay3999</v>
      </c>
      <c r="G78" s="27" t="str" cm="1">
        <f t="array" ref="G78:H78">_xlfn.TEXTSPLIT($F78,"*")</f>
        <v>705846650</v>
      </c>
      <c r="H78" s="27" t="str">
        <v>Google pay3999</v>
      </c>
      <c r="I78" s="27" t="str" cm="1">
        <f t="array" ref="I78:K78">_xlfn.TEXTSPLIT($E78,"|")</f>
        <v>12162024</v>
      </c>
      <c r="J78" s="27" t="str">
        <v>Meera</v>
      </c>
      <c r="K78" s="27" t="str">
        <v>Yadav</v>
      </c>
      <c r="L78" s="27" t="str">
        <f t="shared" si="9"/>
        <v>Meera</v>
      </c>
      <c r="M78" s="27" t="str" cm="1">
        <f t="array" ref="M78">IF($D78="","",_xlfn.TEXTSPLIT($D78,"*"))</f>
        <v/>
      </c>
      <c r="N78" s="27"/>
      <c r="O78" s="27" t="str">
        <f>IF($N78="",$H78,$N78)</f>
        <v>Google pay3999</v>
      </c>
      <c r="P78" s="27" t="str">
        <f t="shared" si="10"/>
        <v>12</v>
      </c>
      <c r="Q78" s="30" t="str">
        <f t="shared" si="11"/>
        <v>16</v>
      </c>
      <c r="R78" s="27" t="str">
        <f t="shared" si="12"/>
        <v>2024</v>
      </c>
      <c r="S78" s="31" t="str">
        <f t="shared" si="13"/>
        <v>12/16/2024</v>
      </c>
      <c r="T78" s="27" t="str">
        <f>TRIM(B78)</f>
        <v>TRXNO0005504</v>
      </c>
      <c r="U78" s="29" t="str">
        <f t="shared" si="14"/>
        <v>Meera Yadav</v>
      </c>
      <c r="V78" s="29" t="str">
        <f>IFERROR(_xlfn.XLOOKUP($U78,'Counselling Details'!$A$2:$A$308,'Counselling Details'!$B$2:$B$308),"")</f>
        <v>Female</v>
      </c>
      <c r="W78" s="44" t="str">
        <f t="shared" si="15"/>
        <v>705846650</v>
      </c>
      <c r="X78" s="27" t="str">
        <f t="shared" si="16"/>
        <v/>
      </c>
      <c r="Y78" s="27" t="str">
        <f t="shared" si="17"/>
        <v>Google pay3999</v>
      </c>
    </row>
    <row r="79" spans="1:25">
      <c r="A79" s="26" t="s">
        <v>968</v>
      </c>
      <c r="B79" s="27" t="str" cm="1">
        <f t="array" ref="B79:D79">_xlfn.TEXTSPLIT($A79,"//")</f>
        <v>TRXNO0005505</v>
      </c>
      <c r="C79" s="27" t="str">
        <v>12172024|Jeet|NairMob606206665</v>
      </c>
      <c r="D79" s="27" t="str">
        <v>Razorpay*Debit C@rd2499</v>
      </c>
      <c r="E79" s="27" t="str" cm="1">
        <f t="array" ref="E79:F79">TRIM(_xlfn.TEXTSPLIT($C79,"Mob"))</f>
        <v>12172024|Jeet|Nair</v>
      </c>
      <c r="F79" s="27" t="str">
        <v>606206665</v>
      </c>
      <c r="G79" s="27" t="str" cm="1">
        <f t="array" ref="G79">_xlfn.TEXTSPLIT($F79,"*")</f>
        <v>606206665</v>
      </c>
      <c r="H79" s="27"/>
      <c r="I79" s="27" t="str" cm="1">
        <f t="array" ref="I79:K79">_xlfn.TEXTSPLIT($E79,"|")</f>
        <v>12172024</v>
      </c>
      <c r="J79" s="27" t="str">
        <v>Jeet</v>
      </c>
      <c r="K79" s="27" t="str">
        <v>Nair</v>
      </c>
      <c r="L79" s="27" t="str">
        <f t="shared" si="9"/>
        <v>Jeet</v>
      </c>
      <c r="M79" s="27" t="str" cm="1">
        <f t="array" ref="M79:N79">IF($D79="","",_xlfn.TEXTSPLIT($D79,"*"))</f>
        <v>Razorpay</v>
      </c>
      <c r="N79" s="27" t="str">
        <v>Debit C@rd2499</v>
      </c>
      <c r="O79" s="27" t="str">
        <f>IF($N79="",$H79,$N79)</f>
        <v>Debit C@rd2499</v>
      </c>
      <c r="P79" s="27" t="str">
        <f t="shared" si="10"/>
        <v>12</v>
      </c>
      <c r="Q79" s="30" t="str">
        <f t="shared" si="11"/>
        <v>17</v>
      </c>
      <c r="R79" s="27" t="str">
        <f t="shared" si="12"/>
        <v>2024</v>
      </c>
      <c r="S79" s="31" t="str">
        <f t="shared" si="13"/>
        <v>12/17/2024</v>
      </c>
      <c r="T79" s="27" t="str">
        <f>TRIM(B79)</f>
        <v>TRXNO0005505</v>
      </c>
      <c r="U79" s="29" t="str">
        <f t="shared" si="14"/>
        <v>Jeet Nair</v>
      </c>
      <c r="V79" s="29" t="str">
        <f>IFERROR(_xlfn.XLOOKUP($U79,'Counselling Details'!$A$2:$A$308,'Counselling Details'!$B$2:$B$308),"")</f>
        <v>Male</v>
      </c>
      <c r="W79" s="44" t="str">
        <f t="shared" si="15"/>
        <v>606206665</v>
      </c>
      <c r="X79" s="27" t="str">
        <f t="shared" si="16"/>
        <v>Razorpay</v>
      </c>
      <c r="Y79" s="27" t="str">
        <f t="shared" si="17"/>
        <v>Debit C@rd2499</v>
      </c>
    </row>
    <row r="80" spans="1:25">
      <c r="A80" s="26" t="s">
        <v>969</v>
      </c>
      <c r="B80" s="27" t="str" cm="1">
        <f t="array" ref="B80:D80">_xlfn.TEXTSPLIT($A80,"//")</f>
        <v>TRXNO0005506</v>
      </c>
      <c r="C80" s="27" t="str">
        <v>12162024|Uma|SinghMob606656684</v>
      </c>
      <c r="D80" s="27" t="str">
        <v>PayU*CReDIT Card2499</v>
      </c>
      <c r="E80" s="27" t="str" cm="1">
        <f t="array" ref="E80:F80">TRIM(_xlfn.TEXTSPLIT($C80,"Mob"))</f>
        <v>12162024|Uma|Singh</v>
      </c>
      <c r="F80" s="27" t="str">
        <v>606656684</v>
      </c>
      <c r="G80" s="27" t="str" cm="1">
        <f t="array" ref="G80">_xlfn.TEXTSPLIT($F80,"*")</f>
        <v>606656684</v>
      </c>
      <c r="H80" s="27"/>
      <c r="I80" s="27" t="str" cm="1">
        <f t="array" ref="I80:K80">_xlfn.TEXTSPLIT($E80,"|")</f>
        <v>12162024</v>
      </c>
      <c r="J80" s="27" t="str">
        <v>Uma</v>
      </c>
      <c r="K80" s="27" t="str">
        <v>Singh</v>
      </c>
      <c r="L80" s="27" t="str">
        <f t="shared" si="9"/>
        <v>Uma</v>
      </c>
      <c r="M80" s="27" t="str" cm="1">
        <f t="array" ref="M80:N80">IF($D80="","",_xlfn.TEXTSPLIT($D80,"*"))</f>
        <v>PayU</v>
      </c>
      <c r="N80" s="27" t="str">
        <v>CReDIT Card2499</v>
      </c>
      <c r="O80" s="27" t="str">
        <f>IF($N80="",$H80,$N80)</f>
        <v>CReDIT Card2499</v>
      </c>
      <c r="P80" s="27" t="str">
        <f t="shared" si="10"/>
        <v>12</v>
      </c>
      <c r="Q80" s="30" t="str">
        <f t="shared" si="11"/>
        <v>16</v>
      </c>
      <c r="R80" s="27" t="str">
        <f t="shared" si="12"/>
        <v>2024</v>
      </c>
      <c r="S80" s="31" t="str">
        <f t="shared" si="13"/>
        <v>12/16/2024</v>
      </c>
      <c r="T80" s="27" t="str">
        <f>TRIM(B80)</f>
        <v>TRXNO0005506</v>
      </c>
      <c r="U80" s="29" t="str">
        <f t="shared" si="14"/>
        <v>Uma Singh</v>
      </c>
      <c r="V80" s="29" t="str">
        <f>IFERROR(_xlfn.XLOOKUP($U80,'Counselling Details'!$A$2:$A$308,'Counselling Details'!$B$2:$B$308),"")</f>
        <v>Female</v>
      </c>
      <c r="W80" s="44" t="str">
        <f t="shared" si="15"/>
        <v>606656684</v>
      </c>
      <c r="X80" s="27" t="str">
        <f t="shared" si="16"/>
        <v>PayU</v>
      </c>
      <c r="Y80" s="27" t="str">
        <f t="shared" si="17"/>
        <v>CReDIT Card2499</v>
      </c>
    </row>
    <row r="81" spans="1:25">
      <c r="A81" s="26" t="s">
        <v>970</v>
      </c>
      <c r="B81" s="27" t="str" cm="1">
        <f t="array" ref="B81:C81">_xlfn.TEXTSPLIT($A81,"//")</f>
        <v>TRXNO0005507</v>
      </c>
      <c r="C81" s="27" t="str">
        <v>12202024|Rashmi|KapoorMob607106703*PhonePe2499</v>
      </c>
      <c r="D81" s="27"/>
      <c r="E81" s="27" t="str" cm="1">
        <f t="array" ref="E81:F81">TRIM(_xlfn.TEXTSPLIT($C81,"Mob"))</f>
        <v>12202024|Rashmi|Kapoor</v>
      </c>
      <c r="F81" s="27" t="str">
        <v>607106703*PhonePe2499</v>
      </c>
      <c r="G81" s="27" t="str" cm="1">
        <f t="array" ref="G81:H81">_xlfn.TEXTSPLIT($F81,"*")</f>
        <v>607106703</v>
      </c>
      <c r="H81" s="27" t="str">
        <v>PhonePe2499</v>
      </c>
      <c r="I81" s="27" t="str" cm="1">
        <f t="array" ref="I81:K81">_xlfn.TEXTSPLIT($E81,"|")</f>
        <v>12202024</v>
      </c>
      <c r="J81" s="27" t="str">
        <v>Rashmi</v>
      </c>
      <c r="K81" s="27" t="str">
        <v>Kapoor</v>
      </c>
      <c r="L81" s="27" t="str">
        <f t="shared" si="9"/>
        <v>Rashmi</v>
      </c>
      <c r="M81" s="27" t="str" cm="1">
        <f t="array" ref="M81">IF($D81="","",_xlfn.TEXTSPLIT($D81,"*"))</f>
        <v/>
      </c>
      <c r="N81" s="27"/>
      <c r="O81" s="27" t="str">
        <f>IF($N81="",$H81,$N81)</f>
        <v>PhonePe2499</v>
      </c>
      <c r="P81" s="27" t="str">
        <f t="shared" si="10"/>
        <v>12</v>
      </c>
      <c r="Q81" s="30" t="str">
        <f t="shared" si="11"/>
        <v>20</v>
      </c>
      <c r="R81" s="27" t="str">
        <f t="shared" si="12"/>
        <v>2024</v>
      </c>
      <c r="S81" s="31" t="str">
        <f t="shared" si="13"/>
        <v>12/20/2024</v>
      </c>
      <c r="T81" s="27" t="str">
        <f>TRIM(B81)</f>
        <v>TRXNO0005507</v>
      </c>
      <c r="U81" s="29" t="str">
        <f t="shared" si="14"/>
        <v>Rashmi Kapoor</v>
      </c>
      <c r="V81" s="29" t="str">
        <f>IFERROR(_xlfn.XLOOKUP($U81,'Counselling Details'!$A$2:$A$308,'Counselling Details'!$B$2:$B$308),"")</f>
        <v>Female</v>
      </c>
      <c r="W81" s="44" t="str">
        <f t="shared" si="15"/>
        <v>607106703</v>
      </c>
      <c r="X81" s="27" t="str">
        <f t="shared" si="16"/>
        <v/>
      </c>
      <c r="Y81" s="27" t="str">
        <f t="shared" si="17"/>
        <v>PhonePe2499</v>
      </c>
    </row>
    <row r="82" spans="1:25">
      <c r="A82" s="26" t="s">
        <v>971</v>
      </c>
      <c r="B82" s="27" t="str" cm="1">
        <f t="array" ref="B82:D82">_xlfn.TEXTSPLIT($A82,"//")</f>
        <v>TRXNO0005508</v>
      </c>
      <c r="C82" s="27" t="str">
        <v>12192024|KrishnA|MalhotraMob607646725</v>
      </c>
      <c r="D82" s="27" t="str">
        <v>PayU*Credit Card2499</v>
      </c>
      <c r="E82" s="27" t="str" cm="1">
        <f t="array" ref="E82:F82">TRIM(_xlfn.TEXTSPLIT($C82,"Mob"))</f>
        <v>12192024|KrishnA|Malhotra</v>
      </c>
      <c r="F82" s="27" t="str">
        <v>607646725</v>
      </c>
      <c r="G82" s="27" t="str" cm="1">
        <f t="array" ref="G82">_xlfn.TEXTSPLIT($F82,"*")</f>
        <v>607646725</v>
      </c>
      <c r="H82" s="27"/>
      <c r="I82" s="27" t="str" cm="1">
        <f t="array" ref="I82:K82">_xlfn.TEXTSPLIT($E82,"|")</f>
        <v>12192024</v>
      </c>
      <c r="J82" s="27" t="str">
        <v>KrishnA</v>
      </c>
      <c r="K82" s="27" t="str">
        <v>Malhotra</v>
      </c>
      <c r="L82" s="27" t="str">
        <f t="shared" si="9"/>
        <v>KrishnA</v>
      </c>
      <c r="M82" s="27" t="str" cm="1">
        <f t="array" ref="M82:N82">IF($D82="","",_xlfn.TEXTSPLIT($D82,"*"))</f>
        <v>PayU</v>
      </c>
      <c r="N82" s="27" t="str">
        <v>Credit Card2499</v>
      </c>
      <c r="O82" s="27" t="str">
        <f>IF($N82="",$H82,$N82)</f>
        <v>Credit Card2499</v>
      </c>
      <c r="P82" s="27" t="str">
        <f t="shared" si="10"/>
        <v>12</v>
      </c>
      <c r="Q82" s="30" t="str">
        <f t="shared" si="11"/>
        <v>19</v>
      </c>
      <c r="R82" s="27" t="str">
        <f t="shared" si="12"/>
        <v>2024</v>
      </c>
      <c r="S82" s="31" t="str">
        <f t="shared" si="13"/>
        <v>12/19/2024</v>
      </c>
      <c r="T82" s="27" t="str">
        <f>TRIM(B82)</f>
        <v>TRXNO0005508</v>
      </c>
      <c r="U82" s="29" t="str">
        <f t="shared" si="14"/>
        <v>KrishnA Malhotra</v>
      </c>
      <c r="V82" s="29" t="str">
        <f>IFERROR(_xlfn.XLOOKUP($U82,'Counselling Details'!$A$2:$A$308,'Counselling Details'!$B$2:$B$308),"")</f>
        <v>Female</v>
      </c>
      <c r="W82" s="44" t="str">
        <f t="shared" si="15"/>
        <v>607646725</v>
      </c>
      <c r="X82" s="27" t="str">
        <f t="shared" si="16"/>
        <v>PayU</v>
      </c>
      <c r="Y82" s="27" t="str">
        <f t="shared" si="17"/>
        <v>Credit Card2499</v>
      </c>
    </row>
    <row r="83" spans="1:25">
      <c r="A83" s="26" t="s">
        <v>972</v>
      </c>
      <c r="B83" s="27" t="str" cm="1">
        <f t="array" ref="B83:D83">_xlfn.TEXTSPLIT($A83,"//")</f>
        <v>TRXNO0005509</v>
      </c>
      <c r="C83" s="27" t="str">
        <v>12202024|Prashant|VermaMob607826733</v>
      </c>
      <c r="D83" s="27" t="str">
        <v>Razorpay*CreditC@rd2499</v>
      </c>
      <c r="E83" s="27" t="str" cm="1">
        <f t="array" ref="E83:F83">TRIM(_xlfn.TEXTSPLIT($C83,"Mob"))</f>
        <v>12202024|Prashant|Verma</v>
      </c>
      <c r="F83" s="27" t="str">
        <v>607826733</v>
      </c>
      <c r="G83" s="27" t="str" cm="1">
        <f t="array" ref="G83">_xlfn.TEXTSPLIT($F83,"*")</f>
        <v>607826733</v>
      </c>
      <c r="H83" s="27"/>
      <c r="I83" s="27" t="str" cm="1">
        <f t="array" ref="I83:K83">_xlfn.TEXTSPLIT($E83,"|")</f>
        <v>12202024</v>
      </c>
      <c r="J83" s="27" t="str">
        <v>Prashant</v>
      </c>
      <c r="K83" s="27" t="str">
        <v>Verma</v>
      </c>
      <c r="L83" s="27" t="str">
        <f t="shared" si="9"/>
        <v>Prashant</v>
      </c>
      <c r="M83" s="27" t="str" cm="1">
        <f t="array" ref="M83:N83">IF($D83="","",_xlfn.TEXTSPLIT($D83,"*"))</f>
        <v>Razorpay</v>
      </c>
      <c r="N83" s="27" t="str">
        <v>CreditC@rd2499</v>
      </c>
      <c r="O83" s="27" t="str">
        <f>IF($N83="",$H83,$N83)</f>
        <v>CreditC@rd2499</v>
      </c>
      <c r="P83" s="27" t="str">
        <f t="shared" si="10"/>
        <v>12</v>
      </c>
      <c r="Q83" s="30" t="str">
        <f t="shared" si="11"/>
        <v>20</v>
      </c>
      <c r="R83" s="27" t="str">
        <f t="shared" si="12"/>
        <v>2024</v>
      </c>
      <c r="S83" s="31" t="str">
        <f t="shared" si="13"/>
        <v>12/20/2024</v>
      </c>
      <c r="T83" s="27" t="str">
        <f>TRIM(B83)</f>
        <v>TRXNO0005509</v>
      </c>
      <c r="U83" s="29" t="str">
        <f t="shared" si="14"/>
        <v>Prashant Verma</v>
      </c>
      <c r="V83" s="29" t="str">
        <f>IFERROR(_xlfn.XLOOKUP($U83,'Counselling Details'!$A$2:$A$308,'Counselling Details'!$B$2:$B$308),"")</f>
        <v>Male</v>
      </c>
      <c r="W83" s="44" t="str">
        <f t="shared" si="15"/>
        <v>607826733</v>
      </c>
      <c r="X83" s="27" t="str">
        <f t="shared" si="16"/>
        <v>Razorpay</v>
      </c>
      <c r="Y83" s="27" t="str">
        <f t="shared" si="17"/>
        <v>CreditC@rd2499</v>
      </c>
    </row>
    <row r="84" spans="1:25">
      <c r="A84" s="26" t="s">
        <v>973</v>
      </c>
      <c r="B84" s="27" t="str" cm="1">
        <f t="array" ref="B84:C84">_xlfn.TEXTSPLIT($A84,"//")</f>
        <v>TRXNO0005510</v>
      </c>
      <c r="C84" s="27" t="str">
        <v>12122024|Esha|IyerMob608546763*Paytm2499</v>
      </c>
      <c r="D84" s="27"/>
      <c r="E84" s="27" t="str" cm="1">
        <f t="array" ref="E84:F84">TRIM(_xlfn.TEXTSPLIT($C84,"Mob"))</f>
        <v>12122024|Esha|Iyer</v>
      </c>
      <c r="F84" s="27" t="str">
        <v>608546763*Paytm2499</v>
      </c>
      <c r="G84" s="27" t="str" cm="1">
        <f t="array" ref="G84:H84">_xlfn.TEXTSPLIT($F84,"*")</f>
        <v>608546763</v>
      </c>
      <c r="H84" s="27" t="str">
        <v>Paytm2499</v>
      </c>
      <c r="I84" s="27" t="str" cm="1">
        <f t="array" ref="I84:K84">_xlfn.TEXTSPLIT($E84,"|")</f>
        <v>12122024</v>
      </c>
      <c r="J84" s="27" t="str">
        <v>Esha</v>
      </c>
      <c r="K84" s="27" t="str">
        <v>Iyer</v>
      </c>
      <c r="L84" s="27" t="str">
        <f t="shared" si="9"/>
        <v>Esha</v>
      </c>
      <c r="M84" s="27" t="str" cm="1">
        <f t="array" ref="M84">IF($D84="","",_xlfn.TEXTSPLIT($D84,"*"))</f>
        <v/>
      </c>
      <c r="N84" s="27"/>
      <c r="O84" s="27" t="str">
        <f>IF($N84="",$H84,$N84)</f>
        <v>Paytm2499</v>
      </c>
      <c r="P84" s="27" t="str">
        <f t="shared" si="10"/>
        <v>12</v>
      </c>
      <c r="Q84" s="30" t="str">
        <f t="shared" si="11"/>
        <v>12</v>
      </c>
      <c r="R84" s="27" t="str">
        <f t="shared" si="12"/>
        <v>2024</v>
      </c>
      <c r="S84" s="31" t="str">
        <f t="shared" si="13"/>
        <v>12/12/2024</v>
      </c>
      <c r="T84" s="27" t="str">
        <f>TRIM(B84)</f>
        <v>TRXNO0005510</v>
      </c>
      <c r="U84" s="29" t="str">
        <f t="shared" si="14"/>
        <v>Esha Iyer</v>
      </c>
      <c r="V84" s="29" t="str">
        <f>IFERROR(_xlfn.XLOOKUP($U84,'Counselling Details'!$A$2:$A$308,'Counselling Details'!$B$2:$B$308),"")</f>
        <v>Female</v>
      </c>
      <c r="W84" s="44" t="str">
        <f t="shared" si="15"/>
        <v>608546763</v>
      </c>
      <c r="X84" s="27" t="str">
        <f t="shared" si="16"/>
        <v/>
      </c>
      <c r="Y84" s="27" t="str">
        <f t="shared" si="17"/>
        <v>Paytm2499</v>
      </c>
    </row>
    <row r="85" spans="1:25">
      <c r="A85" s="26" t="s">
        <v>974</v>
      </c>
      <c r="B85" s="27" t="str" cm="1">
        <f t="array" ref="B85:D85">_xlfn.TEXTSPLIT($A85,"//")</f>
        <v>TRXNO0005511</v>
      </c>
      <c r="C85" s="27" t="str">
        <v>12202024|Madhuri|MehtaMob708726771</v>
      </c>
      <c r="D85" s="27" t="str">
        <v>PayU*Debit Card2499</v>
      </c>
      <c r="E85" s="27" t="str" cm="1">
        <f t="array" ref="E85:F85">TRIM(_xlfn.TEXTSPLIT($C85,"Mob"))</f>
        <v>12202024|Madhuri|Mehta</v>
      </c>
      <c r="F85" s="27" t="str">
        <v>708726771</v>
      </c>
      <c r="G85" s="27" t="str" cm="1">
        <f t="array" ref="G85">_xlfn.TEXTSPLIT($F85,"*")</f>
        <v>708726771</v>
      </c>
      <c r="H85" s="27"/>
      <c r="I85" s="27" t="str" cm="1">
        <f t="array" ref="I85:K85">_xlfn.TEXTSPLIT($E85,"|")</f>
        <v>12202024</v>
      </c>
      <c r="J85" s="27" t="str">
        <v>Madhuri</v>
      </c>
      <c r="K85" s="27" t="str">
        <v>Mehta</v>
      </c>
      <c r="L85" s="27" t="str">
        <f t="shared" si="9"/>
        <v>Madhuri</v>
      </c>
      <c r="M85" s="27" t="str" cm="1">
        <f t="array" ref="M85:N85">IF($D85="","",_xlfn.TEXTSPLIT($D85,"*"))</f>
        <v>PayU</v>
      </c>
      <c r="N85" s="27" t="str">
        <v>Debit Card2499</v>
      </c>
      <c r="O85" s="27" t="str">
        <f>IF($N85="",$H85,$N85)</f>
        <v>Debit Card2499</v>
      </c>
      <c r="P85" s="27" t="str">
        <f t="shared" si="10"/>
        <v>12</v>
      </c>
      <c r="Q85" s="30" t="str">
        <f t="shared" si="11"/>
        <v>20</v>
      </c>
      <c r="R85" s="27" t="str">
        <f t="shared" si="12"/>
        <v>2024</v>
      </c>
      <c r="S85" s="31" t="str">
        <f t="shared" si="13"/>
        <v>12/20/2024</v>
      </c>
      <c r="T85" s="27" t="str">
        <f>TRIM(B85)</f>
        <v>TRXNO0005511</v>
      </c>
      <c r="U85" s="29" t="str">
        <f t="shared" si="14"/>
        <v>Madhuri Mehta</v>
      </c>
      <c r="V85" s="29" t="str">
        <f>IFERROR(_xlfn.XLOOKUP($U85,'Counselling Details'!$A$2:$A$308,'Counselling Details'!$B$2:$B$308),"")</f>
        <v>Female</v>
      </c>
      <c r="W85" s="44" t="str">
        <f t="shared" si="15"/>
        <v>708726771</v>
      </c>
      <c r="X85" s="27" t="str">
        <f t="shared" si="16"/>
        <v>PayU</v>
      </c>
      <c r="Y85" s="27" t="str">
        <f t="shared" si="17"/>
        <v>Debit Card2499</v>
      </c>
    </row>
    <row r="86" spans="1:25">
      <c r="A86" s="26" t="s">
        <v>975</v>
      </c>
      <c r="B86" s="27" t="str" cm="1">
        <f t="array" ref="B86:D86">_xlfn.TEXTSPLIT($A86,"//")</f>
        <v>TRXNO0005512</v>
      </c>
      <c r="C86" s="27" t="str">
        <v>12222024|Pranav|BansalMob609176790</v>
      </c>
      <c r="D86" s="27" t="str">
        <v>PayU*DebItC@rd3499</v>
      </c>
      <c r="E86" s="27" t="str" cm="1">
        <f t="array" ref="E86:F86">TRIM(_xlfn.TEXTSPLIT($C86,"Mob"))</f>
        <v>12222024|Pranav|Bansal</v>
      </c>
      <c r="F86" s="27" t="str">
        <v>609176790</v>
      </c>
      <c r="G86" s="27" t="str" cm="1">
        <f t="array" ref="G86">_xlfn.TEXTSPLIT($F86,"*")</f>
        <v>609176790</v>
      </c>
      <c r="H86" s="27"/>
      <c r="I86" s="27" t="str" cm="1">
        <f t="array" ref="I86:K86">_xlfn.TEXTSPLIT($E86,"|")</f>
        <v>12222024</v>
      </c>
      <c r="J86" s="27" t="str">
        <v>Pranav</v>
      </c>
      <c r="K86" s="27" t="str">
        <v>Bansal</v>
      </c>
      <c r="L86" s="27" t="str">
        <f t="shared" si="9"/>
        <v>Pranav</v>
      </c>
      <c r="M86" s="27" t="str" cm="1">
        <f t="array" ref="M86:N86">IF($D86="","",_xlfn.TEXTSPLIT($D86,"*"))</f>
        <v>PayU</v>
      </c>
      <c r="N86" s="27" t="str">
        <v>DebItC@rd3499</v>
      </c>
      <c r="O86" s="27" t="str">
        <f>IF($N86="",$H86,$N86)</f>
        <v>DebItC@rd3499</v>
      </c>
      <c r="P86" s="27" t="str">
        <f t="shared" si="10"/>
        <v>12</v>
      </c>
      <c r="Q86" s="30" t="str">
        <f t="shared" si="11"/>
        <v>22</v>
      </c>
      <c r="R86" s="27" t="str">
        <f t="shared" si="12"/>
        <v>2024</v>
      </c>
      <c r="S86" s="31" t="str">
        <f t="shared" si="13"/>
        <v>12/22/2024</v>
      </c>
      <c r="T86" s="27" t="str">
        <f>TRIM(B86)</f>
        <v>TRXNO0005512</v>
      </c>
      <c r="U86" s="29" t="str">
        <f t="shared" si="14"/>
        <v>Pranav Bansal</v>
      </c>
      <c r="V86" s="29" t="str">
        <f>IFERROR(_xlfn.XLOOKUP($U86,'Counselling Details'!$A$2:$A$308,'Counselling Details'!$B$2:$B$308),"")</f>
        <v>Male</v>
      </c>
      <c r="W86" s="44" t="str">
        <f t="shared" si="15"/>
        <v>609176790</v>
      </c>
      <c r="X86" s="27" t="str">
        <f t="shared" si="16"/>
        <v>PayU</v>
      </c>
      <c r="Y86" s="27" t="str">
        <f t="shared" si="17"/>
        <v>DebItC@rd3499</v>
      </c>
    </row>
    <row r="87" spans="1:25">
      <c r="A87" s="26" t="s">
        <v>976</v>
      </c>
      <c r="B87" s="27" t="str" cm="1">
        <f t="array" ref="B87:D87">_xlfn.TEXTSPLIT($A87,"//")</f>
        <v>TRXNO0005513</v>
      </c>
      <c r="C87" s="27" t="str">
        <v>12102024|Anjali|JainMob709356797</v>
      </c>
      <c r="D87" s="27" t="str">
        <v>PayU*Credit_Card3499</v>
      </c>
      <c r="E87" s="27" t="str" cm="1">
        <f t="array" ref="E87:F87">TRIM(_xlfn.TEXTSPLIT($C87,"Mob"))</f>
        <v>12102024|Anjali|Jain</v>
      </c>
      <c r="F87" s="27" t="str">
        <v>709356797</v>
      </c>
      <c r="G87" s="27" t="str" cm="1">
        <f t="array" ref="G87">_xlfn.TEXTSPLIT($F87,"*")</f>
        <v>709356797</v>
      </c>
      <c r="H87" s="27"/>
      <c r="I87" s="27" t="str" cm="1">
        <f t="array" ref="I87:K87">_xlfn.TEXTSPLIT($E87,"|")</f>
        <v>12102024</v>
      </c>
      <c r="J87" s="27" t="str">
        <v>Anjali</v>
      </c>
      <c r="K87" s="27" t="str">
        <v>Jain</v>
      </c>
      <c r="L87" s="27" t="str">
        <f t="shared" si="9"/>
        <v>Anjali</v>
      </c>
      <c r="M87" s="27" t="str" cm="1">
        <f t="array" ref="M87:N87">IF($D87="","",_xlfn.TEXTSPLIT($D87,"*"))</f>
        <v>PayU</v>
      </c>
      <c r="N87" s="27" t="str">
        <v>Credit_Card3499</v>
      </c>
      <c r="O87" s="27" t="str">
        <f>IF($N87="",$H87,$N87)</f>
        <v>Credit_Card3499</v>
      </c>
      <c r="P87" s="27" t="str">
        <f t="shared" si="10"/>
        <v>12</v>
      </c>
      <c r="Q87" s="30" t="str">
        <f t="shared" si="11"/>
        <v>10</v>
      </c>
      <c r="R87" s="27" t="str">
        <f t="shared" si="12"/>
        <v>2024</v>
      </c>
      <c r="S87" s="31" t="str">
        <f t="shared" si="13"/>
        <v>12/10/2024</v>
      </c>
      <c r="T87" s="27" t="str">
        <f>TRIM(B87)</f>
        <v>TRXNO0005513</v>
      </c>
      <c r="U87" s="29" t="str">
        <f t="shared" si="14"/>
        <v>Anjali Jain</v>
      </c>
      <c r="V87" s="29" t="str">
        <f>IFERROR(_xlfn.XLOOKUP($U87,'Counselling Details'!$A$2:$A$308,'Counselling Details'!$B$2:$B$308),"")</f>
        <v>Female</v>
      </c>
      <c r="W87" s="44" t="str">
        <f t="shared" si="15"/>
        <v>709356797</v>
      </c>
      <c r="X87" s="27" t="str">
        <f t="shared" si="16"/>
        <v>PayU</v>
      </c>
      <c r="Y87" s="27" t="str">
        <f t="shared" si="17"/>
        <v>Credit_Card3499</v>
      </c>
    </row>
    <row r="88" spans="1:25">
      <c r="A88" s="26" t="s">
        <v>977</v>
      </c>
      <c r="B88" s="27" t="str" cm="1">
        <f t="array" ref="B88:D88">_xlfn.TEXTSPLIT($A88,"//")</f>
        <v>TRXNO0005514</v>
      </c>
      <c r="C88" s="27" t="str">
        <v>12202024|Nikhil|NairMob709626809</v>
      </c>
      <c r="D88" s="27" t="str">
        <v>Razorpay*Debit2499</v>
      </c>
      <c r="E88" s="27" t="str" cm="1">
        <f t="array" ref="E88:F88">TRIM(_xlfn.TEXTSPLIT($C88,"Mob"))</f>
        <v>12202024|Nikhil|Nair</v>
      </c>
      <c r="F88" s="27" t="str">
        <v>709626809</v>
      </c>
      <c r="G88" s="27" t="str" cm="1">
        <f t="array" ref="G88">_xlfn.TEXTSPLIT($F88,"*")</f>
        <v>709626809</v>
      </c>
      <c r="H88" s="27"/>
      <c r="I88" s="27" t="str" cm="1">
        <f t="array" ref="I88:K88">_xlfn.TEXTSPLIT($E88,"|")</f>
        <v>12202024</v>
      </c>
      <c r="J88" s="27" t="str">
        <v>Nikhil</v>
      </c>
      <c r="K88" s="27" t="str">
        <v>Nair</v>
      </c>
      <c r="L88" s="27" t="str">
        <f t="shared" si="9"/>
        <v>Nikhil</v>
      </c>
      <c r="M88" s="27" t="str" cm="1">
        <f t="array" ref="M88:N88">IF($D88="","",_xlfn.TEXTSPLIT($D88,"*"))</f>
        <v>Razorpay</v>
      </c>
      <c r="N88" s="27" t="str">
        <v>Debit2499</v>
      </c>
      <c r="O88" s="27" t="str">
        <f>IF($N88="",$H88,$N88)</f>
        <v>Debit2499</v>
      </c>
      <c r="P88" s="27" t="str">
        <f t="shared" si="10"/>
        <v>12</v>
      </c>
      <c r="Q88" s="30" t="str">
        <f t="shared" si="11"/>
        <v>20</v>
      </c>
      <c r="R88" s="27" t="str">
        <f t="shared" si="12"/>
        <v>2024</v>
      </c>
      <c r="S88" s="31" t="str">
        <f t="shared" si="13"/>
        <v>12/20/2024</v>
      </c>
      <c r="T88" s="27" t="str">
        <f>TRIM(B88)</f>
        <v>TRXNO0005514</v>
      </c>
      <c r="U88" s="29" t="str">
        <f t="shared" si="14"/>
        <v>Nikhil Nair</v>
      </c>
      <c r="V88" s="29" t="str">
        <f>IFERROR(_xlfn.XLOOKUP($U88,'Counselling Details'!$A$2:$A$308,'Counselling Details'!$B$2:$B$308),"")</f>
        <v>Male</v>
      </c>
      <c r="W88" s="44" t="str">
        <f t="shared" si="15"/>
        <v>709626809</v>
      </c>
      <c r="X88" s="27" t="str">
        <f t="shared" si="16"/>
        <v>Razorpay</v>
      </c>
      <c r="Y88" s="27" t="str">
        <f t="shared" si="17"/>
        <v>Debit2499</v>
      </c>
    </row>
    <row r="89" spans="1:25">
      <c r="A89" s="26" t="s">
        <v>978</v>
      </c>
      <c r="B89" s="27" t="str" cm="1">
        <f t="array" ref="B89:D89">_xlfn.TEXTSPLIT($A89,"//")</f>
        <v>TRXNO0005515</v>
      </c>
      <c r="C89" s="27" t="str">
        <v>12152024|Omkar|GhoshMob709806816</v>
      </c>
      <c r="D89" s="27" t="str">
        <v>Razorpay*DebitCard1499</v>
      </c>
      <c r="E89" s="27" t="str" cm="1">
        <f t="array" ref="E89:F89">TRIM(_xlfn.TEXTSPLIT($C89,"Mob"))</f>
        <v>12152024|Omkar|Ghosh</v>
      </c>
      <c r="F89" s="27" t="str">
        <v>709806816</v>
      </c>
      <c r="G89" s="27" t="str" cm="1">
        <f t="array" ref="G89">_xlfn.TEXTSPLIT($F89,"*")</f>
        <v>709806816</v>
      </c>
      <c r="H89" s="27"/>
      <c r="I89" s="27" t="str" cm="1">
        <f t="array" ref="I89:K89">_xlfn.TEXTSPLIT($E89,"|")</f>
        <v>12152024</v>
      </c>
      <c r="J89" s="27" t="str">
        <v>Omkar</v>
      </c>
      <c r="K89" s="27" t="str">
        <v>Ghosh</v>
      </c>
      <c r="L89" s="27" t="str">
        <f t="shared" si="9"/>
        <v>Omkar</v>
      </c>
      <c r="M89" s="27" t="str" cm="1">
        <f t="array" ref="M89:N89">IF($D89="","",_xlfn.TEXTSPLIT($D89,"*"))</f>
        <v>Razorpay</v>
      </c>
      <c r="N89" s="27" t="str">
        <v>DebitCard1499</v>
      </c>
      <c r="O89" s="27" t="str">
        <f>IF($N89="",$H89,$N89)</f>
        <v>DebitCard1499</v>
      </c>
      <c r="P89" s="27" t="str">
        <f t="shared" si="10"/>
        <v>12</v>
      </c>
      <c r="Q89" s="30" t="str">
        <f t="shared" si="11"/>
        <v>15</v>
      </c>
      <c r="R89" s="27" t="str">
        <f t="shared" si="12"/>
        <v>2024</v>
      </c>
      <c r="S89" s="31" t="str">
        <f t="shared" si="13"/>
        <v>12/15/2024</v>
      </c>
      <c r="T89" s="27" t="str">
        <f>TRIM(B89)</f>
        <v>TRXNO0005515</v>
      </c>
      <c r="U89" s="29" t="str">
        <f t="shared" si="14"/>
        <v>Omkar Ghosh</v>
      </c>
      <c r="V89" s="29" t="str">
        <f>IFERROR(_xlfn.XLOOKUP($U89,'Counselling Details'!$A$2:$A$308,'Counselling Details'!$B$2:$B$308),"")</f>
        <v>Male</v>
      </c>
      <c r="W89" s="44" t="str">
        <f t="shared" si="15"/>
        <v>709806816</v>
      </c>
      <c r="X89" s="27" t="str">
        <f t="shared" si="16"/>
        <v>Razorpay</v>
      </c>
      <c r="Y89" s="27" t="str">
        <f t="shared" si="17"/>
        <v>DebitCard1499</v>
      </c>
    </row>
    <row r="90" spans="1:25">
      <c r="A90" s="26" t="s">
        <v>979</v>
      </c>
      <c r="B90" s="27" t="str" cm="1">
        <f t="array" ref="B90:D90">_xlfn.TEXTSPLIT($A90,"//")</f>
        <v>TRXNO0005516</v>
      </c>
      <c r="C90" s="27" t="str">
        <v>12232024|Tanisha|VermaMob600436843</v>
      </c>
      <c r="D90" s="27" t="str">
        <v>PayU*Debit_Card3499</v>
      </c>
      <c r="E90" s="27" t="str" cm="1">
        <f t="array" ref="E90:F90">TRIM(_xlfn.TEXTSPLIT($C90,"Mob"))</f>
        <v>12232024|Tanisha|Verma</v>
      </c>
      <c r="F90" s="27" t="str">
        <v>600436843</v>
      </c>
      <c r="G90" s="27" t="str" cm="1">
        <f t="array" ref="G90">_xlfn.TEXTSPLIT($F90,"*")</f>
        <v>600436843</v>
      </c>
      <c r="H90" s="27"/>
      <c r="I90" s="27" t="str" cm="1">
        <f t="array" ref="I90:K90">_xlfn.TEXTSPLIT($E90,"|")</f>
        <v>12232024</v>
      </c>
      <c r="J90" s="27" t="str">
        <v>Tanisha</v>
      </c>
      <c r="K90" s="27" t="str">
        <v>Verma</v>
      </c>
      <c r="L90" s="27" t="str">
        <f t="shared" si="9"/>
        <v>Tanisha</v>
      </c>
      <c r="M90" s="27" t="str" cm="1">
        <f t="array" ref="M90:N90">IF($D90="","",_xlfn.TEXTSPLIT($D90,"*"))</f>
        <v>PayU</v>
      </c>
      <c r="N90" s="27" t="str">
        <v>Debit_Card3499</v>
      </c>
      <c r="O90" s="27" t="str">
        <f>IF($N90="",$H90,$N90)</f>
        <v>Debit_Card3499</v>
      </c>
      <c r="P90" s="27" t="str">
        <f t="shared" si="10"/>
        <v>12</v>
      </c>
      <c r="Q90" s="30" t="str">
        <f t="shared" si="11"/>
        <v>23</v>
      </c>
      <c r="R90" s="27" t="str">
        <f t="shared" si="12"/>
        <v>2024</v>
      </c>
      <c r="S90" s="31" t="str">
        <f t="shared" si="13"/>
        <v>12/23/2024</v>
      </c>
      <c r="T90" s="27" t="str">
        <f>TRIM(B90)</f>
        <v>TRXNO0005516</v>
      </c>
      <c r="U90" s="29" t="str">
        <f t="shared" si="14"/>
        <v>Tanisha Verma</v>
      </c>
      <c r="V90" s="29" t="str">
        <f>IFERROR(_xlfn.XLOOKUP($U90,'Counselling Details'!$A$2:$A$308,'Counselling Details'!$B$2:$B$308),"")</f>
        <v>Female</v>
      </c>
      <c r="W90" s="44" t="str">
        <f t="shared" si="15"/>
        <v>600436843</v>
      </c>
      <c r="X90" s="27" t="str">
        <f t="shared" si="16"/>
        <v>PayU</v>
      </c>
      <c r="Y90" s="27" t="str">
        <f t="shared" si="17"/>
        <v>Debit_Card3499</v>
      </c>
    </row>
    <row r="91" spans="1:25">
      <c r="A91" s="26" t="s">
        <v>980</v>
      </c>
      <c r="B91" s="27" t="str" cm="1">
        <f t="array" ref="B91:C91">_xlfn.TEXTSPLIT($A91,"//")</f>
        <v>TRXNO0005517</v>
      </c>
      <c r="C91" s="27" t="str">
        <v>12192024|Radha|IyerMob700796858*Go0gle Pay3499</v>
      </c>
      <c r="D91" s="27"/>
      <c r="E91" s="27" t="str" cm="1">
        <f t="array" ref="E91:F91">TRIM(_xlfn.TEXTSPLIT($C91,"Mob"))</f>
        <v>12192024|Radha|Iyer</v>
      </c>
      <c r="F91" s="27" t="str">
        <v>700796858*Go0gle Pay3499</v>
      </c>
      <c r="G91" s="27" t="str" cm="1">
        <f t="array" ref="G91:H91">_xlfn.TEXTSPLIT($F91,"*")</f>
        <v>700796858</v>
      </c>
      <c r="H91" s="27" t="str">
        <v>Go0gle Pay3499</v>
      </c>
      <c r="I91" s="27" t="str" cm="1">
        <f t="array" ref="I91:K91">_xlfn.TEXTSPLIT($E91,"|")</f>
        <v>12192024</v>
      </c>
      <c r="J91" s="27" t="str">
        <v>Radha</v>
      </c>
      <c r="K91" s="27" t="str">
        <v>Iyer</v>
      </c>
      <c r="L91" s="27" t="str">
        <f t="shared" si="9"/>
        <v>Radha</v>
      </c>
      <c r="M91" s="27" t="str" cm="1">
        <f t="array" ref="M91">IF($D91="","",_xlfn.TEXTSPLIT($D91,"*"))</f>
        <v/>
      </c>
      <c r="N91" s="27"/>
      <c r="O91" s="27" t="str">
        <f>IF($N91="",$H91,$N91)</f>
        <v>Go0gle Pay3499</v>
      </c>
      <c r="P91" s="27" t="str">
        <f t="shared" si="10"/>
        <v>12</v>
      </c>
      <c r="Q91" s="30" t="str">
        <f t="shared" si="11"/>
        <v>19</v>
      </c>
      <c r="R91" s="27" t="str">
        <f t="shared" si="12"/>
        <v>2024</v>
      </c>
      <c r="S91" s="31" t="str">
        <f t="shared" si="13"/>
        <v>12/19/2024</v>
      </c>
      <c r="T91" s="27" t="str">
        <f>TRIM(B91)</f>
        <v>TRXNO0005517</v>
      </c>
      <c r="U91" s="29" t="str">
        <f t="shared" si="14"/>
        <v>Radha Iyer</v>
      </c>
      <c r="V91" s="29" t="str">
        <f>IFERROR(_xlfn.XLOOKUP($U91,'Counselling Details'!$A$2:$A$308,'Counselling Details'!$B$2:$B$308),"")</f>
        <v>Female</v>
      </c>
      <c r="W91" s="44" t="str">
        <f t="shared" si="15"/>
        <v>700796858</v>
      </c>
      <c r="X91" s="27" t="str">
        <f t="shared" si="16"/>
        <v/>
      </c>
      <c r="Y91" s="27" t="str">
        <f t="shared" si="17"/>
        <v>Go0gle Pay3499</v>
      </c>
    </row>
    <row r="92" spans="1:25">
      <c r="A92" s="26" t="s">
        <v>981</v>
      </c>
      <c r="B92" s="27" t="str" cm="1">
        <f t="array" ref="B92:D92">_xlfn.TEXTSPLIT($A92,"//")</f>
        <v>TRXNO0005518</v>
      </c>
      <c r="C92" s="27" t="str">
        <v>12172024|Rishabh|RaoMob701246877</v>
      </c>
      <c r="D92" s="27" t="str">
        <v>Razorpay*Debit C@rd3499</v>
      </c>
      <c r="E92" s="27" t="str" cm="1">
        <f t="array" ref="E92:F92">TRIM(_xlfn.TEXTSPLIT($C92,"Mob"))</f>
        <v>12172024|Rishabh|Rao</v>
      </c>
      <c r="F92" s="27" t="str">
        <v>701246877</v>
      </c>
      <c r="G92" s="27" t="str" cm="1">
        <f t="array" ref="G92">_xlfn.TEXTSPLIT($F92,"*")</f>
        <v>701246877</v>
      </c>
      <c r="H92" s="27"/>
      <c r="I92" s="27" t="str" cm="1">
        <f t="array" ref="I92:K92">_xlfn.TEXTSPLIT($E92,"|")</f>
        <v>12172024</v>
      </c>
      <c r="J92" s="27" t="str">
        <v>Rishabh</v>
      </c>
      <c r="K92" s="27" t="str">
        <v>Rao</v>
      </c>
      <c r="L92" s="27" t="str">
        <f t="shared" si="9"/>
        <v>Rishabh</v>
      </c>
      <c r="M92" s="27" t="str" cm="1">
        <f t="array" ref="M92:N92">IF($D92="","",_xlfn.TEXTSPLIT($D92,"*"))</f>
        <v>Razorpay</v>
      </c>
      <c r="N92" s="27" t="str">
        <v>Debit C@rd3499</v>
      </c>
      <c r="O92" s="27" t="str">
        <f>IF($N92="",$H92,$N92)</f>
        <v>Debit C@rd3499</v>
      </c>
      <c r="P92" s="27" t="str">
        <f t="shared" si="10"/>
        <v>12</v>
      </c>
      <c r="Q92" s="30" t="str">
        <f t="shared" si="11"/>
        <v>17</v>
      </c>
      <c r="R92" s="27" t="str">
        <f t="shared" si="12"/>
        <v>2024</v>
      </c>
      <c r="S92" s="31" t="str">
        <f t="shared" si="13"/>
        <v>12/17/2024</v>
      </c>
      <c r="T92" s="27" t="str">
        <f>TRIM(B92)</f>
        <v>TRXNO0005518</v>
      </c>
      <c r="U92" s="29" t="str">
        <f t="shared" si="14"/>
        <v>Rishabh Rao</v>
      </c>
      <c r="V92" s="29" t="str">
        <f>IFERROR(_xlfn.XLOOKUP($U92,'Counselling Details'!$A$2:$A$308,'Counselling Details'!$B$2:$B$308),"")</f>
        <v>Male</v>
      </c>
      <c r="W92" s="44" t="str">
        <f t="shared" si="15"/>
        <v>701246877</v>
      </c>
      <c r="X92" s="27" t="str">
        <f t="shared" si="16"/>
        <v>Razorpay</v>
      </c>
      <c r="Y92" s="27" t="str">
        <f t="shared" si="17"/>
        <v>Debit C@rd3499</v>
      </c>
    </row>
    <row r="93" spans="1:25">
      <c r="A93" s="26" t="s">
        <v>982</v>
      </c>
      <c r="B93" s="27" t="str" cm="1">
        <f t="array" ref="B93:D93">_xlfn.TEXTSPLIT($A93,"//")</f>
        <v>TRXNO0005519</v>
      </c>
      <c r="C93" s="27" t="str">
        <v>12222024|Ishan|IyerMob601516888</v>
      </c>
      <c r="D93" s="27" t="str">
        <v>PayU*CreditCard3999</v>
      </c>
      <c r="E93" s="27" t="str" cm="1">
        <f t="array" ref="E93:F93">TRIM(_xlfn.TEXTSPLIT($C93,"Mob"))</f>
        <v>12222024|Ishan|Iyer</v>
      </c>
      <c r="F93" s="27" t="str">
        <v>601516888</v>
      </c>
      <c r="G93" s="27" t="str" cm="1">
        <f t="array" ref="G93">_xlfn.TEXTSPLIT($F93,"*")</f>
        <v>601516888</v>
      </c>
      <c r="H93" s="27"/>
      <c r="I93" s="27" t="str" cm="1">
        <f t="array" ref="I93:K93">_xlfn.TEXTSPLIT($E93,"|")</f>
        <v>12222024</v>
      </c>
      <c r="J93" s="27" t="str">
        <v>Ishan</v>
      </c>
      <c r="K93" s="27" t="str">
        <v>Iyer</v>
      </c>
      <c r="L93" s="27" t="str">
        <f t="shared" si="9"/>
        <v>Ishan</v>
      </c>
      <c r="M93" s="27" t="str" cm="1">
        <f t="array" ref="M93:N93">IF($D93="","",_xlfn.TEXTSPLIT($D93,"*"))</f>
        <v>PayU</v>
      </c>
      <c r="N93" s="27" t="str">
        <v>CreditCard3999</v>
      </c>
      <c r="O93" s="27" t="str">
        <f>IF($N93="",$H93,$N93)</f>
        <v>CreditCard3999</v>
      </c>
      <c r="P93" s="27" t="str">
        <f t="shared" si="10"/>
        <v>12</v>
      </c>
      <c r="Q93" s="30" t="str">
        <f t="shared" si="11"/>
        <v>22</v>
      </c>
      <c r="R93" s="27" t="str">
        <f t="shared" si="12"/>
        <v>2024</v>
      </c>
      <c r="S93" s="31" t="str">
        <f t="shared" si="13"/>
        <v>12/22/2024</v>
      </c>
      <c r="T93" s="27" t="str">
        <f>TRIM(B93)</f>
        <v>TRXNO0005519</v>
      </c>
      <c r="U93" s="29" t="str">
        <f t="shared" si="14"/>
        <v>Ishan Iyer</v>
      </c>
      <c r="V93" s="29" t="str">
        <f>IFERROR(_xlfn.XLOOKUP($U93,'Counselling Details'!$A$2:$A$308,'Counselling Details'!$B$2:$B$308),"")</f>
        <v>Male</v>
      </c>
      <c r="W93" s="44" t="str">
        <f t="shared" si="15"/>
        <v>601516888</v>
      </c>
      <c r="X93" s="27" t="str">
        <f t="shared" si="16"/>
        <v>PayU</v>
      </c>
      <c r="Y93" s="27" t="str">
        <f t="shared" si="17"/>
        <v>CreditCard3999</v>
      </c>
    </row>
    <row r="94" spans="1:25">
      <c r="A94" s="26" t="s">
        <v>983</v>
      </c>
      <c r="B94" s="27" t="str" cm="1">
        <f t="array" ref="B94:D94">_xlfn.TEXTSPLIT($A94,"//")</f>
        <v>TRXNO0005520</v>
      </c>
      <c r="C94" s="27" t="str">
        <v>12232024|Charvi|IyerMob701696895</v>
      </c>
      <c r="D94" s="27" t="str">
        <v>PayU*CReDIT Card2499</v>
      </c>
      <c r="E94" s="27" t="str" cm="1">
        <f t="array" ref="E94:F94">TRIM(_xlfn.TEXTSPLIT($C94,"Mob"))</f>
        <v>12232024|Charvi|Iyer</v>
      </c>
      <c r="F94" s="27" t="str">
        <v>701696895</v>
      </c>
      <c r="G94" s="27" t="str" cm="1">
        <f t="array" ref="G94">_xlfn.TEXTSPLIT($F94,"*")</f>
        <v>701696895</v>
      </c>
      <c r="H94" s="27"/>
      <c r="I94" s="27" t="str" cm="1">
        <f t="array" ref="I94:K94">_xlfn.TEXTSPLIT($E94,"|")</f>
        <v>12232024</v>
      </c>
      <c r="J94" s="27" t="str">
        <v>Charvi</v>
      </c>
      <c r="K94" s="27" t="str">
        <v>Iyer</v>
      </c>
      <c r="L94" s="27" t="str">
        <f t="shared" si="9"/>
        <v>Charvi</v>
      </c>
      <c r="M94" s="27" t="str" cm="1">
        <f t="array" ref="M94:N94">IF($D94="","",_xlfn.TEXTSPLIT($D94,"*"))</f>
        <v>PayU</v>
      </c>
      <c r="N94" s="27" t="str">
        <v>CReDIT Card2499</v>
      </c>
      <c r="O94" s="27" t="str">
        <f>IF($N94="",$H94,$N94)</f>
        <v>CReDIT Card2499</v>
      </c>
      <c r="P94" s="27" t="str">
        <f t="shared" si="10"/>
        <v>12</v>
      </c>
      <c r="Q94" s="30" t="str">
        <f t="shared" si="11"/>
        <v>23</v>
      </c>
      <c r="R94" s="27" t="str">
        <f t="shared" si="12"/>
        <v>2024</v>
      </c>
      <c r="S94" s="31" t="str">
        <f t="shared" si="13"/>
        <v>12/23/2024</v>
      </c>
      <c r="T94" s="27" t="str">
        <f>TRIM(B94)</f>
        <v>TRXNO0005520</v>
      </c>
      <c r="U94" s="29" t="str">
        <f t="shared" si="14"/>
        <v>Charvi Iyer</v>
      </c>
      <c r="V94" s="29" t="str">
        <f>IFERROR(_xlfn.XLOOKUP($U94,'Counselling Details'!$A$2:$A$308,'Counselling Details'!$B$2:$B$308),"")</f>
        <v>Female</v>
      </c>
      <c r="W94" s="44" t="str">
        <f t="shared" si="15"/>
        <v>701696895</v>
      </c>
      <c r="X94" s="27" t="str">
        <f t="shared" si="16"/>
        <v>PayU</v>
      </c>
      <c r="Y94" s="27" t="str">
        <f t="shared" si="17"/>
        <v>CReDIT Card2499</v>
      </c>
    </row>
    <row r="95" spans="1:25">
      <c r="A95" s="26" t="s">
        <v>984</v>
      </c>
      <c r="B95" s="27" t="str" cm="1">
        <f t="array" ref="B95:C95">_xlfn.TEXTSPLIT($A95,"//")</f>
        <v>TRXNO0005521</v>
      </c>
      <c r="C95" s="27" t="str">
        <v>12192024|Kaushik|PateLMob601876903*Amazon Pay3999</v>
      </c>
      <c r="D95" s="27"/>
      <c r="E95" s="27" t="str" cm="1">
        <f t="array" ref="E95:F95">TRIM(_xlfn.TEXTSPLIT($C95,"Mob"))</f>
        <v>12192024|Kaushik|PateL</v>
      </c>
      <c r="F95" s="27" t="str">
        <v>601876903*Amazon Pay3999</v>
      </c>
      <c r="G95" s="27" t="str" cm="1">
        <f t="array" ref="G95:H95">_xlfn.TEXTSPLIT($F95,"*")</f>
        <v>601876903</v>
      </c>
      <c r="H95" s="27" t="str">
        <v>Amazon Pay3999</v>
      </c>
      <c r="I95" s="27" t="str" cm="1">
        <f t="array" ref="I95:K95">_xlfn.TEXTSPLIT($E95,"|")</f>
        <v>12192024</v>
      </c>
      <c r="J95" s="27" t="str">
        <v>Kaushik</v>
      </c>
      <c r="K95" s="27" t="str">
        <v>PateL</v>
      </c>
      <c r="L95" s="27" t="str">
        <f t="shared" si="9"/>
        <v>Kaushik</v>
      </c>
      <c r="M95" s="27" t="str" cm="1">
        <f t="array" ref="M95">IF($D95="","",_xlfn.TEXTSPLIT($D95,"*"))</f>
        <v/>
      </c>
      <c r="N95" s="27"/>
      <c r="O95" s="27" t="str">
        <f>IF($N95="",$H95,$N95)</f>
        <v>Amazon Pay3999</v>
      </c>
      <c r="P95" s="27" t="str">
        <f t="shared" si="10"/>
        <v>12</v>
      </c>
      <c r="Q95" s="30" t="str">
        <f t="shared" si="11"/>
        <v>19</v>
      </c>
      <c r="R95" s="27" t="str">
        <f t="shared" si="12"/>
        <v>2024</v>
      </c>
      <c r="S95" s="31" t="str">
        <f t="shared" si="13"/>
        <v>12/19/2024</v>
      </c>
      <c r="T95" s="27" t="str">
        <f>TRIM(B95)</f>
        <v>TRXNO0005521</v>
      </c>
      <c r="U95" s="29" t="str">
        <f t="shared" si="14"/>
        <v>Kaushik PateL</v>
      </c>
      <c r="V95" s="29" t="str">
        <f>IFERROR(_xlfn.XLOOKUP($U95,'Counselling Details'!$A$2:$A$308,'Counselling Details'!$B$2:$B$308),"")</f>
        <v>Male</v>
      </c>
      <c r="W95" s="44" t="str">
        <f t="shared" si="15"/>
        <v>601876903</v>
      </c>
      <c r="X95" s="27" t="str">
        <f t="shared" si="16"/>
        <v/>
      </c>
      <c r="Y95" s="27" t="str">
        <f t="shared" si="17"/>
        <v>Amazon Pay3999</v>
      </c>
    </row>
    <row r="96" spans="1:25">
      <c r="A96" s="26" t="s">
        <v>985</v>
      </c>
      <c r="B96" s="27" t="str" cm="1">
        <f t="array" ref="B96:D96">_xlfn.TEXTSPLIT($A96,"//")</f>
        <v>TRXNO0005522</v>
      </c>
      <c r="C96" s="27" t="str">
        <v>1282024|Jaidev|IyerMob602146914</v>
      </c>
      <c r="D96" s="27" t="str">
        <v>PayU*CReditC@rd3499</v>
      </c>
      <c r="E96" s="27" t="str" cm="1">
        <f t="array" ref="E96:F96">TRIM(_xlfn.TEXTSPLIT($C96,"Mob"))</f>
        <v>1282024|Jaidev|Iyer</v>
      </c>
      <c r="F96" s="27" t="str">
        <v>602146914</v>
      </c>
      <c r="G96" s="27" t="str" cm="1">
        <f t="array" ref="G96">_xlfn.TEXTSPLIT($F96,"*")</f>
        <v>602146914</v>
      </c>
      <c r="H96" s="27"/>
      <c r="I96" s="27" t="str" cm="1">
        <f t="array" ref="I96:K96">_xlfn.TEXTSPLIT($E96,"|")</f>
        <v>1282024</v>
      </c>
      <c r="J96" s="27" t="str">
        <v>Jaidev</v>
      </c>
      <c r="K96" s="27" t="str">
        <v>Iyer</v>
      </c>
      <c r="L96" s="27" t="str">
        <f t="shared" si="9"/>
        <v>Jaidev</v>
      </c>
      <c r="M96" s="27" t="str" cm="1">
        <f t="array" ref="M96:N96">IF($D96="","",_xlfn.TEXTSPLIT($D96,"*"))</f>
        <v>PayU</v>
      </c>
      <c r="N96" s="27" t="str">
        <v>CReditC@rd3499</v>
      </c>
      <c r="O96" s="27" t="str">
        <f>IF($N96="",$H96,$N96)</f>
        <v>CReditC@rd3499</v>
      </c>
      <c r="P96" s="27" t="str">
        <f t="shared" si="10"/>
        <v>12</v>
      </c>
      <c r="Q96" s="30" t="str">
        <f t="shared" si="11"/>
        <v>82</v>
      </c>
      <c r="R96" s="27" t="str">
        <f t="shared" si="12"/>
        <v>2024</v>
      </c>
      <c r="S96" s="31" t="str">
        <f t="shared" si="13"/>
        <v>12/82/2024</v>
      </c>
      <c r="T96" s="27" t="str">
        <f>TRIM(B96)</f>
        <v>TRXNO0005522</v>
      </c>
      <c r="U96" s="29" t="str">
        <f t="shared" si="14"/>
        <v>Jaidev Iyer</v>
      </c>
      <c r="V96" s="29" t="str">
        <f>IFERROR(_xlfn.XLOOKUP($U96,'Counselling Details'!$A$2:$A$308,'Counselling Details'!$B$2:$B$308),"")</f>
        <v>Male</v>
      </c>
      <c r="W96" s="44" t="str">
        <f t="shared" si="15"/>
        <v>602146914</v>
      </c>
      <c r="X96" s="27" t="str">
        <f t="shared" si="16"/>
        <v>PayU</v>
      </c>
      <c r="Y96" s="27" t="str">
        <f t="shared" si="17"/>
        <v>CReditC@rd3499</v>
      </c>
    </row>
    <row r="97" spans="1:25">
      <c r="A97" s="26" t="s">
        <v>986</v>
      </c>
      <c r="B97" s="27" t="str" cm="1">
        <f t="array" ref="B97:D97">_xlfn.TEXTSPLIT($A97,"//")</f>
        <v>TRXNO0005523</v>
      </c>
      <c r="C97" s="27" t="str">
        <v>12202024|Anand|GhoshMob702326922</v>
      </c>
      <c r="D97" s="27" t="str">
        <v>Razorpay*CredIt Card3499</v>
      </c>
      <c r="E97" s="27" t="str" cm="1">
        <f t="array" ref="E97:F97">TRIM(_xlfn.TEXTSPLIT($C97,"Mob"))</f>
        <v>12202024|Anand|Ghosh</v>
      </c>
      <c r="F97" s="27" t="str">
        <v>702326922</v>
      </c>
      <c r="G97" s="27" t="str" cm="1">
        <f t="array" ref="G97">_xlfn.TEXTSPLIT($F97,"*")</f>
        <v>702326922</v>
      </c>
      <c r="H97" s="27"/>
      <c r="I97" s="27" t="str" cm="1">
        <f t="array" ref="I97:K97">_xlfn.TEXTSPLIT($E97,"|")</f>
        <v>12202024</v>
      </c>
      <c r="J97" s="27" t="str">
        <v>Anand</v>
      </c>
      <c r="K97" s="27" t="str">
        <v>Ghosh</v>
      </c>
      <c r="L97" s="27" t="str">
        <f t="shared" si="9"/>
        <v>Anand</v>
      </c>
      <c r="M97" s="27" t="str" cm="1">
        <f t="array" ref="M97:N97">IF($D97="","",_xlfn.TEXTSPLIT($D97,"*"))</f>
        <v>Razorpay</v>
      </c>
      <c r="N97" s="27" t="str">
        <v>CredIt Card3499</v>
      </c>
      <c r="O97" s="27" t="str">
        <f>IF($N97="",$H97,$N97)</f>
        <v>CredIt Card3499</v>
      </c>
      <c r="P97" s="27" t="str">
        <f t="shared" si="10"/>
        <v>12</v>
      </c>
      <c r="Q97" s="30" t="str">
        <f t="shared" si="11"/>
        <v>20</v>
      </c>
      <c r="R97" s="27" t="str">
        <f t="shared" si="12"/>
        <v>2024</v>
      </c>
      <c r="S97" s="31" t="str">
        <f t="shared" si="13"/>
        <v>12/20/2024</v>
      </c>
      <c r="T97" s="27" t="str">
        <f>TRIM(B97)</f>
        <v>TRXNO0005523</v>
      </c>
      <c r="U97" s="29" t="str">
        <f t="shared" si="14"/>
        <v>Anand Ghosh</v>
      </c>
      <c r="V97" s="29" t="str">
        <f>IFERROR(_xlfn.XLOOKUP($U97,'Counselling Details'!$A$2:$A$308,'Counselling Details'!$B$2:$B$308),"")</f>
        <v>Male</v>
      </c>
      <c r="W97" s="44" t="str">
        <f t="shared" si="15"/>
        <v>702326922</v>
      </c>
      <c r="X97" s="27" t="str">
        <f t="shared" si="16"/>
        <v>Razorpay</v>
      </c>
      <c r="Y97" s="27" t="str">
        <f t="shared" si="17"/>
        <v>CredIt Card3499</v>
      </c>
    </row>
    <row r="98" spans="1:25">
      <c r="A98" s="26" t="s">
        <v>987</v>
      </c>
      <c r="B98" s="27" t="str" cm="1">
        <f t="array" ref="B98:D98">_xlfn.TEXTSPLIT($A98,"//")</f>
        <v>TRXNO0005524</v>
      </c>
      <c r="C98" s="27" t="str">
        <v>12202024|Kamini|VermaMob602416926</v>
      </c>
      <c r="D98" s="27" t="str">
        <v>Razorpay*CredItCard2499</v>
      </c>
      <c r="E98" s="27" t="str" cm="1">
        <f t="array" ref="E98:F98">TRIM(_xlfn.TEXTSPLIT($C98,"Mob"))</f>
        <v>12202024|Kamini|Verma</v>
      </c>
      <c r="F98" s="27" t="str">
        <v>602416926</v>
      </c>
      <c r="G98" s="27" t="str" cm="1">
        <f t="array" ref="G98">_xlfn.TEXTSPLIT($F98,"*")</f>
        <v>602416926</v>
      </c>
      <c r="H98" s="27"/>
      <c r="I98" s="27" t="str" cm="1">
        <f t="array" ref="I98:K98">_xlfn.TEXTSPLIT($E98,"|")</f>
        <v>12202024</v>
      </c>
      <c r="J98" s="27" t="str">
        <v>Kamini</v>
      </c>
      <c r="K98" s="27" t="str">
        <v>Verma</v>
      </c>
      <c r="L98" s="27" t="str">
        <f t="shared" si="9"/>
        <v>Kamini</v>
      </c>
      <c r="M98" s="27" t="str" cm="1">
        <f t="array" ref="M98:N98">IF($D98="","",_xlfn.TEXTSPLIT($D98,"*"))</f>
        <v>Razorpay</v>
      </c>
      <c r="N98" s="27" t="str">
        <v>CredItCard2499</v>
      </c>
      <c r="O98" s="27" t="str">
        <f>IF($N98="",$H98,$N98)</f>
        <v>CredItCard2499</v>
      </c>
      <c r="P98" s="27" t="str">
        <f t="shared" si="10"/>
        <v>12</v>
      </c>
      <c r="Q98" s="30" t="str">
        <f t="shared" si="11"/>
        <v>20</v>
      </c>
      <c r="R98" s="27" t="str">
        <f t="shared" si="12"/>
        <v>2024</v>
      </c>
      <c r="S98" s="31" t="str">
        <f t="shared" si="13"/>
        <v>12/20/2024</v>
      </c>
      <c r="T98" s="27" t="str">
        <f>TRIM(B98)</f>
        <v>TRXNO0005524</v>
      </c>
      <c r="U98" s="29" t="str">
        <f t="shared" si="14"/>
        <v>Kamini Verma</v>
      </c>
      <c r="V98" s="29" t="str">
        <f>IFERROR(_xlfn.XLOOKUP($U98,'Counselling Details'!$A$2:$A$308,'Counselling Details'!$B$2:$B$308),"")</f>
        <v>Female</v>
      </c>
      <c r="W98" s="44" t="str">
        <f t="shared" si="15"/>
        <v>602416926</v>
      </c>
      <c r="X98" s="27" t="str">
        <f t="shared" si="16"/>
        <v>Razorpay</v>
      </c>
      <c r="Y98" s="27" t="str">
        <f t="shared" si="17"/>
        <v>CredItCard2499</v>
      </c>
    </row>
    <row r="99" spans="1:25">
      <c r="A99" s="26" t="s">
        <v>988</v>
      </c>
      <c r="B99" s="27" t="str" cm="1">
        <f t="array" ref="B99:D99">_xlfn.TEXTSPLIT($A99,"//")</f>
        <v>TRXNO0005525</v>
      </c>
      <c r="C99" s="27" t="str">
        <v>12212024|Gautam|KapoorMob702596933</v>
      </c>
      <c r="D99" s="27" t="str">
        <v>Razorpay*CReDIT Card2499</v>
      </c>
      <c r="E99" s="27" t="str" cm="1">
        <f t="array" ref="E99:F99">TRIM(_xlfn.TEXTSPLIT($C99,"Mob"))</f>
        <v>12212024|Gautam|Kapoor</v>
      </c>
      <c r="F99" s="27" t="str">
        <v>702596933</v>
      </c>
      <c r="G99" s="27" t="str" cm="1">
        <f t="array" ref="G99">_xlfn.TEXTSPLIT($F99,"*")</f>
        <v>702596933</v>
      </c>
      <c r="H99" s="27"/>
      <c r="I99" s="27" t="str" cm="1">
        <f t="array" ref="I99:K99">_xlfn.TEXTSPLIT($E99,"|")</f>
        <v>12212024</v>
      </c>
      <c r="J99" s="27" t="str">
        <v>Gautam</v>
      </c>
      <c r="K99" s="27" t="str">
        <v>Kapoor</v>
      </c>
      <c r="L99" s="27" t="str">
        <f t="shared" si="9"/>
        <v>Gautam</v>
      </c>
      <c r="M99" s="27" t="str" cm="1">
        <f t="array" ref="M99:N99">IF($D99="","",_xlfn.TEXTSPLIT($D99,"*"))</f>
        <v>Razorpay</v>
      </c>
      <c r="N99" s="27" t="str">
        <v>CReDIT Card2499</v>
      </c>
      <c r="O99" s="27" t="str">
        <f>IF($N99="",$H99,$N99)</f>
        <v>CReDIT Card2499</v>
      </c>
      <c r="P99" s="27" t="str">
        <f t="shared" si="10"/>
        <v>12</v>
      </c>
      <c r="Q99" s="30" t="str">
        <f t="shared" si="11"/>
        <v>21</v>
      </c>
      <c r="R99" s="27" t="str">
        <f t="shared" si="12"/>
        <v>2024</v>
      </c>
      <c r="S99" s="31" t="str">
        <f t="shared" si="13"/>
        <v>12/21/2024</v>
      </c>
      <c r="T99" s="27" t="str">
        <f>TRIM(B99)</f>
        <v>TRXNO0005525</v>
      </c>
      <c r="U99" s="29" t="str">
        <f t="shared" si="14"/>
        <v>Gautam Kapoor</v>
      </c>
      <c r="V99" s="29" t="str">
        <f>IFERROR(_xlfn.XLOOKUP($U99,'Counselling Details'!$A$2:$A$308,'Counselling Details'!$B$2:$B$308),"")</f>
        <v>Male</v>
      </c>
      <c r="W99" s="44" t="str">
        <f t="shared" si="15"/>
        <v>702596933</v>
      </c>
      <c r="X99" s="27" t="str">
        <f t="shared" si="16"/>
        <v>Razorpay</v>
      </c>
      <c r="Y99" s="27" t="str">
        <f t="shared" si="17"/>
        <v>CReDIT Card2499</v>
      </c>
    </row>
    <row r="100" spans="1:25">
      <c r="A100" s="26" t="s">
        <v>989</v>
      </c>
      <c r="B100" s="27" t="str" cm="1">
        <f t="array" ref="B100:D100">_xlfn.TEXTSPLIT($A100,"//")</f>
        <v>TRXNO0005526</v>
      </c>
      <c r="C100" s="27" t="str">
        <v>12172024|Nisha|GhoshMob603406967</v>
      </c>
      <c r="D100" s="27" t="str">
        <v>Razorpay*CReDIT Card3499</v>
      </c>
      <c r="E100" s="27" t="str" cm="1">
        <f t="array" ref="E100:F100">TRIM(_xlfn.TEXTSPLIT($C100,"Mob"))</f>
        <v>12172024|Nisha|Ghosh</v>
      </c>
      <c r="F100" s="27" t="str">
        <v>603406967</v>
      </c>
      <c r="G100" s="27" t="str" cm="1">
        <f t="array" ref="G100">_xlfn.TEXTSPLIT($F100,"*")</f>
        <v>603406967</v>
      </c>
      <c r="H100" s="27"/>
      <c r="I100" s="27" t="str" cm="1">
        <f t="array" ref="I100:K100">_xlfn.TEXTSPLIT($E100,"|")</f>
        <v>12172024</v>
      </c>
      <c r="J100" s="27" t="str">
        <v>Nisha</v>
      </c>
      <c r="K100" s="27" t="str">
        <v>Ghosh</v>
      </c>
      <c r="L100" s="27" t="str">
        <f t="shared" si="9"/>
        <v>Nisha</v>
      </c>
      <c r="M100" s="27" t="str" cm="1">
        <f t="array" ref="M100:N100">IF($D100="","",_xlfn.TEXTSPLIT($D100,"*"))</f>
        <v>Razorpay</v>
      </c>
      <c r="N100" s="27" t="str">
        <v>CReDIT Card3499</v>
      </c>
      <c r="O100" s="27" t="str">
        <f>IF($N100="",$H100,$N100)</f>
        <v>CReDIT Card3499</v>
      </c>
      <c r="P100" s="27" t="str">
        <f t="shared" si="10"/>
        <v>12</v>
      </c>
      <c r="Q100" s="30" t="str">
        <f t="shared" si="11"/>
        <v>17</v>
      </c>
      <c r="R100" s="27" t="str">
        <f t="shared" si="12"/>
        <v>2024</v>
      </c>
      <c r="S100" s="31" t="str">
        <f t="shared" si="13"/>
        <v>12/17/2024</v>
      </c>
      <c r="T100" s="27" t="str">
        <f>TRIM(B100)</f>
        <v>TRXNO0005526</v>
      </c>
      <c r="U100" s="29" t="str">
        <f t="shared" si="14"/>
        <v>Nisha Ghosh</v>
      </c>
      <c r="V100" s="29" t="str">
        <f>IFERROR(_xlfn.XLOOKUP($U100,'Counselling Details'!$A$2:$A$308,'Counselling Details'!$B$2:$B$308),"")</f>
        <v>Female</v>
      </c>
      <c r="W100" s="44" t="str">
        <f t="shared" si="15"/>
        <v>603406967</v>
      </c>
      <c r="X100" s="27" t="str">
        <f t="shared" si="16"/>
        <v>Razorpay</v>
      </c>
      <c r="Y100" s="27" t="str">
        <f t="shared" si="17"/>
        <v>CReDIT Card3499</v>
      </c>
    </row>
    <row r="101" spans="1:25">
      <c r="A101" s="26" t="s">
        <v>990</v>
      </c>
      <c r="B101" s="27" t="str" cm="1">
        <f t="array" ref="B101:D101">_xlfn.TEXTSPLIT($A101,"//")</f>
        <v>TRXNO0005527</v>
      </c>
      <c r="C101" s="27" t="str">
        <v>12202024|Aarav|VermaMob703766982</v>
      </c>
      <c r="D101" s="27" t="str">
        <v>Razorpay*DEbit Card2499</v>
      </c>
      <c r="E101" s="27" t="str" cm="1">
        <f t="array" ref="E101:F101">TRIM(_xlfn.TEXTSPLIT($C101,"Mob"))</f>
        <v>12202024|Aarav|Verma</v>
      </c>
      <c r="F101" s="27" t="str">
        <v>703766982</v>
      </c>
      <c r="G101" s="27" t="str" cm="1">
        <f t="array" ref="G101">_xlfn.TEXTSPLIT($F101,"*")</f>
        <v>703766982</v>
      </c>
      <c r="H101" s="27"/>
      <c r="I101" s="27" t="str" cm="1">
        <f t="array" ref="I101:K101">_xlfn.TEXTSPLIT($E101,"|")</f>
        <v>12202024</v>
      </c>
      <c r="J101" s="27" t="str">
        <v>Aarav</v>
      </c>
      <c r="K101" s="27" t="str">
        <v>Verma</v>
      </c>
      <c r="L101" s="27" t="str">
        <f t="shared" si="9"/>
        <v>Aarav</v>
      </c>
      <c r="M101" s="27" t="str" cm="1">
        <f t="array" ref="M101:N101">IF($D101="","",_xlfn.TEXTSPLIT($D101,"*"))</f>
        <v>Razorpay</v>
      </c>
      <c r="N101" s="27" t="str">
        <v>DEbit Card2499</v>
      </c>
      <c r="O101" s="27" t="str">
        <f>IF($N101="",$H101,$N101)</f>
        <v>DEbit Card2499</v>
      </c>
      <c r="P101" s="27" t="str">
        <f t="shared" si="10"/>
        <v>12</v>
      </c>
      <c r="Q101" s="30" t="str">
        <f t="shared" si="11"/>
        <v>20</v>
      </c>
      <c r="R101" s="27" t="str">
        <f t="shared" si="12"/>
        <v>2024</v>
      </c>
      <c r="S101" s="31" t="str">
        <f t="shared" si="13"/>
        <v>12/20/2024</v>
      </c>
      <c r="T101" s="27" t="str">
        <f>TRIM(B101)</f>
        <v>TRXNO0005527</v>
      </c>
      <c r="U101" s="29" t="str">
        <f t="shared" si="14"/>
        <v>Aarav Verma</v>
      </c>
      <c r="V101" s="29" t="str">
        <f>IFERROR(_xlfn.XLOOKUP($U101,'Counselling Details'!$A$2:$A$308,'Counselling Details'!$B$2:$B$308),"")</f>
        <v>Male</v>
      </c>
      <c r="W101" s="44" t="str">
        <f t="shared" si="15"/>
        <v>703766982</v>
      </c>
      <c r="X101" s="27" t="str">
        <f t="shared" si="16"/>
        <v>Razorpay</v>
      </c>
      <c r="Y101" s="27" t="str">
        <f t="shared" si="17"/>
        <v>DEbit Card2499</v>
      </c>
    </row>
    <row r="102" spans="1:25">
      <c r="A102" s="26" t="s">
        <v>991</v>
      </c>
      <c r="B102" s="27" t="str" cm="1">
        <f t="array" ref="B102:D102">_xlfn.TEXTSPLIT($A102,"//")</f>
        <v>TRXNO0005528</v>
      </c>
      <c r="C102" s="27" t="str">
        <v>12202024|Trisha|ChoudharyMob603856986</v>
      </c>
      <c r="D102" s="27" t="str">
        <v>Razorpay*Debit1499</v>
      </c>
      <c r="E102" s="27" t="str" cm="1">
        <f t="array" ref="E102:F102">TRIM(_xlfn.TEXTSPLIT($C102,"Mob"))</f>
        <v>12202024|Trisha|Choudhary</v>
      </c>
      <c r="F102" s="27" t="str">
        <v>603856986</v>
      </c>
      <c r="G102" s="27" t="str" cm="1">
        <f t="array" ref="G102">_xlfn.TEXTSPLIT($F102,"*")</f>
        <v>603856986</v>
      </c>
      <c r="H102" s="27"/>
      <c r="I102" s="27" t="str" cm="1">
        <f t="array" ref="I102:K102">_xlfn.TEXTSPLIT($E102,"|")</f>
        <v>12202024</v>
      </c>
      <c r="J102" s="27" t="str">
        <v>Trisha</v>
      </c>
      <c r="K102" s="27" t="str">
        <v>Choudhary</v>
      </c>
      <c r="L102" s="27" t="str">
        <f t="shared" si="9"/>
        <v>Trisha</v>
      </c>
      <c r="M102" s="27" t="str" cm="1">
        <f t="array" ref="M102:N102">IF($D102="","",_xlfn.TEXTSPLIT($D102,"*"))</f>
        <v>Razorpay</v>
      </c>
      <c r="N102" s="27" t="str">
        <v>Debit1499</v>
      </c>
      <c r="O102" s="27" t="str">
        <f>IF($N102="",$H102,$N102)</f>
        <v>Debit1499</v>
      </c>
      <c r="P102" s="27" t="str">
        <f t="shared" si="10"/>
        <v>12</v>
      </c>
      <c r="Q102" s="30" t="str">
        <f t="shared" si="11"/>
        <v>20</v>
      </c>
      <c r="R102" s="27" t="str">
        <f t="shared" si="12"/>
        <v>2024</v>
      </c>
      <c r="S102" s="31" t="str">
        <f t="shared" si="13"/>
        <v>12/20/2024</v>
      </c>
      <c r="T102" s="27" t="str">
        <f>TRIM(B102)</f>
        <v>TRXNO0005528</v>
      </c>
      <c r="U102" s="29" t="str">
        <f t="shared" si="14"/>
        <v>Trisha Choudhary</v>
      </c>
      <c r="V102" s="29" t="str">
        <f>IFERROR(_xlfn.XLOOKUP($U102,'Counselling Details'!$A$2:$A$308,'Counselling Details'!$B$2:$B$308),"")</f>
        <v>Female</v>
      </c>
      <c r="W102" s="44" t="str">
        <f t="shared" si="15"/>
        <v>603856986</v>
      </c>
      <c r="X102" s="27" t="str">
        <f t="shared" si="16"/>
        <v>Razorpay</v>
      </c>
      <c r="Y102" s="27" t="str">
        <f t="shared" si="17"/>
        <v>Debit1499</v>
      </c>
    </row>
    <row r="103" spans="1:25">
      <c r="A103" s="26" t="s">
        <v>992</v>
      </c>
      <c r="B103" s="27" t="str" cm="1">
        <f t="array" ref="B103:D103">_xlfn.TEXTSPLIT($A103,"//")</f>
        <v>TRXNO0005529</v>
      </c>
      <c r="C103" s="27" t="str">
        <v>12132024|Zara|JainMob604126997</v>
      </c>
      <c r="D103" s="27" t="str">
        <v>PayU*Debit C@rd2499</v>
      </c>
      <c r="E103" s="27" t="str" cm="1">
        <f t="array" ref="E103:F103">TRIM(_xlfn.TEXTSPLIT($C103,"Mob"))</f>
        <v>12132024|Zara|Jain</v>
      </c>
      <c r="F103" s="27" t="str">
        <v>604126997</v>
      </c>
      <c r="G103" s="27" t="str" cm="1">
        <f t="array" ref="G103">_xlfn.TEXTSPLIT($F103,"*")</f>
        <v>604126997</v>
      </c>
      <c r="H103" s="27"/>
      <c r="I103" s="27" t="str" cm="1">
        <f t="array" ref="I103:K103">_xlfn.TEXTSPLIT($E103,"|")</f>
        <v>12132024</v>
      </c>
      <c r="J103" s="27" t="str">
        <v>Zara</v>
      </c>
      <c r="K103" s="27" t="str">
        <v>Jain</v>
      </c>
      <c r="L103" s="27" t="str">
        <f t="shared" si="9"/>
        <v>Zara</v>
      </c>
      <c r="M103" s="27" t="str" cm="1">
        <f t="array" ref="M103:N103">IF($D103="","",_xlfn.TEXTSPLIT($D103,"*"))</f>
        <v>PayU</v>
      </c>
      <c r="N103" s="27" t="str">
        <v>Debit C@rd2499</v>
      </c>
      <c r="O103" s="27" t="str">
        <f>IF($N103="",$H103,$N103)</f>
        <v>Debit C@rd2499</v>
      </c>
      <c r="P103" s="27" t="str">
        <f t="shared" si="10"/>
        <v>12</v>
      </c>
      <c r="Q103" s="30" t="str">
        <f t="shared" si="11"/>
        <v>13</v>
      </c>
      <c r="R103" s="27" t="str">
        <f t="shared" si="12"/>
        <v>2024</v>
      </c>
      <c r="S103" s="31" t="str">
        <f t="shared" si="13"/>
        <v>12/13/2024</v>
      </c>
      <c r="T103" s="27" t="str">
        <f>TRIM(B103)</f>
        <v>TRXNO0005529</v>
      </c>
      <c r="U103" s="29" t="str">
        <f t="shared" si="14"/>
        <v>Zara Jain</v>
      </c>
      <c r="V103" s="29" t="str">
        <f>IFERROR(_xlfn.XLOOKUP($U103,'Counselling Details'!$A$2:$A$308,'Counselling Details'!$B$2:$B$308),"")</f>
        <v>Female</v>
      </c>
      <c r="W103" s="44" t="str">
        <f t="shared" si="15"/>
        <v>604126997</v>
      </c>
      <c r="X103" s="27" t="str">
        <f t="shared" si="16"/>
        <v>PayU</v>
      </c>
      <c r="Y103" s="27" t="str">
        <f t="shared" si="17"/>
        <v>Debit C@rd2499</v>
      </c>
    </row>
    <row r="104" spans="1:25">
      <c r="A104" s="26" t="s">
        <v>993</v>
      </c>
      <c r="B104" s="27" t="str" cm="1">
        <f t="array" ref="B104:D104">_xlfn.TEXTSPLIT($A104,"//")</f>
        <v>TRXNO0005530</v>
      </c>
      <c r="C104" s="27" t="str">
        <v>12202024|Suraj|BansalMob604577016</v>
      </c>
      <c r="D104" s="27" t="str">
        <v>Razorpay*Credit Card2499</v>
      </c>
      <c r="E104" s="27" t="str" cm="1">
        <f t="array" ref="E104:F104">TRIM(_xlfn.TEXTSPLIT($C104,"Mob"))</f>
        <v>12202024|Suraj|Bansal</v>
      </c>
      <c r="F104" s="27" t="str">
        <v>604577016</v>
      </c>
      <c r="G104" s="27" t="str" cm="1">
        <f t="array" ref="G104">_xlfn.TEXTSPLIT($F104,"*")</f>
        <v>604577016</v>
      </c>
      <c r="H104" s="27"/>
      <c r="I104" s="27" t="str" cm="1">
        <f t="array" ref="I104:K104">_xlfn.TEXTSPLIT($E104,"|")</f>
        <v>12202024</v>
      </c>
      <c r="J104" s="27" t="str">
        <v>Suraj</v>
      </c>
      <c r="K104" s="27" t="str">
        <v>Bansal</v>
      </c>
      <c r="L104" s="27" t="str">
        <f t="shared" si="9"/>
        <v>Suraj</v>
      </c>
      <c r="M104" s="27" t="str" cm="1">
        <f t="array" ref="M104:N104">IF($D104="","",_xlfn.TEXTSPLIT($D104,"*"))</f>
        <v>Razorpay</v>
      </c>
      <c r="N104" s="27" t="str">
        <v>Credit Card2499</v>
      </c>
      <c r="O104" s="27" t="str">
        <f>IF($N104="",$H104,$N104)</f>
        <v>Credit Card2499</v>
      </c>
      <c r="P104" s="27" t="str">
        <f t="shared" si="10"/>
        <v>12</v>
      </c>
      <c r="Q104" s="30" t="str">
        <f t="shared" si="11"/>
        <v>20</v>
      </c>
      <c r="R104" s="27" t="str">
        <f t="shared" si="12"/>
        <v>2024</v>
      </c>
      <c r="S104" s="31" t="str">
        <f t="shared" si="13"/>
        <v>12/20/2024</v>
      </c>
      <c r="T104" s="27" t="str">
        <f>TRIM(B104)</f>
        <v>TRXNO0005530</v>
      </c>
      <c r="U104" s="29" t="str">
        <f t="shared" si="14"/>
        <v>Suraj Bansal</v>
      </c>
      <c r="V104" s="29" t="str">
        <f>IFERROR(_xlfn.XLOOKUP($U104,'Counselling Details'!$A$2:$A$308,'Counselling Details'!$B$2:$B$308),"")</f>
        <v>Male</v>
      </c>
      <c r="W104" s="44" t="str">
        <f t="shared" si="15"/>
        <v>604577016</v>
      </c>
      <c r="X104" s="27" t="str">
        <f t="shared" si="16"/>
        <v>Razorpay</v>
      </c>
      <c r="Y104" s="27" t="str">
        <f t="shared" si="17"/>
        <v>Credit Card2499</v>
      </c>
    </row>
    <row r="105" spans="1:25">
      <c r="A105" s="26" t="s">
        <v>994</v>
      </c>
      <c r="B105" s="27" t="str" cm="1">
        <f t="array" ref="B105:D105">_xlfn.TEXTSPLIT($A105,"//")</f>
        <v>TRXNO0005531</v>
      </c>
      <c r="C105" s="27" t="str">
        <v>12112024|Aarohi|ReddyMob605027035</v>
      </c>
      <c r="D105" s="27" t="str">
        <v>Razorpay*DebitCard3499</v>
      </c>
      <c r="E105" s="27" t="str" cm="1">
        <f t="array" ref="E105:F105">TRIM(_xlfn.TEXTSPLIT($C105,"Mob"))</f>
        <v>12112024|Aarohi|Reddy</v>
      </c>
      <c r="F105" s="27" t="str">
        <v>605027035</v>
      </c>
      <c r="G105" s="27" t="str" cm="1">
        <f t="array" ref="G105">_xlfn.TEXTSPLIT($F105,"*")</f>
        <v>605027035</v>
      </c>
      <c r="H105" s="27"/>
      <c r="I105" s="27" t="str" cm="1">
        <f t="array" ref="I105:K105">_xlfn.TEXTSPLIT($E105,"|")</f>
        <v>12112024</v>
      </c>
      <c r="J105" s="27" t="str">
        <v>Aarohi</v>
      </c>
      <c r="K105" s="27" t="str">
        <v>Reddy</v>
      </c>
      <c r="L105" s="27" t="str">
        <f t="shared" si="9"/>
        <v>Aarohi</v>
      </c>
      <c r="M105" s="27" t="str" cm="1">
        <f t="array" ref="M105:N105">IF($D105="","",_xlfn.TEXTSPLIT($D105,"*"))</f>
        <v>Razorpay</v>
      </c>
      <c r="N105" s="27" t="str">
        <v>DebitCard3499</v>
      </c>
      <c r="O105" s="27" t="str">
        <f>IF($N105="",$H105,$N105)</f>
        <v>DebitCard3499</v>
      </c>
      <c r="P105" s="27" t="str">
        <f t="shared" si="10"/>
        <v>12</v>
      </c>
      <c r="Q105" s="30" t="str">
        <f t="shared" si="11"/>
        <v>11</v>
      </c>
      <c r="R105" s="27" t="str">
        <f t="shared" si="12"/>
        <v>2024</v>
      </c>
      <c r="S105" s="31" t="str">
        <f t="shared" si="13"/>
        <v>12/11/2024</v>
      </c>
      <c r="T105" s="27" t="str">
        <f>TRIM(B105)</f>
        <v>TRXNO0005531</v>
      </c>
      <c r="U105" s="29" t="str">
        <f t="shared" si="14"/>
        <v>Aarohi Reddy</v>
      </c>
      <c r="V105" s="29" t="str">
        <f>IFERROR(_xlfn.XLOOKUP($U105,'Counselling Details'!$A$2:$A$308,'Counselling Details'!$B$2:$B$308),"")</f>
        <v>Female</v>
      </c>
      <c r="W105" s="44" t="str">
        <f t="shared" si="15"/>
        <v>605027035</v>
      </c>
      <c r="X105" s="27" t="str">
        <f t="shared" si="16"/>
        <v>Razorpay</v>
      </c>
      <c r="Y105" s="27" t="str">
        <f t="shared" si="17"/>
        <v>DebitCard3499</v>
      </c>
    </row>
    <row r="106" spans="1:25">
      <c r="A106" s="26" t="s">
        <v>995</v>
      </c>
      <c r="B106" s="27" t="str" cm="1">
        <f t="array" ref="B106:C106">_xlfn.TEXTSPLIT($A106,"//")</f>
        <v>TRXNO0005532</v>
      </c>
      <c r="C106" s="27" t="str">
        <v>12212024|Pallavi|MalhotraMob705117039*GPay3499</v>
      </c>
      <c r="D106" s="27"/>
      <c r="E106" s="27" t="str" cm="1">
        <f t="array" ref="E106:F106">TRIM(_xlfn.TEXTSPLIT($C106,"Mob"))</f>
        <v>12212024|Pallavi|Malhotra</v>
      </c>
      <c r="F106" s="27" t="str">
        <v>705117039*GPay3499</v>
      </c>
      <c r="G106" s="27" t="str" cm="1">
        <f t="array" ref="G106:H106">_xlfn.TEXTSPLIT($F106,"*")</f>
        <v>705117039</v>
      </c>
      <c r="H106" s="27" t="str">
        <v>GPay3499</v>
      </c>
      <c r="I106" s="27" t="str" cm="1">
        <f t="array" ref="I106:K106">_xlfn.TEXTSPLIT($E106,"|")</f>
        <v>12212024</v>
      </c>
      <c r="J106" s="27" t="str">
        <v>Pallavi</v>
      </c>
      <c r="K106" s="27" t="str">
        <v>Malhotra</v>
      </c>
      <c r="L106" s="27" t="str">
        <f t="shared" si="9"/>
        <v>Pallavi</v>
      </c>
      <c r="M106" s="27" t="str" cm="1">
        <f t="array" ref="M106">IF($D106="","",_xlfn.TEXTSPLIT($D106,"*"))</f>
        <v/>
      </c>
      <c r="N106" s="27"/>
      <c r="O106" s="27" t="str">
        <f>IF($N106="",$H106,$N106)</f>
        <v>GPay3499</v>
      </c>
      <c r="P106" s="27" t="str">
        <f t="shared" si="10"/>
        <v>12</v>
      </c>
      <c r="Q106" s="30" t="str">
        <f t="shared" si="11"/>
        <v>21</v>
      </c>
      <c r="R106" s="27" t="str">
        <f t="shared" si="12"/>
        <v>2024</v>
      </c>
      <c r="S106" s="31" t="str">
        <f t="shared" si="13"/>
        <v>12/21/2024</v>
      </c>
      <c r="T106" s="27" t="str">
        <f>TRIM(B106)</f>
        <v>TRXNO0005532</v>
      </c>
      <c r="U106" s="29" t="str">
        <f t="shared" si="14"/>
        <v>Pallavi Malhotra</v>
      </c>
      <c r="V106" s="29" t="str">
        <f>IFERROR(_xlfn.XLOOKUP($U106,'Counselling Details'!$A$2:$A$308,'Counselling Details'!$B$2:$B$308),"")</f>
        <v>Female</v>
      </c>
      <c r="W106" s="44" t="str">
        <f t="shared" si="15"/>
        <v>705117039</v>
      </c>
      <c r="X106" s="27" t="str">
        <f t="shared" si="16"/>
        <v/>
      </c>
      <c r="Y106" s="27" t="str">
        <f t="shared" si="17"/>
        <v>GPay3499</v>
      </c>
    </row>
    <row r="107" spans="1:25">
      <c r="A107" s="26" t="s">
        <v>996</v>
      </c>
      <c r="B107" s="27" t="str" cm="1">
        <f t="array" ref="B107:D107">_xlfn.TEXTSPLIT($A107,"//")</f>
        <v>TRXNO0005533</v>
      </c>
      <c r="C107" s="27" t="str">
        <v>12212024|Sonia|ReddyMob705297047</v>
      </c>
      <c r="D107" s="27" t="str">
        <v>PayU*DebitCard2499</v>
      </c>
      <c r="E107" s="27" t="str" cm="1">
        <f t="array" ref="E107:F107">TRIM(_xlfn.TEXTSPLIT($C107,"Mob"))</f>
        <v>12212024|Sonia|Reddy</v>
      </c>
      <c r="F107" s="27" t="str">
        <v>705297047</v>
      </c>
      <c r="G107" s="27" t="str" cm="1">
        <f t="array" ref="G107">_xlfn.TEXTSPLIT($F107,"*")</f>
        <v>705297047</v>
      </c>
      <c r="H107" s="27"/>
      <c r="I107" s="27" t="str" cm="1">
        <f t="array" ref="I107:K107">_xlfn.TEXTSPLIT($E107,"|")</f>
        <v>12212024</v>
      </c>
      <c r="J107" s="27" t="str">
        <v>Sonia</v>
      </c>
      <c r="K107" s="27" t="str">
        <v>Reddy</v>
      </c>
      <c r="L107" s="27" t="str">
        <f t="shared" si="9"/>
        <v>Sonia</v>
      </c>
      <c r="M107" s="27" t="str" cm="1">
        <f t="array" ref="M107:N107">IF($D107="","",_xlfn.TEXTSPLIT($D107,"*"))</f>
        <v>PayU</v>
      </c>
      <c r="N107" s="27" t="str">
        <v>DebitCard2499</v>
      </c>
      <c r="O107" s="27" t="str">
        <f>IF($N107="",$H107,$N107)</f>
        <v>DebitCard2499</v>
      </c>
      <c r="P107" s="27" t="str">
        <f t="shared" si="10"/>
        <v>12</v>
      </c>
      <c r="Q107" s="30" t="str">
        <f t="shared" si="11"/>
        <v>21</v>
      </c>
      <c r="R107" s="27" t="str">
        <f t="shared" si="12"/>
        <v>2024</v>
      </c>
      <c r="S107" s="31" t="str">
        <f t="shared" si="13"/>
        <v>12/21/2024</v>
      </c>
      <c r="T107" s="27" t="str">
        <f>TRIM(B107)</f>
        <v>TRXNO0005533</v>
      </c>
      <c r="U107" s="29" t="str">
        <f t="shared" si="14"/>
        <v>Sonia Reddy</v>
      </c>
      <c r="V107" s="29" t="str">
        <f>IFERROR(_xlfn.XLOOKUP($U107,'Counselling Details'!$A$2:$A$308,'Counselling Details'!$B$2:$B$308),"")</f>
        <v>Female</v>
      </c>
      <c r="W107" s="44" t="str">
        <f t="shared" si="15"/>
        <v>705297047</v>
      </c>
      <c r="X107" s="27" t="str">
        <f t="shared" si="16"/>
        <v>PayU</v>
      </c>
      <c r="Y107" s="27" t="str">
        <f t="shared" si="17"/>
        <v>DebitCard2499</v>
      </c>
    </row>
    <row r="108" spans="1:25">
      <c r="A108" s="26" t="s">
        <v>997</v>
      </c>
      <c r="B108" s="27" t="str" cm="1">
        <f t="array" ref="B108:D108">_xlfn.TEXTSPLIT($A108,"//")</f>
        <v>TRXNO0005534</v>
      </c>
      <c r="C108" s="27" t="str">
        <v>12142024|Yamini|VermaMob605837069</v>
      </c>
      <c r="D108" s="27" t="str">
        <v>PayU*Credit_Card2499</v>
      </c>
      <c r="E108" s="27" t="str" cm="1">
        <f t="array" ref="E108:F108">TRIM(_xlfn.TEXTSPLIT($C108,"Mob"))</f>
        <v>12142024|Yamini|Verma</v>
      </c>
      <c r="F108" s="27" t="str">
        <v>605837069</v>
      </c>
      <c r="G108" s="27" t="str" cm="1">
        <f t="array" ref="G108">_xlfn.TEXTSPLIT($F108,"*")</f>
        <v>605837069</v>
      </c>
      <c r="H108" s="27"/>
      <c r="I108" s="27" t="str" cm="1">
        <f t="array" ref="I108:K108">_xlfn.TEXTSPLIT($E108,"|")</f>
        <v>12142024</v>
      </c>
      <c r="J108" s="27" t="str">
        <v>Yamini</v>
      </c>
      <c r="K108" s="27" t="str">
        <v>Verma</v>
      </c>
      <c r="L108" s="27" t="str">
        <f t="shared" si="9"/>
        <v>Yamini</v>
      </c>
      <c r="M108" s="27" t="str" cm="1">
        <f t="array" ref="M108:N108">IF($D108="","",_xlfn.TEXTSPLIT($D108,"*"))</f>
        <v>PayU</v>
      </c>
      <c r="N108" s="27" t="str">
        <v>Credit_Card2499</v>
      </c>
      <c r="O108" s="27" t="str">
        <f>IF($N108="",$H108,$N108)</f>
        <v>Credit_Card2499</v>
      </c>
      <c r="P108" s="27" t="str">
        <f t="shared" si="10"/>
        <v>12</v>
      </c>
      <c r="Q108" s="30" t="str">
        <f t="shared" si="11"/>
        <v>14</v>
      </c>
      <c r="R108" s="27" t="str">
        <f t="shared" si="12"/>
        <v>2024</v>
      </c>
      <c r="S108" s="31" t="str">
        <f t="shared" si="13"/>
        <v>12/14/2024</v>
      </c>
      <c r="T108" s="27" t="str">
        <f>TRIM(B108)</f>
        <v>TRXNO0005534</v>
      </c>
      <c r="U108" s="29" t="str">
        <f t="shared" si="14"/>
        <v>Yamini Verma</v>
      </c>
      <c r="V108" s="29" t="str">
        <f>IFERROR(_xlfn.XLOOKUP($U108,'Counselling Details'!$A$2:$A$308,'Counselling Details'!$B$2:$B$308),"")</f>
        <v>Female</v>
      </c>
      <c r="W108" s="44" t="str">
        <f t="shared" si="15"/>
        <v>605837069</v>
      </c>
      <c r="X108" s="27" t="str">
        <f t="shared" si="16"/>
        <v>PayU</v>
      </c>
      <c r="Y108" s="27" t="str">
        <f t="shared" si="17"/>
        <v>Credit_Card2499</v>
      </c>
    </row>
    <row r="109" spans="1:25">
      <c r="A109" s="26" t="s">
        <v>998</v>
      </c>
      <c r="B109" s="27" t="str" cm="1">
        <f t="array" ref="B109:C109">_xlfn.TEXTSPLIT($A109,"//")</f>
        <v>TRXNO0005535</v>
      </c>
      <c r="C109" s="27" t="str">
        <v>12212024|Shaurya|JainMob705927073*GoogleP@y3499</v>
      </c>
      <c r="D109" s="27"/>
      <c r="E109" s="27" t="str" cm="1">
        <f t="array" ref="E109:F109">TRIM(_xlfn.TEXTSPLIT($C109,"Mob"))</f>
        <v>12212024|Shaurya|Jain</v>
      </c>
      <c r="F109" s="27" t="str">
        <v>705927073*GoogleP@y3499</v>
      </c>
      <c r="G109" s="27" t="str" cm="1">
        <f t="array" ref="G109:H109">_xlfn.TEXTSPLIT($F109,"*")</f>
        <v>705927073</v>
      </c>
      <c r="H109" s="27" t="str">
        <v>GoogleP@y3499</v>
      </c>
      <c r="I109" s="27" t="str" cm="1">
        <f t="array" ref="I109:K109">_xlfn.TEXTSPLIT($E109,"|")</f>
        <v>12212024</v>
      </c>
      <c r="J109" s="27" t="str">
        <v>Shaurya</v>
      </c>
      <c r="K109" s="27" t="str">
        <v>Jain</v>
      </c>
      <c r="L109" s="27" t="str">
        <f t="shared" si="9"/>
        <v>Shaurya</v>
      </c>
      <c r="M109" s="27" t="str" cm="1">
        <f t="array" ref="M109">IF($D109="","",_xlfn.TEXTSPLIT($D109,"*"))</f>
        <v/>
      </c>
      <c r="N109" s="27"/>
      <c r="O109" s="27" t="str">
        <f>IF($N109="",$H109,$N109)</f>
        <v>GoogleP@y3499</v>
      </c>
      <c r="P109" s="27" t="str">
        <f t="shared" si="10"/>
        <v>12</v>
      </c>
      <c r="Q109" s="30" t="str">
        <f t="shared" si="11"/>
        <v>21</v>
      </c>
      <c r="R109" s="27" t="str">
        <f t="shared" si="12"/>
        <v>2024</v>
      </c>
      <c r="S109" s="31" t="str">
        <f t="shared" si="13"/>
        <v>12/21/2024</v>
      </c>
      <c r="T109" s="27" t="str">
        <f>TRIM(B109)</f>
        <v>TRXNO0005535</v>
      </c>
      <c r="U109" s="29" t="str">
        <f t="shared" si="14"/>
        <v>Shaurya Jain</v>
      </c>
      <c r="V109" s="29" t="str">
        <f>IFERROR(_xlfn.XLOOKUP($U109,'Counselling Details'!$A$2:$A$308,'Counselling Details'!$B$2:$B$308),"")</f>
        <v>Male</v>
      </c>
      <c r="W109" s="44" t="str">
        <f t="shared" si="15"/>
        <v>705927073</v>
      </c>
      <c r="X109" s="27" t="str">
        <f t="shared" si="16"/>
        <v/>
      </c>
      <c r="Y109" s="27" t="str">
        <f t="shared" si="17"/>
        <v>GoogleP@y3499</v>
      </c>
    </row>
    <row r="110" spans="1:25">
      <c r="A110" s="26" t="s">
        <v>999</v>
      </c>
      <c r="B110" s="27" t="str" cm="1">
        <f t="array" ref="B110:D110">_xlfn.TEXTSPLIT($A110,"//")</f>
        <v>TRXNO0005536</v>
      </c>
      <c r="C110" s="27" t="str">
        <v>12192024|Sagar|TiwariMob706030707</v>
      </c>
      <c r="D110" s="27" t="str">
        <v>Razorpay*CreditC@rd2499</v>
      </c>
      <c r="E110" s="27" t="str" cm="1">
        <f t="array" ref="E110:F110">TRIM(_xlfn.TEXTSPLIT($C110,"Mob"))</f>
        <v>12192024|Sagar|Tiwari</v>
      </c>
      <c r="F110" s="27" t="str">
        <v>706030707</v>
      </c>
      <c r="G110" s="27" t="str" cm="1">
        <f t="array" ref="G110">_xlfn.TEXTSPLIT($F110,"*")</f>
        <v>706030707</v>
      </c>
      <c r="H110" s="27"/>
      <c r="I110" s="27" t="str" cm="1">
        <f t="array" ref="I110:K110">_xlfn.TEXTSPLIT($E110,"|")</f>
        <v>12192024</v>
      </c>
      <c r="J110" s="27" t="str">
        <v>Sagar</v>
      </c>
      <c r="K110" s="27" t="str">
        <v>Tiwari</v>
      </c>
      <c r="L110" s="27" t="str">
        <f t="shared" si="9"/>
        <v>Sagar</v>
      </c>
      <c r="M110" s="27" t="str" cm="1">
        <f t="array" ref="M110:N110">IF($D110="","",_xlfn.TEXTSPLIT($D110,"*"))</f>
        <v>Razorpay</v>
      </c>
      <c r="N110" s="27" t="str">
        <v>CreditC@rd2499</v>
      </c>
      <c r="O110" s="27" t="str">
        <f>IF($N110="",$H110,$N110)</f>
        <v>CreditC@rd2499</v>
      </c>
      <c r="P110" s="27" t="str">
        <f t="shared" si="10"/>
        <v>12</v>
      </c>
      <c r="Q110" s="30" t="str">
        <f t="shared" si="11"/>
        <v>19</v>
      </c>
      <c r="R110" s="27" t="str">
        <f t="shared" si="12"/>
        <v>2024</v>
      </c>
      <c r="S110" s="31" t="str">
        <f t="shared" si="13"/>
        <v>12/19/2024</v>
      </c>
      <c r="T110" s="27" t="str">
        <f>TRIM(B110)</f>
        <v>TRXNO0005536</v>
      </c>
      <c r="U110" s="29" t="str">
        <f t="shared" si="14"/>
        <v>Sagar Tiwari</v>
      </c>
      <c r="V110" s="29" t="str">
        <f>IFERROR(_xlfn.XLOOKUP($U110,'Counselling Details'!$A$2:$A$308,'Counselling Details'!$B$2:$B$308),"")</f>
        <v>Male</v>
      </c>
      <c r="W110" s="44" t="str">
        <f t="shared" si="15"/>
        <v>706030707</v>
      </c>
      <c r="X110" s="27" t="str">
        <f t="shared" si="16"/>
        <v>Razorpay</v>
      </c>
      <c r="Y110" s="27" t="str">
        <f t="shared" si="17"/>
        <v>CreditC@rd2499</v>
      </c>
    </row>
    <row r="111" spans="1:25">
      <c r="A111" s="26" t="s">
        <v>1000</v>
      </c>
      <c r="B111" s="27" t="str" cm="1">
        <f t="array" ref="B111:C111">_xlfn.TEXTSPLIT($A111,"//")</f>
        <v>TRXNO0005537</v>
      </c>
      <c r="C111" s="27" t="str">
        <v>12172024|Aditi|ChoudharyMob707367133*Amazon Pay2499</v>
      </c>
      <c r="D111" s="27"/>
      <c r="E111" s="27" t="str" cm="1">
        <f t="array" ref="E111:F111">TRIM(_xlfn.TEXTSPLIT($C111,"Mob"))</f>
        <v>12172024|Aditi|Choudhary</v>
      </c>
      <c r="F111" s="27" t="str">
        <v>707367133*Amazon Pay2499</v>
      </c>
      <c r="G111" s="27" t="str" cm="1">
        <f t="array" ref="G111:H111">_xlfn.TEXTSPLIT($F111,"*")</f>
        <v>707367133</v>
      </c>
      <c r="H111" s="27" t="str">
        <v>Amazon Pay2499</v>
      </c>
      <c r="I111" s="27" t="str" cm="1">
        <f t="array" ref="I111:K111">_xlfn.TEXTSPLIT($E111,"|")</f>
        <v>12172024</v>
      </c>
      <c r="J111" s="27" t="str">
        <v>Aditi</v>
      </c>
      <c r="K111" s="27" t="str">
        <v>Choudhary</v>
      </c>
      <c r="L111" s="27" t="str">
        <f t="shared" si="9"/>
        <v>Aditi</v>
      </c>
      <c r="M111" s="27" t="str" cm="1">
        <f t="array" ref="M111">IF($D111="","",_xlfn.TEXTSPLIT($D111,"*"))</f>
        <v/>
      </c>
      <c r="N111" s="27"/>
      <c r="O111" s="27" t="str">
        <f>IF($N111="",$H111,$N111)</f>
        <v>Amazon Pay2499</v>
      </c>
      <c r="P111" s="27" t="str">
        <f t="shared" si="10"/>
        <v>12</v>
      </c>
      <c r="Q111" s="30" t="str">
        <f t="shared" si="11"/>
        <v>17</v>
      </c>
      <c r="R111" s="27" t="str">
        <f t="shared" si="12"/>
        <v>2024</v>
      </c>
      <c r="S111" s="31" t="str">
        <f t="shared" si="13"/>
        <v>12/17/2024</v>
      </c>
      <c r="T111" s="27" t="str">
        <f>TRIM(B111)</f>
        <v>TRXNO0005537</v>
      </c>
      <c r="U111" s="29" t="str">
        <f t="shared" si="14"/>
        <v>Aditi Choudhary</v>
      </c>
      <c r="V111" s="29" t="str">
        <f>IFERROR(_xlfn.XLOOKUP($U111,'Counselling Details'!$A$2:$A$308,'Counselling Details'!$B$2:$B$308),"")</f>
        <v>Female</v>
      </c>
      <c r="W111" s="44" t="str">
        <f t="shared" si="15"/>
        <v>707367133</v>
      </c>
      <c r="X111" s="27" t="str">
        <f t="shared" si="16"/>
        <v/>
      </c>
      <c r="Y111" s="27" t="str">
        <f t="shared" si="17"/>
        <v>Amazon Pay2499</v>
      </c>
    </row>
    <row r="112" spans="1:25">
      <c r="A112" s="26" t="s">
        <v>1001</v>
      </c>
      <c r="B112" s="27" t="str" cm="1">
        <f t="array" ref="B112:D112">_xlfn.TEXTSPLIT($A112,"//")</f>
        <v>TRXNO0005538</v>
      </c>
      <c r="C112" s="27" t="str">
        <v>1292024|Chetan|TiwariMob707727149</v>
      </c>
      <c r="D112" s="27" t="str">
        <v>Razorpay*Debit Card3499</v>
      </c>
      <c r="E112" s="27" t="str" cm="1">
        <f t="array" ref="E112:F112">TRIM(_xlfn.TEXTSPLIT($C112,"Mob"))</f>
        <v>1292024|Chetan|Tiwari</v>
      </c>
      <c r="F112" s="27" t="str">
        <v>707727149</v>
      </c>
      <c r="G112" s="27" t="str" cm="1">
        <f t="array" ref="G112">_xlfn.TEXTSPLIT($F112,"*")</f>
        <v>707727149</v>
      </c>
      <c r="H112" s="27"/>
      <c r="I112" s="27" t="str" cm="1">
        <f t="array" ref="I112:K112">_xlfn.TEXTSPLIT($E112,"|")</f>
        <v>1292024</v>
      </c>
      <c r="J112" s="27" t="str">
        <v>Chetan</v>
      </c>
      <c r="K112" s="27" t="str">
        <v>Tiwari</v>
      </c>
      <c r="L112" s="27" t="str">
        <f t="shared" si="9"/>
        <v>Chetan</v>
      </c>
      <c r="M112" s="27" t="str" cm="1">
        <f t="array" ref="M112:N112">IF($D112="","",_xlfn.TEXTSPLIT($D112,"*"))</f>
        <v>Razorpay</v>
      </c>
      <c r="N112" s="27" t="str">
        <v>Debit Card3499</v>
      </c>
      <c r="O112" s="27" t="str">
        <f>IF($N112="",$H112,$N112)</f>
        <v>Debit Card3499</v>
      </c>
      <c r="P112" s="27" t="str">
        <f t="shared" si="10"/>
        <v>12</v>
      </c>
      <c r="Q112" s="30" t="str">
        <f t="shared" si="11"/>
        <v>92</v>
      </c>
      <c r="R112" s="27" t="str">
        <f t="shared" si="12"/>
        <v>2024</v>
      </c>
      <c r="S112" s="31" t="str">
        <f t="shared" si="13"/>
        <v>12/92/2024</v>
      </c>
      <c r="T112" s="27" t="str">
        <f>TRIM(B112)</f>
        <v>TRXNO0005538</v>
      </c>
      <c r="U112" s="29" t="str">
        <f t="shared" si="14"/>
        <v>Chetan Tiwari</v>
      </c>
      <c r="V112" s="29" t="str">
        <f>IFERROR(_xlfn.XLOOKUP($U112,'Counselling Details'!$A$2:$A$308,'Counselling Details'!$B$2:$B$308),"")</f>
        <v>Male</v>
      </c>
      <c r="W112" s="44" t="str">
        <f t="shared" si="15"/>
        <v>707727149</v>
      </c>
      <c r="X112" s="27" t="str">
        <f t="shared" si="16"/>
        <v>Razorpay</v>
      </c>
      <c r="Y112" s="27" t="str">
        <f t="shared" si="17"/>
        <v>Debit Card3499</v>
      </c>
    </row>
    <row r="113" spans="1:25">
      <c r="A113" s="26" t="s">
        <v>1002</v>
      </c>
      <c r="B113" s="27" t="str" cm="1">
        <f t="array" ref="B113:D113">_xlfn.TEXTSPLIT($A113,"//")</f>
        <v>TRXNO0005539</v>
      </c>
      <c r="C113" s="27" t="str">
        <v>12212024|Gagan|PatelMob708177167</v>
      </c>
      <c r="D113" s="27" t="str">
        <v>Razorpay*Debit C@rd2499</v>
      </c>
      <c r="E113" s="27" t="str" cm="1">
        <f t="array" ref="E113:F113">TRIM(_xlfn.TEXTSPLIT($C113,"Mob"))</f>
        <v>12212024|Gagan|Patel</v>
      </c>
      <c r="F113" s="27" t="str">
        <v>708177167</v>
      </c>
      <c r="G113" s="27" t="str" cm="1">
        <f t="array" ref="G113">_xlfn.TEXTSPLIT($F113,"*")</f>
        <v>708177167</v>
      </c>
      <c r="H113" s="27"/>
      <c r="I113" s="27" t="str" cm="1">
        <f t="array" ref="I113:K113">_xlfn.TEXTSPLIT($E113,"|")</f>
        <v>12212024</v>
      </c>
      <c r="J113" s="27" t="str">
        <v>Gagan</v>
      </c>
      <c r="K113" s="27" t="str">
        <v>Patel</v>
      </c>
      <c r="L113" s="27" t="str">
        <f t="shared" si="9"/>
        <v>Gagan</v>
      </c>
      <c r="M113" s="27" t="str" cm="1">
        <f t="array" ref="M113:N113">IF($D113="","",_xlfn.TEXTSPLIT($D113,"*"))</f>
        <v>Razorpay</v>
      </c>
      <c r="N113" s="27" t="str">
        <v>Debit C@rd2499</v>
      </c>
      <c r="O113" s="27" t="str">
        <f>IF($N113="",$H113,$N113)</f>
        <v>Debit C@rd2499</v>
      </c>
      <c r="P113" s="27" t="str">
        <f t="shared" si="10"/>
        <v>12</v>
      </c>
      <c r="Q113" s="30" t="str">
        <f t="shared" si="11"/>
        <v>21</v>
      </c>
      <c r="R113" s="27" t="str">
        <f t="shared" si="12"/>
        <v>2024</v>
      </c>
      <c r="S113" s="31" t="str">
        <f t="shared" si="13"/>
        <v>12/21/2024</v>
      </c>
      <c r="T113" s="27" t="str">
        <f>TRIM(B113)</f>
        <v>TRXNO0005539</v>
      </c>
      <c r="U113" s="29" t="str">
        <f t="shared" si="14"/>
        <v>Gagan Patel</v>
      </c>
      <c r="V113" s="29" t="str">
        <f>IFERROR(_xlfn.XLOOKUP($U113,'Counselling Details'!$A$2:$A$308,'Counselling Details'!$B$2:$B$308),"")</f>
        <v>Male</v>
      </c>
      <c r="W113" s="44" t="str">
        <f t="shared" si="15"/>
        <v>708177167</v>
      </c>
      <c r="X113" s="27" t="str">
        <f t="shared" si="16"/>
        <v>Razorpay</v>
      </c>
      <c r="Y113" s="27" t="str">
        <f t="shared" si="17"/>
        <v>Debit C@rd2499</v>
      </c>
    </row>
    <row r="114" spans="1:25">
      <c r="A114" s="26" t="s">
        <v>1003</v>
      </c>
      <c r="B114" s="27" t="str" cm="1">
        <f t="array" ref="B114:D114">_xlfn.TEXTSPLIT($A114,"//")</f>
        <v>TRXNO0005540</v>
      </c>
      <c r="C114" s="27" t="str">
        <v>12182024|IshaN    |PatelMob608447179</v>
      </c>
      <c r="D114" s="27" t="str">
        <v>PayU*CreditCard3499</v>
      </c>
      <c r="E114" s="27" t="str" cm="1">
        <f t="array" ref="E114:F114">TRIM(_xlfn.TEXTSPLIT($C114,"Mob"))</f>
        <v>12182024|IshaN |Patel</v>
      </c>
      <c r="F114" s="27" t="str">
        <v>608447179</v>
      </c>
      <c r="G114" s="27" t="str" cm="1">
        <f t="array" ref="G114">_xlfn.TEXTSPLIT($F114,"*")</f>
        <v>608447179</v>
      </c>
      <c r="H114" s="27"/>
      <c r="I114" s="27" t="str" cm="1">
        <f t="array" ref="I114:K114">_xlfn.TEXTSPLIT($E114,"|")</f>
        <v>12182024</v>
      </c>
      <c r="J114" s="27" t="str">
        <v xml:space="preserve">IshaN </v>
      </c>
      <c r="K114" s="27" t="str">
        <v>Patel</v>
      </c>
      <c r="L114" s="27" t="str">
        <f t="shared" si="9"/>
        <v>IshaN</v>
      </c>
      <c r="M114" s="27" t="str" cm="1">
        <f t="array" ref="M114:N114">IF($D114="","",_xlfn.TEXTSPLIT($D114,"*"))</f>
        <v>PayU</v>
      </c>
      <c r="N114" s="27" t="str">
        <v>CreditCard3499</v>
      </c>
      <c r="O114" s="27" t="str">
        <f>IF($N114="",$H114,$N114)</f>
        <v>CreditCard3499</v>
      </c>
      <c r="P114" s="27" t="str">
        <f t="shared" si="10"/>
        <v>12</v>
      </c>
      <c r="Q114" s="30" t="str">
        <f t="shared" si="11"/>
        <v>18</v>
      </c>
      <c r="R114" s="27" t="str">
        <f t="shared" si="12"/>
        <v>2024</v>
      </c>
      <c r="S114" s="31" t="str">
        <f t="shared" si="13"/>
        <v>12/18/2024</v>
      </c>
      <c r="T114" s="27" t="str">
        <f>TRIM(B114)</f>
        <v>TRXNO0005540</v>
      </c>
      <c r="U114" s="29" t="str">
        <f t="shared" si="14"/>
        <v>IshaN Patel</v>
      </c>
      <c r="V114" s="29" t="str">
        <f>IFERROR(_xlfn.XLOOKUP($U114,'Counselling Details'!$A$2:$A$308,'Counselling Details'!$B$2:$B$308),"")</f>
        <v>Male</v>
      </c>
      <c r="W114" s="44" t="str">
        <f t="shared" si="15"/>
        <v>608447179</v>
      </c>
      <c r="X114" s="27" t="str">
        <f t="shared" si="16"/>
        <v>PayU</v>
      </c>
      <c r="Y114" s="27" t="str">
        <f t="shared" si="17"/>
        <v>CreditCard3499</v>
      </c>
    </row>
    <row r="115" spans="1:25">
      <c r="A115" s="26" t="s">
        <v>1004</v>
      </c>
      <c r="B115" s="27" t="str" cm="1">
        <f t="array" ref="B115:C115">_xlfn.TEXTSPLIT($A115,"//")</f>
        <v>TRXNO0005541</v>
      </c>
      <c r="C115" s="27" t="str">
        <v>12142024|Krishna|IyerMob708537183*Google pay3499</v>
      </c>
      <c r="D115" s="27"/>
      <c r="E115" s="27" t="str" cm="1">
        <f t="array" ref="E115:F115">TRIM(_xlfn.TEXTSPLIT($C115,"Mob"))</f>
        <v>12142024|Krishna|Iyer</v>
      </c>
      <c r="F115" s="27" t="str">
        <v>708537183*Google pay3499</v>
      </c>
      <c r="G115" s="27" t="str" cm="1">
        <f t="array" ref="G115:H115">_xlfn.TEXTSPLIT($F115,"*")</f>
        <v>708537183</v>
      </c>
      <c r="H115" s="27" t="str">
        <v>Google pay3499</v>
      </c>
      <c r="I115" s="27" t="str" cm="1">
        <f t="array" ref="I115:K115">_xlfn.TEXTSPLIT($E115,"|")</f>
        <v>12142024</v>
      </c>
      <c r="J115" s="27" t="str">
        <v>Krishna</v>
      </c>
      <c r="K115" s="27" t="str">
        <v>Iyer</v>
      </c>
      <c r="L115" s="27" t="str">
        <f t="shared" si="9"/>
        <v>Krishna</v>
      </c>
      <c r="M115" s="27" t="str" cm="1">
        <f t="array" ref="M115">IF($D115="","",_xlfn.TEXTSPLIT($D115,"*"))</f>
        <v/>
      </c>
      <c r="N115" s="27"/>
      <c r="O115" s="27" t="str">
        <f>IF($N115="",$H115,$N115)</f>
        <v>Google pay3499</v>
      </c>
      <c r="P115" s="27" t="str">
        <f t="shared" si="10"/>
        <v>12</v>
      </c>
      <c r="Q115" s="30" t="str">
        <f t="shared" si="11"/>
        <v>14</v>
      </c>
      <c r="R115" s="27" t="str">
        <f t="shared" si="12"/>
        <v>2024</v>
      </c>
      <c r="S115" s="31" t="str">
        <f t="shared" si="13"/>
        <v>12/14/2024</v>
      </c>
      <c r="T115" s="27" t="str">
        <f>TRIM(B115)</f>
        <v>TRXNO0005541</v>
      </c>
      <c r="U115" s="29" t="str">
        <f t="shared" si="14"/>
        <v>Krishna Iyer</v>
      </c>
      <c r="V115" s="29" t="str">
        <f>IFERROR(_xlfn.XLOOKUP($U115,'Counselling Details'!$A$2:$A$308,'Counselling Details'!$B$2:$B$308),"")</f>
        <v>Female</v>
      </c>
      <c r="W115" s="44" t="str">
        <f t="shared" si="15"/>
        <v>708537183</v>
      </c>
      <c r="X115" s="27" t="str">
        <f t="shared" si="16"/>
        <v/>
      </c>
      <c r="Y115" s="27" t="str">
        <f t="shared" si="17"/>
        <v>Google pay3499</v>
      </c>
    </row>
    <row r="116" spans="1:25">
      <c r="A116" s="26" t="s">
        <v>1005</v>
      </c>
      <c r="B116" s="27" t="str" cm="1">
        <f t="array" ref="B116:D116">_xlfn.TEXTSPLIT($A116,"//")</f>
        <v>TRXNO0005542</v>
      </c>
      <c r="C116" s="27" t="str">
        <v>12122024|Lavanya|MehtaMob609077205</v>
      </c>
      <c r="D116" s="27" t="str">
        <v>PayU*Credit Card2499</v>
      </c>
      <c r="E116" s="27" t="str" cm="1">
        <f t="array" ref="E116:F116">TRIM(_xlfn.TEXTSPLIT($C116,"Mob"))</f>
        <v>12122024|Lavanya|Mehta</v>
      </c>
      <c r="F116" s="27" t="str">
        <v>609077205</v>
      </c>
      <c r="G116" s="27" t="str" cm="1">
        <f t="array" ref="G116">_xlfn.TEXTSPLIT($F116,"*")</f>
        <v>609077205</v>
      </c>
      <c r="H116" s="27"/>
      <c r="I116" s="27" t="str" cm="1">
        <f t="array" ref="I116:K116">_xlfn.TEXTSPLIT($E116,"|")</f>
        <v>12122024</v>
      </c>
      <c r="J116" s="27" t="str">
        <v>Lavanya</v>
      </c>
      <c r="K116" s="27" t="str">
        <v>Mehta</v>
      </c>
      <c r="L116" s="27" t="str">
        <f t="shared" si="9"/>
        <v>Lavanya</v>
      </c>
      <c r="M116" s="27" t="str" cm="1">
        <f t="array" ref="M116:N116">IF($D116="","",_xlfn.TEXTSPLIT($D116,"*"))</f>
        <v>PayU</v>
      </c>
      <c r="N116" s="27" t="str">
        <v>Credit Card2499</v>
      </c>
      <c r="O116" s="27" t="str">
        <f>IF($N116="",$H116,$N116)</f>
        <v>Credit Card2499</v>
      </c>
      <c r="P116" s="27" t="str">
        <f t="shared" si="10"/>
        <v>12</v>
      </c>
      <c r="Q116" s="30" t="str">
        <f t="shared" si="11"/>
        <v>12</v>
      </c>
      <c r="R116" s="27" t="str">
        <f t="shared" si="12"/>
        <v>2024</v>
      </c>
      <c r="S116" s="31" t="str">
        <f t="shared" si="13"/>
        <v>12/12/2024</v>
      </c>
      <c r="T116" s="27" t="str">
        <f>TRIM(B116)</f>
        <v>TRXNO0005542</v>
      </c>
      <c r="U116" s="29" t="str">
        <f t="shared" si="14"/>
        <v>Lavanya Mehta</v>
      </c>
      <c r="V116" s="29" t="str">
        <f>IFERROR(_xlfn.XLOOKUP($U116,'Counselling Details'!$A$2:$A$308,'Counselling Details'!$B$2:$B$308),"")</f>
        <v>Female</v>
      </c>
      <c r="W116" s="44" t="str">
        <f t="shared" si="15"/>
        <v>609077205</v>
      </c>
      <c r="X116" s="27" t="str">
        <f t="shared" si="16"/>
        <v>PayU</v>
      </c>
      <c r="Y116" s="27" t="str">
        <f t="shared" si="17"/>
        <v>Credit Card2499</v>
      </c>
    </row>
    <row r="117" spans="1:25">
      <c r="A117" s="26" t="s">
        <v>1006</v>
      </c>
      <c r="B117" s="27" t="str" cm="1">
        <f t="array" ref="B117:D117">_xlfn.TEXTSPLIT($A117,"//")</f>
        <v>TRXNO0005543</v>
      </c>
      <c r="C117" s="27" t="str">
        <v>12242024|Akash|RaoMob609437220</v>
      </c>
      <c r="D117" s="27" t="str">
        <v>Razorpay*CReDIT Card3499</v>
      </c>
      <c r="E117" s="27" t="str" cm="1">
        <f t="array" ref="E117:F117">TRIM(_xlfn.TEXTSPLIT($C117,"Mob"))</f>
        <v>12242024|Akash|Rao</v>
      </c>
      <c r="F117" s="27" t="str">
        <v>609437220</v>
      </c>
      <c r="G117" s="27" t="str" cm="1">
        <f t="array" ref="G117">_xlfn.TEXTSPLIT($F117,"*")</f>
        <v>609437220</v>
      </c>
      <c r="H117" s="27"/>
      <c r="I117" s="27" t="str" cm="1">
        <f t="array" ref="I117:K117">_xlfn.TEXTSPLIT($E117,"|")</f>
        <v>12242024</v>
      </c>
      <c r="J117" s="27" t="str">
        <v>Akash</v>
      </c>
      <c r="K117" s="27" t="str">
        <v>Rao</v>
      </c>
      <c r="L117" s="27" t="str">
        <f t="shared" si="9"/>
        <v>Akash</v>
      </c>
      <c r="M117" s="27" t="str" cm="1">
        <f t="array" ref="M117:N117">IF($D117="","",_xlfn.TEXTSPLIT($D117,"*"))</f>
        <v>Razorpay</v>
      </c>
      <c r="N117" s="27" t="str">
        <v>CReDIT Card3499</v>
      </c>
      <c r="O117" s="27" t="str">
        <f>IF($N117="",$H117,$N117)</f>
        <v>CReDIT Card3499</v>
      </c>
      <c r="P117" s="27" t="str">
        <f t="shared" si="10"/>
        <v>12</v>
      </c>
      <c r="Q117" s="30" t="str">
        <f t="shared" si="11"/>
        <v>24</v>
      </c>
      <c r="R117" s="27" t="str">
        <f t="shared" si="12"/>
        <v>2024</v>
      </c>
      <c r="S117" s="31" t="str">
        <f t="shared" si="13"/>
        <v>12/24/2024</v>
      </c>
      <c r="T117" s="27" t="str">
        <f>TRIM(B117)</f>
        <v>TRXNO0005543</v>
      </c>
      <c r="U117" s="29" t="str">
        <f t="shared" si="14"/>
        <v>Akash Rao</v>
      </c>
      <c r="V117" s="29" t="str">
        <f>IFERROR(_xlfn.XLOOKUP($U117,'Counselling Details'!$A$2:$A$308,'Counselling Details'!$B$2:$B$308),"")</f>
        <v>Male</v>
      </c>
      <c r="W117" s="44" t="str">
        <f t="shared" si="15"/>
        <v>609437220</v>
      </c>
      <c r="X117" s="27" t="str">
        <f t="shared" si="16"/>
        <v>Razorpay</v>
      </c>
      <c r="Y117" s="27" t="str">
        <f t="shared" si="17"/>
        <v>CReDIT Card3499</v>
      </c>
    </row>
    <row r="118" spans="1:25">
      <c r="A118" s="26" t="s">
        <v>1007</v>
      </c>
      <c r="B118" s="27" t="str" cm="1">
        <f t="array" ref="B118:D118">_xlfn.TEXTSPLIT($A118,"//")</f>
        <v>TRXNO0005544</v>
      </c>
      <c r="C118" s="27" t="str">
        <v>12162024|JeeT|KapoorMob609527224</v>
      </c>
      <c r="D118" s="27" t="str">
        <v>Razorpay*Debit2499</v>
      </c>
      <c r="E118" s="27" t="str" cm="1">
        <f t="array" ref="E118:F118">TRIM(_xlfn.TEXTSPLIT($C118,"Mob"))</f>
        <v>12162024|JeeT|Kapoor</v>
      </c>
      <c r="F118" s="27" t="str">
        <v>609527224</v>
      </c>
      <c r="G118" s="27" t="str" cm="1">
        <f t="array" ref="G118">_xlfn.TEXTSPLIT($F118,"*")</f>
        <v>609527224</v>
      </c>
      <c r="H118" s="27"/>
      <c r="I118" s="27" t="str" cm="1">
        <f t="array" ref="I118:K118">_xlfn.TEXTSPLIT($E118,"|")</f>
        <v>12162024</v>
      </c>
      <c r="J118" s="27" t="str">
        <v>JeeT</v>
      </c>
      <c r="K118" s="27" t="str">
        <v>Kapoor</v>
      </c>
      <c r="L118" s="27" t="str">
        <f t="shared" si="9"/>
        <v>JeeT</v>
      </c>
      <c r="M118" s="27" t="str" cm="1">
        <f t="array" ref="M118:N118">IF($D118="","",_xlfn.TEXTSPLIT($D118,"*"))</f>
        <v>Razorpay</v>
      </c>
      <c r="N118" s="27" t="str">
        <v>Debit2499</v>
      </c>
      <c r="O118" s="27" t="str">
        <f>IF($N118="",$H118,$N118)</f>
        <v>Debit2499</v>
      </c>
      <c r="P118" s="27" t="str">
        <f t="shared" si="10"/>
        <v>12</v>
      </c>
      <c r="Q118" s="30" t="str">
        <f t="shared" si="11"/>
        <v>16</v>
      </c>
      <c r="R118" s="27" t="str">
        <f t="shared" si="12"/>
        <v>2024</v>
      </c>
      <c r="S118" s="31" t="str">
        <f t="shared" si="13"/>
        <v>12/16/2024</v>
      </c>
      <c r="T118" s="27" t="str">
        <f>TRIM(B118)</f>
        <v>TRXNO0005544</v>
      </c>
      <c r="U118" s="29" t="str">
        <f t="shared" si="14"/>
        <v>JeeT Kapoor</v>
      </c>
      <c r="V118" s="29" t="str">
        <f>IFERROR(_xlfn.XLOOKUP($U118,'Counselling Details'!$A$2:$A$308,'Counselling Details'!$B$2:$B$308),"")</f>
        <v>Female</v>
      </c>
      <c r="W118" s="44" t="str">
        <f t="shared" si="15"/>
        <v>609527224</v>
      </c>
      <c r="X118" s="27" t="str">
        <f t="shared" si="16"/>
        <v>Razorpay</v>
      </c>
      <c r="Y118" s="27" t="str">
        <f t="shared" si="17"/>
        <v>Debit2499</v>
      </c>
    </row>
    <row r="119" spans="1:25">
      <c r="A119" s="26" t="s">
        <v>1008</v>
      </c>
      <c r="B119" s="27" t="str" cm="1">
        <f t="array" ref="B119:D119">_xlfn.TEXTSPLIT($A119,"//")</f>
        <v>TRXNO0005545</v>
      </c>
      <c r="C119" s="27" t="str">
        <v>12212024|Urvashi|VermaMob709707232</v>
      </c>
      <c r="D119" s="27" t="str">
        <v>Razorpay*CredIt Card1499</v>
      </c>
      <c r="E119" s="27" t="str" cm="1">
        <f t="array" ref="E119:F119">TRIM(_xlfn.TEXTSPLIT($C119,"Mob"))</f>
        <v>12212024|Urvashi|Verma</v>
      </c>
      <c r="F119" s="27" t="str">
        <v>709707232</v>
      </c>
      <c r="G119" s="27" t="str" cm="1">
        <f t="array" ref="G119">_xlfn.TEXTSPLIT($F119,"*")</f>
        <v>709707232</v>
      </c>
      <c r="H119" s="27"/>
      <c r="I119" s="27" t="str" cm="1">
        <f t="array" ref="I119:K119">_xlfn.TEXTSPLIT($E119,"|")</f>
        <v>12212024</v>
      </c>
      <c r="J119" s="27" t="str">
        <v>Urvashi</v>
      </c>
      <c r="K119" s="27" t="str">
        <v>Verma</v>
      </c>
      <c r="L119" s="27" t="str">
        <f t="shared" si="9"/>
        <v>Urvashi</v>
      </c>
      <c r="M119" s="27" t="str" cm="1">
        <f t="array" ref="M119:N119">IF($D119="","",_xlfn.TEXTSPLIT($D119,"*"))</f>
        <v>Razorpay</v>
      </c>
      <c r="N119" s="27" t="str">
        <v>CredIt Card1499</v>
      </c>
      <c r="O119" s="27" t="str">
        <f>IF($N119="",$H119,$N119)</f>
        <v>CredIt Card1499</v>
      </c>
      <c r="P119" s="27" t="str">
        <f t="shared" si="10"/>
        <v>12</v>
      </c>
      <c r="Q119" s="30" t="str">
        <f t="shared" si="11"/>
        <v>21</v>
      </c>
      <c r="R119" s="27" t="str">
        <f t="shared" si="12"/>
        <v>2024</v>
      </c>
      <c r="S119" s="31" t="str">
        <f t="shared" si="13"/>
        <v>12/21/2024</v>
      </c>
      <c r="T119" s="27" t="str">
        <f>TRIM(B119)</f>
        <v>TRXNO0005545</v>
      </c>
      <c r="U119" s="29" t="str">
        <f t="shared" si="14"/>
        <v>Urvashi Verma</v>
      </c>
      <c r="V119" s="29" t="str">
        <f>IFERROR(_xlfn.XLOOKUP($U119,'Counselling Details'!$A$2:$A$308,'Counselling Details'!$B$2:$B$308),"")</f>
        <v>Female</v>
      </c>
      <c r="W119" s="44" t="str">
        <f t="shared" si="15"/>
        <v>709707232</v>
      </c>
      <c r="X119" s="27" t="str">
        <f t="shared" si="16"/>
        <v>Razorpay</v>
      </c>
      <c r="Y119" s="27" t="str">
        <f t="shared" si="17"/>
        <v>CredIt Card1499</v>
      </c>
    </row>
    <row r="120" spans="1:25">
      <c r="A120" s="26" t="s">
        <v>1009</v>
      </c>
      <c r="B120" s="27" t="str" cm="1">
        <f t="array" ref="B120:D120">_xlfn.TEXTSPLIT($A120,"//")</f>
        <v>TRXNO0005546</v>
      </c>
      <c r="C120" s="27" t="str">
        <v>12242024|Govind|MalhotraMob609797235</v>
      </c>
      <c r="D120" s="27" t="str">
        <v>Razorpay*CredItCard2499</v>
      </c>
      <c r="E120" s="27" t="str" cm="1">
        <f t="array" ref="E120:F120">TRIM(_xlfn.TEXTSPLIT($C120,"Mob"))</f>
        <v>12242024|Govind|Malhotra</v>
      </c>
      <c r="F120" s="27" t="str">
        <v>609797235</v>
      </c>
      <c r="G120" s="27" t="str" cm="1">
        <f t="array" ref="G120">_xlfn.TEXTSPLIT($F120,"*")</f>
        <v>609797235</v>
      </c>
      <c r="H120" s="27"/>
      <c r="I120" s="27" t="str" cm="1">
        <f t="array" ref="I120:K120">_xlfn.TEXTSPLIT($E120,"|")</f>
        <v>12242024</v>
      </c>
      <c r="J120" s="27" t="str">
        <v>Govind</v>
      </c>
      <c r="K120" s="27" t="str">
        <v>Malhotra</v>
      </c>
      <c r="L120" s="27" t="str">
        <f t="shared" si="9"/>
        <v>Govind</v>
      </c>
      <c r="M120" s="27" t="str" cm="1">
        <f t="array" ref="M120:N120">IF($D120="","",_xlfn.TEXTSPLIT($D120,"*"))</f>
        <v>Razorpay</v>
      </c>
      <c r="N120" s="27" t="str">
        <v>CredItCard2499</v>
      </c>
      <c r="O120" s="27" t="str">
        <f>IF($N120="",$H120,$N120)</f>
        <v>CredItCard2499</v>
      </c>
      <c r="P120" s="27" t="str">
        <f t="shared" si="10"/>
        <v>12</v>
      </c>
      <c r="Q120" s="30" t="str">
        <f t="shared" si="11"/>
        <v>24</v>
      </c>
      <c r="R120" s="27" t="str">
        <f t="shared" si="12"/>
        <v>2024</v>
      </c>
      <c r="S120" s="31" t="str">
        <f t="shared" si="13"/>
        <v>12/24/2024</v>
      </c>
      <c r="T120" s="27" t="str">
        <f>TRIM(B120)</f>
        <v>TRXNO0005546</v>
      </c>
      <c r="U120" s="29" t="str">
        <f t="shared" si="14"/>
        <v>Govind Malhotra</v>
      </c>
      <c r="V120" s="29" t="str">
        <f>IFERROR(_xlfn.XLOOKUP($U120,'Counselling Details'!$A$2:$A$308,'Counselling Details'!$B$2:$B$308),"")</f>
        <v>Male</v>
      </c>
      <c r="W120" s="44" t="str">
        <f t="shared" si="15"/>
        <v>609797235</v>
      </c>
      <c r="X120" s="27" t="str">
        <f t="shared" si="16"/>
        <v>Razorpay</v>
      </c>
      <c r="Y120" s="27" t="str">
        <f t="shared" si="17"/>
        <v>CredItCard2499</v>
      </c>
    </row>
    <row r="121" spans="1:25">
      <c r="A121" s="26" t="s">
        <v>1010</v>
      </c>
      <c r="B121" s="27" t="str" cm="1">
        <f t="array" ref="B121:D121">_xlfn.TEXTSPLIT($A121,"//")</f>
        <v>TRXNO0005547</v>
      </c>
      <c r="C121" s="27" t="str">
        <v>12252024|Uday|MehtaMob709977243</v>
      </c>
      <c r="D121" s="27" t="str">
        <v>Razorpay*DebitCard3499</v>
      </c>
      <c r="E121" s="27" t="str" cm="1">
        <f t="array" ref="E121:F121">TRIM(_xlfn.TEXTSPLIT($C121,"Mob"))</f>
        <v>12252024|Uday|Mehta</v>
      </c>
      <c r="F121" s="27" t="str">
        <v>709977243</v>
      </c>
      <c r="G121" s="27" t="str" cm="1">
        <f t="array" ref="G121">_xlfn.TEXTSPLIT($F121,"*")</f>
        <v>709977243</v>
      </c>
      <c r="H121" s="27"/>
      <c r="I121" s="27" t="str" cm="1">
        <f t="array" ref="I121:K121">_xlfn.TEXTSPLIT($E121,"|")</f>
        <v>12252024</v>
      </c>
      <c r="J121" s="27" t="str">
        <v>Uday</v>
      </c>
      <c r="K121" s="27" t="str">
        <v>Mehta</v>
      </c>
      <c r="L121" s="27" t="str">
        <f t="shared" si="9"/>
        <v>Uday</v>
      </c>
      <c r="M121" s="27" t="str" cm="1">
        <f t="array" ref="M121:N121">IF($D121="","",_xlfn.TEXTSPLIT($D121,"*"))</f>
        <v>Razorpay</v>
      </c>
      <c r="N121" s="27" t="str">
        <v>DebitCard3499</v>
      </c>
      <c r="O121" s="27" t="str">
        <f>IF($N121="",$H121,$N121)</f>
        <v>DebitCard3499</v>
      </c>
      <c r="P121" s="27" t="str">
        <f t="shared" si="10"/>
        <v>12</v>
      </c>
      <c r="Q121" s="30" t="str">
        <f t="shared" si="11"/>
        <v>25</v>
      </c>
      <c r="R121" s="27" t="str">
        <f t="shared" si="12"/>
        <v>2024</v>
      </c>
      <c r="S121" s="31" t="str">
        <f t="shared" si="13"/>
        <v>12/25/2024</v>
      </c>
      <c r="T121" s="27" t="str">
        <f>TRIM(B121)</f>
        <v>TRXNO0005547</v>
      </c>
      <c r="U121" s="29" t="str">
        <f t="shared" si="14"/>
        <v>Uday Mehta</v>
      </c>
      <c r="V121" s="29" t="str">
        <f>IFERROR(_xlfn.XLOOKUP($U121,'Counselling Details'!$A$2:$A$308,'Counselling Details'!$B$2:$B$308),"")</f>
        <v>Male</v>
      </c>
      <c r="W121" s="44" t="str">
        <f t="shared" si="15"/>
        <v>709977243</v>
      </c>
      <c r="X121" s="27" t="str">
        <f t="shared" si="16"/>
        <v>Razorpay</v>
      </c>
      <c r="Y121" s="27" t="str">
        <f t="shared" si="17"/>
        <v>DebitCard3499</v>
      </c>
    </row>
    <row r="122" spans="1:25">
      <c r="A122" s="26" t="s">
        <v>1011</v>
      </c>
      <c r="B122" s="27" t="str" cm="1">
        <f t="array" ref="B122:D122">_xlfn.TEXTSPLIT($A122,"//")</f>
        <v>TRXNO0005548</v>
      </c>
      <c r="C122" s="27" t="str">
        <v>1292024|Lavanya|SharmaMob600067247</v>
      </c>
      <c r="D122" s="27" t="str">
        <v>Razorpay*Debit_Card2499</v>
      </c>
      <c r="E122" s="27" t="str" cm="1">
        <f t="array" ref="E122:F122">TRIM(_xlfn.TEXTSPLIT($C122,"Mob"))</f>
        <v>1292024|Lavanya|Sharma</v>
      </c>
      <c r="F122" s="27" t="str">
        <v>600067247</v>
      </c>
      <c r="G122" s="27" t="str" cm="1">
        <f t="array" ref="G122">_xlfn.TEXTSPLIT($F122,"*")</f>
        <v>600067247</v>
      </c>
      <c r="H122" s="27"/>
      <c r="I122" s="27" t="str" cm="1">
        <f t="array" ref="I122:K122">_xlfn.TEXTSPLIT($E122,"|")</f>
        <v>1292024</v>
      </c>
      <c r="J122" s="27" t="str">
        <v>Lavanya</v>
      </c>
      <c r="K122" s="27" t="str">
        <v>Sharma</v>
      </c>
      <c r="L122" s="27" t="str">
        <f t="shared" si="9"/>
        <v>Lavanya</v>
      </c>
      <c r="M122" s="27" t="str" cm="1">
        <f t="array" ref="M122:N122">IF($D122="","",_xlfn.TEXTSPLIT($D122,"*"))</f>
        <v>Razorpay</v>
      </c>
      <c r="N122" s="27" t="str">
        <v>Debit_Card2499</v>
      </c>
      <c r="O122" s="27" t="str">
        <f>IF($N122="",$H122,$N122)</f>
        <v>Debit_Card2499</v>
      </c>
      <c r="P122" s="27" t="str">
        <f t="shared" si="10"/>
        <v>12</v>
      </c>
      <c r="Q122" s="30" t="str">
        <f t="shared" si="11"/>
        <v>92</v>
      </c>
      <c r="R122" s="27" t="str">
        <f t="shared" si="12"/>
        <v>2024</v>
      </c>
      <c r="S122" s="31" t="str">
        <f t="shared" si="13"/>
        <v>12/92/2024</v>
      </c>
      <c r="T122" s="27" t="str">
        <f>TRIM(B122)</f>
        <v>TRXNO0005548</v>
      </c>
      <c r="U122" s="29" t="str">
        <f t="shared" si="14"/>
        <v>Lavanya Sharma</v>
      </c>
      <c r="V122" s="29" t="str">
        <f>IFERROR(_xlfn.XLOOKUP($U122,'Counselling Details'!$A$2:$A$308,'Counselling Details'!$B$2:$B$308),"")</f>
        <v>Female</v>
      </c>
      <c r="W122" s="44" t="str">
        <f t="shared" si="15"/>
        <v>600067247</v>
      </c>
      <c r="X122" s="27" t="str">
        <f t="shared" si="16"/>
        <v>Razorpay</v>
      </c>
      <c r="Y122" s="27" t="str">
        <f t="shared" si="17"/>
        <v>Debit_Card2499</v>
      </c>
    </row>
    <row r="123" spans="1:25">
      <c r="A123" s="26" t="s">
        <v>1012</v>
      </c>
      <c r="B123" s="27" t="str" cm="1">
        <f t="array" ref="B123:D123">_xlfn.TEXTSPLIT($A123,"//")</f>
        <v>TRXNO0005549</v>
      </c>
      <c r="C123" s="27" t="str">
        <v>12122024|Lavanya|RaoMob600517266</v>
      </c>
      <c r="D123" s="27" t="str">
        <v>Razorpay*Debit C@rd2499</v>
      </c>
      <c r="E123" s="27" t="str" cm="1">
        <f t="array" ref="E123:F123">TRIM(_xlfn.TEXTSPLIT($C123,"Mob"))</f>
        <v>12122024|Lavanya|Rao</v>
      </c>
      <c r="F123" s="27" t="str">
        <v>600517266</v>
      </c>
      <c r="G123" s="27" t="str" cm="1">
        <f t="array" ref="G123">_xlfn.TEXTSPLIT($F123,"*")</f>
        <v>600517266</v>
      </c>
      <c r="H123" s="27"/>
      <c r="I123" s="27" t="str" cm="1">
        <f t="array" ref="I123:K123">_xlfn.TEXTSPLIT($E123,"|")</f>
        <v>12122024</v>
      </c>
      <c r="J123" s="27" t="str">
        <v>Lavanya</v>
      </c>
      <c r="K123" s="27" t="str">
        <v>Rao</v>
      </c>
      <c r="L123" s="27" t="str">
        <f t="shared" si="9"/>
        <v>Lavanya</v>
      </c>
      <c r="M123" s="27" t="str" cm="1">
        <f t="array" ref="M123:N123">IF($D123="","",_xlfn.TEXTSPLIT($D123,"*"))</f>
        <v>Razorpay</v>
      </c>
      <c r="N123" s="27" t="str">
        <v>Debit C@rd2499</v>
      </c>
      <c r="O123" s="27" t="str">
        <f>IF($N123="",$H123,$N123)</f>
        <v>Debit C@rd2499</v>
      </c>
      <c r="P123" s="27" t="str">
        <f t="shared" si="10"/>
        <v>12</v>
      </c>
      <c r="Q123" s="30" t="str">
        <f t="shared" si="11"/>
        <v>12</v>
      </c>
      <c r="R123" s="27" t="str">
        <f t="shared" si="12"/>
        <v>2024</v>
      </c>
      <c r="S123" s="31" t="str">
        <f t="shared" si="13"/>
        <v>12/12/2024</v>
      </c>
      <c r="T123" s="27" t="str">
        <f>TRIM(B123)</f>
        <v>TRXNO0005549</v>
      </c>
      <c r="U123" s="29" t="str">
        <f t="shared" si="14"/>
        <v>Lavanya Rao</v>
      </c>
      <c r="V123" s="29" t="str">
        <f>IFERROR(_xlfn.XLOOKUP($U123,'Counselling Details'!$A$2:$A$308,'Counselling Details'!$B$2:$B$308),"")</f>
        <v>Female</v>
      </c>
      <c r="W123" s="44" t="str">
        <f t="shared" si="15"/>
        <v>600517266</v>
      </c>
      <c r="X123" s="27" t="str">
        <f t="shared" si="16"/>
        <v>Razorpay</v>
      </c>
      <c r="Y123" s="27" t="str">
        <f t="shared" si="17"/>
        <v>Debit C@rd2499</v>
      </c>
    </row>
    <row r="124" spans="1:25">
      <c r="A124" s="26" t="s">
        <v>1013</v>
      </c>
      <c r="B124" s="27" t="str" cm="1">
        <f t="array" ref="B124:C124">_xlfn.TEXTSPLIT($A124,"//")</f>
        <v>TRXNO0005550</v>
      </c>
      <c r="C124" s="27" t="str">
        <v>12232024|Krishna|AgarwaLMob700877281*G0gle pay2499</v>
      </c>
      <c r="D124" s="27"/>
      <c r="E124" s="27" t="str" cm="1">
        <f t="array" ref="E124:F124">TRIM(_xlfn.TEXTSPLIT($C124,"Mob"))</f>
        <v>12232024|Krishna|AgarwaL</v>
      </c>
      <c r="F124" s="27" t="str">
        <v>700877281*G0gle pay2499</v>
      </c>
      <c r="G124" s="27" t="str" cm="1">
        <f t="array" ref="G124:H124">_xlfn.TEXTSPLIT($F124,"*")</f>
        <v>700877281</v>
      </c>
      <c r="H124" s="27" t="str">
        <v>G0gle pay2499</v>
      </c>
      <c r="I124" s="27" t="str" cm="1">
        <f t="array" ref="I124:K124">_xlfn.TEXTSPLIT($E124,"|")</f>
        <v>12232024</v>
      </c>
      <c r="J124" s="27" t="str">
        <v>Krishna</v>
      </c>
      <c r="K124" s="27" t="str">
        <v>AgarwaL</v>
      </c>
      <c r="L124" s="27" t="str">
        <f t="shared" si="9"/>
        <v>Krishna</v>
      </c>
      <c r="M124" s="27" t="str" cm="1">
        <f t="array" ref="M124">IF($D124="","",_xlfn.TEXTSPLIT($D124,"*"))</f>
        <v/>
      </c>
      <c r="N124" s="27"/>
      <c r="O124" s="27" t="str">
        <f>IF($N124="",$H124,$N124)</f>
        <v>G0gle pay2499</v>
      </c>
      <c r="P124" s="27" t="str">
        <f t="shared" si="10"/>
        <v>12</v>
      </c>
      <c r="Q124" s="30" t="str">
        <f t="shared" si="11"/>
        <v>23</v>
      </c>
      <c r="R124" s="27" t="str">
        <f t="shared" si="12"/>
        <v>2024</v>
      </c>
      <c r="S124" s="31" t="str">
        <f t="shared" si="13"/>
        <v>12/23/2024</v>
      </c>
      <c r="T124" s="27" t="str">
        <f>TRIM(B124)</f>
        <v>TRXNO0005550</v>
      </c>
      <c r="U124" s="29" t="str">
        <f t="shared" si="14"/>
        <v>Krishna AgarwaL</v>
      </c>
      <c r="V124" s="29" t="str">
        <f>IFERROR(_xlfn.XLOOKUP($U124,'Counselling Details'!$A$2:$A$308,'Counselling Details'!$B$2:$B$308),"")</f>
        <v>Female</v>
      </c>
      <c r="W124" s="44" t="str">
        <f t="shared" si="15"/>
        <v>700877281</v>
      </c>
      <c r="X124" s="27" t="str">
        <f t="shared" si="16"/>
        <v/>
      </c>
      <c r="Y124" s="27" t="str">
        <f t="shared" si="17"/>
        <v>G0gle pay2499</v>
      </c>
    </row>
    <row r="125" spans="1:25">
      <c r="A125" s="26" t="s">
        <v>1014</v>
      </c>
      <c r="B125" s="27" t="str" cm="1">
        <f t="array" ref="B125:D125">_xlfn.TEXTSPLIT($A125,"//")</f>
        <v>TRXNO0005551</v>
      </c>
      <c r="C125" s="27" t="str">
        <v>12302024|Pallavi|KapoorMob601057288</v>
      </c>
      <c r="D125" s="27" t="str">
        <v>PayU*Credit_Card3499</v>
      </c>
      <c r="E125" s="27" t="str" cm="1">
        <f t="array" ref="E125:F125">TRIM(_xlfn.TEXTSPLIT($C125,"Mob"))</f>
        <v>12302024|Pallavi|Kapoor</v>
      </c>
      <c r="F125" s="27" t="str">
        <v>601057288</v>
      </c>
      <c r="G125" s="27" t="str" cm="1">
        <f t="array" ref="G125">_xlfn.TEXTSPLIT($F125,"*")</f>
        <v>601057288</v>
      </c>
      <c r="H125" s="27"/>
      <c r="I125" s="27" t="str" cm="1">
        <f t="array" ref="I125:K125">_xlfn.TEXTSPLIT($E125,"|")</f>
        <v>12302024</v>
      </c>
      <c r="J125" s="27" t="str">
        <v>Pallavi</v>
      </c>
      <c r="K125" s="27" t="str">
        <v>Kapoor</v>
      </c>
      <c r="L125" s="27" t="str">
        <f t="shared" si="9"/>
        <v>Pallavi</v>
      </c>
      <c r="M125" s="27" t="str" cm="1">
        <f t="array" ref="M125:N125">IF($D125="","",_xlfn.TEXTSPLIT($D125,"*"))</f>
        <v>PayU</v>
      </c>
      <c r="N125" s="27" t="str">
        <v>Credit_Card3499</v>
      </c>
      <c r="O125" s="27" t="str">
        <f>IF($N125="",$H125,$N125)</f>
        <v>Credit_Card3499</v>
      </c>
      <c r="P125" s="27" t="str">
        <f t="shared" si="10"/>
        <v>12</v>
      </c>
      <c r="Q125" s="30" t="str">
        <f t="shared" si="11"/>
        <v>30</v>
      </c>
      <c r="R125" s="27" t="str">
        <f t="shared" si="12"/>
        <v>2024</v>
      </c>
      <c r="S125" s="31" t="str">
        <f t="shared" si="13"/>
        <v>12/30/2024</v>
      </c>
      <c r="T125" s="27" t="str">
        <f>TRIM(B125)</f>
        <v>TRXNO0005551</v>
      </c>
      <c r="U125" s="29" t="str">
        <f t="shared" si="14"/>
        <v>Pallavi Kapoor</v>
      </c>
      <c r="V125" s="29" t="str">
        <f>IFERROR(_xlfn.XLOOKUP($U125,'Counselling Details'!$A$2:$A$308,'Counselling Details'!$B$2:$B$308),"")</f>
        <v>Female</v>
      </c>
      <c r="W125" s="44" t="str">
        <f t="shared" si="15"/>
        <v>601057288</v>
      </c>
      <c r="X125" s="27" t="str">
        <f t="shared" si="16"/>
        <v>PayU</v>
      </c>
      <c r="Y125" s="27" t="str">
        <f t="shared" si="17"/>
        <v>Credit_Card3499</v>
      </c>
    </row>
    <row r="126" spans="1:25">
      <c r="A126" s="26" t="s">
        <v>1015</v>
      </c>
      <c r="B126" s="27" t="str" cm="1">
        <f t="array" ref="B126:C126">_xlfn.TEXTSPLIT($A126,"//")</f>
        <v>TRXNO0005552</v>
      </c>
      <c r="C126" s="27" t="str">
        <v>12172024|Dhruv|MehtaMob601417303*Amazon Pay2499</v>
      </c>
      <c r="D126" s="27"/>
      <c r="E126" s="27" t="str" cm="1">
        <f t="array" ref="E126:F126">TRIM(_xlfn.TEXTSPLIT($C126,"Mob"))</f>
        <v>12172024|Dhruv|Mehta</v>
      </c>
      <c r="F126" s="27" t="str">
        <v>601417303*Amazon Pay2499</v>
      </c>
      <c r="G126" s="27" t="str" cm="1">
        <f t="array" ref="G126:H126">_xlfn.TEXTSPLIT($F126,"*")</f>
        <v>601417303</v>
      </c>
      <c r="H126" s="27" t="str">
        <v>Amazon Pay2499</v>
      </c>
      <c r="I126" s="27" t="str" cm="1">
        <f t="array" ref="I126:K126">_xlfn.TEXTSPLIT($E126,"|")</f>
        <v>12172024</v>
      </c>
      <c r="J126" s="27" t="str">
        <v>Dhruv</v>
      </c>
      <c r="K126" s="27" t="str">
        <v>Mehta</v>
      </c>
      <c r="L126" s="27" t="str">
        <f t="shared" si="9"/>
        <v>Dhruv</v>
      </c>
      <c r="M126" s="27" t="str" cm="1">
        <f t="array" ref="M126">IF($D126="","",_xlfn.TEXTSPLIT($D126,"*"))</f>
        <v/>
      </c>
      <c r="N126" s="27"/>
      <c r="O126" s="27" t="str">
        <f>IF($N126="",$H126,$N126)</f>
        <v>Amazon Pay2499</v>
      </c>
      <c r="P126" s="27" t="str">
        <f t="shared" si="10"/>
        <v>12</v>
      </c>
      <c r="Q126" s="30" t="str">
        <f t="shared" si="11"/>
        <v>17</v>
      </c>
      <c r="R126" s="27" t="str">
        <f t="shared" si="12"/>
        <v>2024</v>
      </c>
      <c r="S126" s="31" t="str">
        <f t="shared" si="13"/>
        <v>12/17/2024</v>
      </c>
      <c r="T126" s="27" t="str">
        <f>TRIM(B126)</f>
        <v>TRXNO0005552</v>
      </c>
      <c r="U126" s="29" t="str">
        <f t="shared" si="14"/>
        <v>Dhruv Mehta</v>
      </c>
      <c r="V126" s="29" t="str">
        <f>IFERROR(_xlfn.XLOOKUP($U126,'Counselling Details'!$A$2:$A$308,'Counselling Details'!$B$2:$B$308),"")</f>
        <v>Male</v>
      </c>
      <c r="W126" s="44" t="str">
        <f t="shared" si="15"/>
        <v>601417303</v>
      </c>
      <c r="X126" s="27" t="str">
        <f t="shared" si="16"/>
        <v/>
      </c>
      <c r="Y126" s="27" t="str">
        <f t="shared" si="17"/>
        <v>Amazon Pay2499</v>
      </c>
    </row>
    <row r="127" spans="1:25">
      <c r="A127" s="26" t="s">
        <v>1016</v>
      </c>
      <c r="B127" s="27" t="str" cm="1">
        <f t="array" ref="B127:D127">_xlfn.TEXTSPLIT($A127,"//")</f>
        <v>TRXNO0005553</v>
      </c>
      <c r="C127" s="27" t="str">
        <v>12142024|adarsh|KMob702047330</v>
      </c>
      <c r="D127" s="27" t="str">
        <v>Razorpay*Credit Card3499</v>
      </c>
      <c r="E127" s="27" t="str" cm="1">
        <f t="array" ref="E127:F127">TRIM(_xlfn.TEXTSPLIT($C127,"Mob"))</f>
        <v>12142024|adarsh|K</v>
      </c>
      <c r="F127" s="27" t="str">
        <v>702047330</v>
      </c>
      <c r="G127" s="27" t="str" cm="1">
        <f t="array" ref="G127">_xlfn.TEXTSPLIT($F127,"*")</f>
        <v>702047330</v>
      </c>
      <c r="H127" s="27"/>
      <c r="I127" s="27" t="str" cm="1">
        <f t="array" ref="I127:K127">_xlfn.TEXTSPLIT($E127,"|")</f>
        <v>12142024</v>
      </c>
      <c r="J127" s="27" t="str">
        <v>adarsh</v>
      </c>
      <c r="K127" s="27" t="str">
        <v>K</v>
      </c>
      <c r="L127" s="27" t="str">
        <f t="shared" si="9"/>
        <v>adarsh</v>
      </c>
      <c r="M127" s="27" t="str" cm="1">
        <f t="array" ref="M127:N127">IF($D127="","",_xlfn.TEXTSPLIT($D127,"*"))</f>
        <v>Razorpay</v>
      </c>
      <c r="N127" s="27" t="str">
        <v>Credit Card3499</v>
      </c>
      <c r="O127" s="27" t="str">
        <f>IF($N127="",$H127,$N127)</f>
        <v>Credit Card3499</v>
      </c>
      <c r="P127" s="27" t="str">
        <f t="shared" si="10"/>
        <v>12</v>
      </c>
      <c r="Q127" s="30" t="str">
        <f t="shared" si="11"/>
        <v>14</v>
      </c>
      <c r="R127" s="27" t="str">
        <f t="shared" si="12"/>
        <v>2024</v>
      </c>
      <c r="S127" s="31" t="str">
        <f t="shared" si="13"/>
        <v>12/14/2024</v>
      </c>
      <c r="T127" s="27" t="str">
        <f>TRIM(B127)</f>
        <v>TRXNO0005553</v>
      </c>
      <c r="U127" s="29" t="str">
        <f t="shared" si="14"/>
        <v>adarsh K</v>
      </c>
      <c r="V127" s="29" t="str">
        <f>IFERROR(_xlfn.XLOOKUP($U127,'Counselling Details'!$A$2:$A$308,'Counselling Details'!$B$2:$B$308),"")</f>
        <v>Male</v>
      </c>
      <c r="W127" s="44" t="str">
        <f t="shared" si="15"/>
        <v>702047330</v>
      </c>
      <c r="X127" s="27" t="str">
        <f t="shared" si="16"/>
        <v>Razorpay</v>
      </c>
      <c r="Y127" s="27" t="str">
        <f t="shared" si="17"/>
        <v>Credit Card3499</v>
      </c>
    </row>
    <row r="128" spans="1:25">
      <c r="A128" s="26" t="s">
        <v>1017</v>
      </c>
      <c r="B128" s="27" t="str" cm="1">
        <f t="array" ref="B128:D128">_xlfn.TEXTSPLIT($A128,"//")</f>
        <v>TRXNO0005554</v>
      </c>
      <c r="C128" s="27" t="str">
        <v>12292024|Indrajit|GhoshMob702587353</v>
      </c>
      <c r="D128" s="27" t="str">
        <v>PayU*Credit Card1499</v>
      </c>
      <c r="E128" s="27" t="str" cm="1">
        <f t="array" ref="E128:F128">TRIM(_xlfn.TEXTSPLIT($C128,"Mob"))</f>
        <v>12292024|Indrajit|Ghosh</v>
      </c>
      <c r="F128" s="27" t="str">
        <v>702587353</v>
      </c>
      <c r="G128" s="27" t="str" cm="1">
        <f t="array" ref="G128">_xlfn.TEXTSPLIT($F128,"*")</f>
        <v>702587353</v>
      </c>
      <c r="H128" s="27"/>
      <c r="I128" s="27" t="str" cm="1">
        <f t="array" ref="I128:K128">_xlfn.TEXTSPLIT($E128,"|")</f>
        <v>12292024</v>
      </c>
      <c r="J128" s="27" t="str">
        <v>Indrajit</v>
      </c>
      <c r="K128" s="27" t="str">
        <v>Ghosh</v>
      </c>
      <c r="L128" s="27" t="str">
        <f t="shared" si="9"/>
        <v>Indrajit</v>
      </c>
      <c r="M128" s="27" t="str" cm="1">
        <f t="array" ref="M128:N128">IF($D128="","",_xlfn.TEXTSPLIT($D128,"*"))</f>
        <v>PayU</v>
      </c>
      <c r="N128" s="27" t="str">
        <v>Credit Card1499</v>
      </c>
      <c r="O128" s="27" t="str">
        <f>IF($N128="",$H128,$N128)</f>
        <v>Credit Card1499</v>
      </c>
      <c r="P128" s="27" t="str">
        <f t="shared" si="10"/>
        <v>12</v>
      </c>
      <c r="Q128" s="30" t="str">
        <f t="shared" si="11"/>
        <v>29</v>
      </c>
      <c r="R128" s="27" t="str">
        <f t="shared" si="12"/>
        <v>2024</v>
      </c>
      <c r="S128" s="31" t="str">
        <f t="shared" si="13"/>
        <v>12/29/2024</v>
      </c>
      <c r="T128" s="27" t="str">
        <f>TRIM(B128)</f>
        <v>TRXNO0005554</v>
      </c>
      <c r="U128" s="29" t="str">
        <f t="shared" si="14"/>
        <v>Indrajit Ghosh</v>
      </c>
      <c r="V128" s="29" t="str">
        <f>IFERROR(_xlfn.XLOOKUP($U128,'Counselling Details'!$A$2:$A$308,'Counselling Details'!$B$2:$B$308),"")</f>
        <v>Male</v>
      </c>
      <c r="W128" s="44" t="str">
        <f t="shared" si="15"/>
        <v>702587353</v>
      </c>
      <c r="X128" s="27" t="str">
        <f t="shared" si="16"/>
        <v>PayU</v>
      </c>
      <c r="Y128" s="27" t="str">
        <f t="shared" si="17"/>
        <v>Credit Card1499</v>
      </c>
    </row>
    <row r="129" spans="1:25">
      <c r="A129" s="26" t="s">
        <v>1018</v>
      </c>
      <c r="B129" s="27" t="str" cm="1">
        <f t="array" ref="B129:D129">_xlfn.TEXTSPLIT($A129,"//")</f>
        <v>TRXNO0005555</v>
      </c>
      <c r="C129" s="27" t="str">
        <v>12112024|Gagan|SinghMob702857364</v>
      </c>
      <c r="D129" s="27" t="str">
        <v>Razorpay*DEbit Card2499</v>
      </c>
      <c r="E129" s="27" t="str" cm="1">
        <f t="array" ref="E129:F129">TRIM(_xlfn.TEXTSPLIT($C129,"Mob"))</f>
        <v>12112024|Gagan|Singh</v>
      </c>
      <c r="F129" s="27" t="str">
        <v>702857364</v>
      </c>
      <c r="G129" s="27" t="str" cm="1">
        <f t="array" ref="G129">_xlfn.TEXTSPLIT($F129,"*")</f>
        <v>702857364</v>
      </c>
      <c r="H129" s="27"/>
      <c r="I129" s="27" t="str" cm="1">
        <f t="array" ref="I129:K129">_xlfn.TEXTSPLIT($E129,"|")</f>
        <v>12112024</v>
      </c>
      <c r="J129" s="27" t="str">
        <v>Gagan</v>
      </c>
      <c r="K129" s="27" t="str">
        <v>Singh</v>
      </c>
      <c r="L129" s="27" t="str">
        <f t="shared" si="9"/>
        <v>Gagan</v>
      </c>
      <c r="M129" s="27" t="str" cm="1">
        <f t="array" ref="M129:N129">IF($D129="","",_xlfn.TEXTSPLIT($D129,"*"))</f>
        <v>Razorpay</v>
      </c>
      <c r="N129" s="27" t="str">
        <v>DEbit Card2499</v>
      </c>
      <c r="O129" s="27" t="str">
        <f>IF($N129="",$H129,$N129)</f>
        <v>DEbit Card2499</v>
      </c>
      <c r="P129" s="27" t="str">
        <f t="shared" si="10"/>
        <v>12</v>
      </c>
      <c r="Q129" s="30" t="str">
        <f t="shared" si="11"/>
        <v>11</v>
      </c>
      <c r="R129" s="27" t="str">
        <f t="shared" si="12"/>
        <v>2024</v>
      </c>
      <c r="S129" s="31" t="str">
        <f t="shared" si="13"/>
        <v>12/11/2024</v>
      </c>
      <c r="T129" s="27" t="str">
        <f>TRIM(B129)</f>
        <v>TRXNO0005555</v>
      </c>
      <c r="U129" s="29" t="str">
        <f t="shared" si="14"/>
        <v>Gagan Singh</v>
      </c>
      <c r="V129" s="29" t="str">
        <f>IFERROR(_xlfn.XLOOKUP($U129,'Counselling Details'!$A$2:$A$308,'Counselling Details'!$B$2:$B$308),"")</f>
        <v>Male</v>
      </c>
      <c r="W129" s="44" t="str">
        <f t="shared" si="15"/>
        <v>702857364</v>
      </c>
      <c r="X129" s="27" t="str">
        <f t="shared" si="16"/>
        <v>Razorpay</v>
      </c>
      <c r="Y129" s="27" t="str">
        <f t="shared" si="17"/>
        <v>DEbit Card2499</v>
      </c>
    </row>
    <row r="130" spans="1:25">
      <c r="A130" s="26" t="s">
        <v>1019</v>
      </c>
      <c r="B130" s="27" t="str" cm="1">
        <f t="array" ref="B130:D130">_xlfn.TEXTSPLIT($A130,"//")</f>
        <v>TRXNO0005556</v>
      </c>
      <c r="C130" s="27" t="str">
        <v>12202024|Vikas|BansalMob703037371</v>
      </c>
      <c r="D130" s="27" t="str">
        <v>Razorpay*Debit Card3499</v>
      </c>
      <c r="E130" s="27" t="str" cm="1">
        <f t="array" ref="E130:F130">TRIM(_xlfn.TEXTSPLIT($C130,"Mob"))</f>
        <v>12202024|Vikas|Bansal</v>
      </c>
      <c r="F130" s="27" t="str">
        <v>703037371</v>
      </c>
      <c r="G130" s="27" t="str" cm="1">
        <f t="array" ref="G130">_xlfn.TEXTSPLIT($F130,"*")</f>
        <v>703037371</v>
      </c>
      <c r="H130" s="27"/>
      <c r="I130" s="27" t="str" cm="1">
        <f t="array" ref="I130:K130">_xlfn.TEXTSPLIT($E130,"|")</f>
        <v>12202024</v>
      </c>
      <c r="J130" s="27" t="str">
        <v>Vikas</v>
      </c>
      <c r="K130" s="27" t="str">
        <v>Bansal</v>
      </c>
      <c r="L130" s="27" t="str">
        <f t="shared" si="9"/>
        <v>Vikas</v>
      </c>
      <c r="M130" s="27" t="str" cm="1">
        <f t="array" ref="M130:N130">IF($D130="","",_xlfn.TEXTSPLIT($D130,"*"))</f>
        <v>Razorpay</v>
      </c>
      <c r="N130" s="27" t="str">
        <v>Debit Card3499</v>
      </c>
      <c r="O130" s="27" t="str">
        <f>IF($N130="",$H130,$N130)</f>
        <v>Debit Card3499</v>
      </c>
      <c r="P130" s="27" t="str">
        <f t="shared" si="10"/>
        <v>12</v>
      </c>
      <c r="Q130" s="30" t="str">
        <f t="shared" si="11"/>
        <v>20</v>
      </c>
      <c r="R130" s="27" t="str">
        <f t="shared" si="12"/>
        <v>2024</v>
      </c>
      <c r="S130" s="31" t="str">
        <f t="shared" si="13"/>
        <v>12/20/2024</v>
      </c>
      <c r="T130" s="27" t="str">
        <f>TRIM(B130)</f>
        <v>TRXNO0005556</v>
      </c>
      <c r="U130" s="29" t="str">
        <f t="shared" si="14"/>
        <v>Vikas Bansal</v>
      </c>
      <c r="V130" s="29" t="str">
        <f>IFERROR(_xlfn.XLOOKUP($U130,'Counselling Details'!$A$2:$A$308,'Counselling Details'!$B$2:$B$308),"")</f>
        <v>Male</v>
      </c>
      <c r="W130" s="44" t="str">
        <f t="shared" si="15"/>
        <v>703037371</v>
      </c>
      <c r="X130" s="27" t="str">
        <f t="shared" si="16"/>
        <v>Razorpay</v>
      </c>
      <c r="Y130" s="27" t="str">
        <f t="shared" si="17"/>
        <v>Debit Card3499</v>
      </c>
    </row>
    <row r="131" spans="1:25">
      <c r="A131" s="26" t="s">
        <v>1020</v>
      </c>
      <c r="B131" s="27" t="str" cm="1">
        <f t="array" ref="B131:D131">_xlfn.TEXTSPLIT($A131,"//")</f>
        <v>TRXNO0005557</v>
      </c>
      <c r="C131" s="27" t="str">
        <v>12152024|Urvashi|BansalMob703307383</v>
      </c>
      <c r="D131" s="27" t="str">
        <v>PayU*Debit_Card3499</v>
      </c>
      <c r="E131" s="27" t="str" cm="1">
        <f t="array" ref="E131:F131">TRIM(_xlfn.TEXTSPLIT($C131,"Mob"))</f>
        <v>12152024|Urvashi|Bansal</v>
      </c>
      <c r="F131" s="27" t="str">
        <v>703307383</v>
      </c>
      <c r="G131" s="27" t="str" cm="1">
        <f t="array" ref="G131">_xlfn.TEXTSPLIT($F131,"*")</f>
        <v>703307383</v>
      </c>
      <c r="H131" s="27"/>
      <c r="I131" s="27" t="str" cm="1">
        <f t="array" ref="I131:K131">_xlfn.TEXTSPLIT($E131,"|")</f>
        <v>12152024</v>
      </c>
      <c r="J131" s="27" t="str">
        <v>Urvashi</v>
      </c>
      <c r="K131" s="27" t="str">
        <v>Bansal</v>
      </c>
      <c r="L131" s="27" t="str">
        <f t="shared" ref="L131:L194" si="18">TRIM(J131)</f>
        <v>Urvashi</v>
      </c>
      <c r="M131" s="27" t="str" cm="1">
        <f t="array" ref="M131:N131">IF($D131="","",_xlfn.TEXTSPLIT($D131,"*"))</f>
        <v>PayU</v>
      </c>
      <c r="N131" s="27" t="str">
        <v>Debit_Card3499</v>
      </c>
      <c r="O131" s="27" t="str">
        <f>IF($N131="",$H131,$N131)</f>
        <v>Debit_Card3499</v>
      </c>
      <c r="P131" s="27" t="str">
        <f t="shared" ref="P131:P194" si="19">LEFT($I131,2)</f>
        <v>12</v>
      </c>
      <c r="Q131" s="30" t="str">
        <f t="shared" ref="Q131:Q194" si="20">MID($I131,3,2)</f>
        <v>15</v>
      </c>
      <c r="R131" s="27" t="str">
        <f t="shared" ref="R131:R194" si="21">RIGHT($I131,4)</f>
        <v>2024</v>
      </c>
      <c r="S131" s="31" t="str">
        <f t="shared" ref="S131:S194" si="22">CONCATENATE($P131,"/",$Q131,"/",$R131)</f>
        <v>12/15/2024</v>
      </c>
      <c r="T131" s="27" t="str">
        <f>TRIM(B131)</f>
        <v>TRXNO0005557</v>
      </c>
      <c r="U131" s="29" t="str">
        <f t="shared" ref="U131:U194" si="23">CONCATENATE($L131," ",$K131)</f>
        <v>Urvashi Bansal</v>
      </c>
      <c r="V131" s="29" t="str">
        <f>IFERROR(_xlfn.XLOOKUP($U131,'Counselling Details'!$A$2:$A$308,'Counselling Details'!$B$2:$B$308),"")</f>
        <v>Female</v>
      </c>
      <c r="W131" s="44" t="str">
        <f t="shared" ref="W131:W194" si="24">G131</f>
        <v>703307383</v>
      </c>
      <c r="X131" s="27" t="str">
        <f t="shared" ref="X131:X194" si="25">M131</f>
        <v>PayU</v>
      </c>
      <c r="Y131" s="27" t="str">
        <f t="shared" ref="Y131:Y194" si="26">TRIM($O131)</f>
        <v>Debit_Card3499</v>
      </c>
    </row>
    <row r="132" spans="1:25">
      <c r="A132" s="26" t="s">
        <v>1021</v>
      </c>
      <c r="B132" s="27" t="str" cm="1">
        <f t="array" ref="B132:C132">_xlfn.TEXTSPLIT($A132,"//")</f>
        <v>TRXNO0005558</v>
      </c>
      <c r="C132" s="27" t="str">
        <v>12212024|Harshal|NairMob703487390*Amazon PAy3999</v>
      </c>
      <c r="D132" s="27"/>
      <c r="E132" s="27" t="str" cm="1">
        <f t="array" ref="E132:F132">TRIM(_xlfn.TEXTSPLIT($C132,"Mob"))</f>
        <v>12212024|Harshal|Nair</v>
      </c>
      <c r="F132" s="27" t="str">
        <v>703487390*Amazon PAy3999</v>
      </c>
      <c r="G132" s="27" t="str" cm="1">
        <f t="array" ref="G132:H132">_xlfn.TEXTSPLIT($F132,"*")</f>
        <v>703487390</v>
      </c>
      <c r="H132" s="27" t="str">
        <v>Amazon PAy3999</v>
      </c>
      <c r="I132" s="27" t="str" cm="1">
        <f t="array" ref="I132:K132">_xlfn.TEXTSPLIT($E132,"|")</f>
        <v>12212024</v>
      </c>
      <c r="J132" s="27" t="str">
        <v>Harshal</v>
      </c>
      <c r="K132" s="27" t="str">
        <v>Nair</v>
      </c>
      <c r="L132" s="27" t="str">
        <f t="shared" si="18"/>
        <v>Harshal</v>
      </c>
      <c r="M132" s="27" t="str" cm="1">
        <f t="array" ref="M132">IF($D132="","",_xlfn.TEXTSPLIT($D132,"*"))</f>
        <v/>
      </c>
      <c r="N132" s="27"/>
      <c r="O132" s="27" t="str">
        <f>IF($N132="",$H132,$N132)</f>
        <v>Amazon PAy3999</v>
      </c>
      <c r="P132" s="27" t="str">
        <f t="shared" si="19"/>
        <v>12</v>
      </c>
      <c r="Q132" s="30" t="str">
        <f t="shared" si="20"/>
        <v>21</v>
      </c>
      <c r="R132" s="27" t="str">
        <f t="shared" si="21"/>
        <v>2024</v>
      </c>
      <c r="S132" s="31" t="str">
        <f t="shared" si="22"/>
        <v>12/21/2024</v>
      </c>
      <c r="T132" s="27" t="str">
        <f>TRIM(B132)</f>
        <v>TRXNO0005558</v>
      </c>
      <c r="U132" s="29" t="str">
        <f t="shared" si="23"/>
        <v>Harshal Nair</v>
      </c>
      <c r="V132" s="29" t="str">
        <f>IFERROR(_xlfn.XLOOKUP($U132,'Counselling Details'!$A$2:$A$308,'Counselling Details'!$B$2:$B$308),"")</f>
        <v>Male</v>
      </c>
      <c r="W132" s="44" t="str">
        <f t="shared" si="24"/>
        <v>703487390</v>
      </c>
      <c r="X132" s="27" t="str">
        <f t="shared" si="25"/>
        <v/>
      </c>
      <c r="Y132" s="27" t="str">
        <f t="shared" si="26"/>
        <v>Amazon PAy3999</v>
      </c>
    </row>
    <row r="133" spans="1:25">
      <c r="A133" s="26" t="s">
        <v>1022</v>
      </c>
      <c r="B133" s="27" t="str" cm="1">
        <f t="array" ref="B133:D133">_xlfn.TEXTSPLIT($A133,"//")</f>
        <v>TRXNO0005559</v>
      </c>
      <c r="C133" s="27" t="str">
        <v>12202024|Esha|JainMob604117417</v>
      </c>
      <c r="D133" s="27" t="str">
        <v>PayU*CReditC@rd2499</v>
      </c>
      <c r="E133" s="27" t="str" cm="1">
        <f t="array" ref="E133:F133">TRIM(_xlfn.TEXTSPLIT($C133,"Mob"))</f>
        <v>12202024|Esha|Jain</v>
      </c>
      <c r="F133" s="27" t="str">
        <v>604117417</v>
      </c>
      <c r="G133" s="27" t="str" cm="1">
        <f t="array" ref="G133">_xlfn.TEXTSPLIT($F133,"*")</f>
        <v>604117417</v>
      </c>
      <c r="H133" s="27"/>
      <c r="I133" s="27" t="str" cm="1">
        <f t="array" ref="I133:K133">_xlfn.TEXTSPLIT($E133,"|")</f>
        <v>12202024</v>
      </c>
      <c r="J133" s="27" t="str">
        <v>Esha</v>
      </c>
      <c r="K133" s="27" t="str">
        <v>Jain</v>
      </c>
      <c r="L133" s="27" t="str">
        <f t="shared" si="18"/>
        <v>Esha</v>
      </c>
      <c r="M133" s="27" t="str" cm="1">
        <f t="array" ref="M133:N133">IF($D133="","",_xlfn.TEXTSPLIT($D133,"*"))</f>
        <v>PayU</v>
      </c>
      <c r="N133" s="27" t="str">
        <v>CReditC@rd2499</v>
      </c>
      <c r="O133" s="27" t="str">
        <f>IF($N133="",$H133,$N133)</f>
        <v>CReditC@rd2499</v>
      </c>
      <c r="P133" s="27" t="str">
        <f t="shared" si="19"/>
        <v>12</v>
      </c>
      <c r="Q133" s="30" t="str">
        <f t="shared" si="20"/>
        <v>20</v>
      </c>
      <c r="R133" s="27" t="str">
        <f t="shared" si="21"/>
        <v>2024</v>
      </c>
      <c r="S133" s="31" t="str">
        <f t="shared" si="22"/>
        <v>12/20/2024</v>
      </c>
      <c r="T133" s="27" t="str">
        <f>TRIM(B133)</f>
        <v>TRXNO0005559</v>
      </c>
      <c r="U133" s="29" t="str">
        <f t="shared" si="23"/>
        <v>Esha Jain</v>
      </c>
      <c r="V133" s="29" t="str">
        <f>IFERROR(_xlfn.XLOOKUP($U133,'Counselling Details'!$A$2:$A$308,'Counselling Details'!$B$2:$B$308),"")</f>
        <v>Female</v>
      </c>
      <c r="W133" s="44" t="str">
        <f t="shared" si="24"/>
        <v>604117417</v>
      </c>
      <c r="X133" s="27" t="str">
        <f t="shared" si="25"/>
        <v>PayU</v>
      </c>
      <c r="Y133" s="27" t="str">
        <f t="shared" si="26"/>
        <v>CReditC@rd2499</v>
      </c>
    </row>
    <row r="134" spans="1:25">
      <c r="A134" s="26" t="s">
        <v>1023</v>
      </c>
      <c r="B134" s="27" t="str" cm="1">
        <f t="array" ref="B134:D134">_xlfn.TEXTSPLIT($A134,"//")</f>
        <v>TRXNO0005560</v>
      </c>
      <c r="C134" s="27" t="str">
        <v>12182024|Dhruv|YadavMob704207421</v>
      </c>
      <c r="D134" s="27" t="str">
        <v>Razorpay*Debit3499</v>
      </c>
      <c r="E134" s="27" t="str" cm="1">
        <f t="array" ref="E134:F134">TRIM(_xlfn.TEXTSPLIT($C134,"Mob"))</f>
        <v>12182024|Dhruv|Yadav</v>
      </c>
      <c r="F134" s="27" t="str">
        <v>704207421</v>
      </c>
      <c r="G134" s="27" t="str" cm="1">
        <f t="array" ref="G134">_xlfn.TEXTSPLIT($F134,"*")</f>
        <v>704207421</v>
      </c>
      <c r="H134" s="27"/>
      <c r="I134" s="27" t="str" cm="1">
        <f t="array" ref="I134:K134">_xlfn.TEXTSPLIT($E134,"|")</f>
        <v>12182024</v>
      </c>
      <c r="J134" s="27" t="str">
        <v>Dhruv</v>
      </c>
      <c r="K134" s="27" t="str">
        <v>Yadav</v>
      </c>
      <c r="L134" s="27" t="str">
        <f t="shared" si="18"/>
        <v>Dhruv</v>
      </c>
      <c r="M134" s="27" t="str" cm="1">
        <f t="array" ref="M134:N134">IF($D134="","",_xlfn.TEXTSPLIT($D134,"*"))</f>
        <v>Razorpay</v>
      </c>
      <c r="N134" s="27" t="str">
        <v>Debit3499</v>
      </c>
      <c r="O134" s="27" t="str">
        <f>IF($N134="",$H134,$N134)</f>
        <v>Debit3499</v>
      </c>
      <c r="P134" s="27" t="str">
        <f t="shared" si="19"/>
        <v>12</v>
      </c>
      <c r="Q134" s="30" t="str">
        <f t="shared" si="20"/>
        <v>18</v>
      </c>
      <c r="R134" s="27" t="str">
        <f t="shared" si="21"/>
        <v>2024</v>
      </c>
      <c r="S134" s="31" t="str">
        <f t="shared" si="22"/>
        <v>12/18/2024</v>
      </c>
      <c r="T134" s="27" t="str">
        <f>TRIM(B134)</f>
        <v>TRXNO0005560</v>
      </c>
      <c r="U134" s="29" t="str">
        <f t="shared" si="23"/>
        <v>Dhruv Yadav</v>
      </c>
      <c r="V134" s="29" t="str">
        <f>IFERROR(_xlfn.XLOOKUP($U134,'Counselling Details'!$A$2:$A$308,'Counselling Details'!$B$2:$B$308),"")</f>
        <v>Male</v>
      </c>
      <c r="W134" s="44" t="str">
        <f t="shared" si="24"/>
        <v>704207421</v>
      </c>
      <c r="X134" s="27" t="str">
        <f t="shared" si="25"/>
        <v>Razorpay</v>
      </c>
      <c r="Y134" s="27" t="str">
        <f t="shared" si="26"/>
        <v>Debit3499</v>
      </c>
    </row>
    <row r="135" spans="1:25">
      <c r="A135" s="26" t="s">
        <v>1024</v>
      </c>
      <c r="B135" s="27" t="str" cm="1">
        <f t="array" ref="B135:D135">_xlfn.TEXTSPLIT($A135,"//")</f>
        <v>TRXNO0005561</v>
      </c>
      <c r="C135" s="27" t="str">
        <v>12162024|Lavanya|RMob604747443</v>
      </c>
      <c r="D135" s="27" t="str">
        <v>PayU*DEbit Card2499</v>
      </c>
      <c r="E135" s="27" t="str" cm="1">
        <f t="array" ref="E135:F135">TRIM(_xlfn.TEXTSPLIT($C135,"Mob"))</f>
        <v>12162024|Lavanya|R</v>
      </c>
      <c r="F135" s="27" t="str">
        <v>604747443</v>
      </c>
      <c r="G135" s="27" t="str" cm="1">
        <f t="array" ref="G135">_xlfn.TEXTSPLIT($F135,"*")</f>
        <v>604747443</v>
      </c>
      <c r="H135" s="27"/>
      <c r="I135" s="27" t="str" cm="1">
        <f t="array" ref="I135:K135">_xlfn.TEXTSPLIT($E135,"|")</f>
        <v>12162024</v>
      </c>
      <c r="J135" s="27" t="str">
        <v>Lavanya</v>
      </c>
      <c r="K135" s="27" t="str">
        <v>R</v>
      </c>
      <c r="L135" s="27" t="str">
        <f t="shared" si="18"/>
        <v>Lavanya</v>
      </c>
      <c r="M135" s="27" t="str" cm="1">
        <f t="array" ref="M135:N135">IF($D135="","",_xlfn.TEXTSPLIT($D135,"*"))</f>
        <v>PayU</v>
      </c>
      <c r="N135" s="27" t="str">
        <v>DEbit Card2499</v>
      </c>
      <c r="O135" s="27" t="str">
        <f>IF($N135="",$H135,$N135)</f>
        <v>DEbit Card2499</v>
      </c>
      <c r="P135" s="27" t="str">
        <f t="shared" si="19"/>
        <v>12</v>
      </c>
      <c r="Q135" s="30" t="str">
        <f t="shared" si="20"/>
        <v>16</v>
      </c>
      <c r="R135" s="27" t="str">
        <f t="shared" si="21"/>
        <v>2024</v>
      </c>
      <c r="S135" s="31" t="str">
        <f t="shared" si="22"/>
        <v>12/16/2024</v>
      </c>
      <c r="T135" s="27" t="str">
        <f>TRIM(B135)</f>
        <v>TRXNO0005561</v>
      </c>
      <c r="U135" s="29" t="str">
        <f t="shared" si="23"/>
        <v>Lavanya R</v>
      </c>
      <c r="V135" s="29" t="str">
        <f>IFERROR(_xlfn.XLOOKUP($U135,'Counselling Details'!$A$2:$A$308,'Counselling Details'!$B$2:$B$308),"")</f>
        <v>Female</v>
      </c>
      <c r="W135" s="44" t="str">
        <f t="shared" si="24"/>
        <v>604747443</v>
      </c>
      <c r="X135" s="27" t="str">
        <f t="shared" si="25"/>
        <v>PayU</v>
      </c>
      <c r="Y135" s="27" t="str">
        <f t="shared" si="26"/>
        <v>DEbit Card2499</v>
      </c>
    </row>
    <row r="136" spans="1:25">
      <c r="A136" s="26" t="s">
        <v>1025</v>
      </c>
      <c r="B136" s="27" t="str" cm="1">
        <f t="array" ref="B136:D136">_xlfn.TEXTSPLIT($A136,"//")</f>
        <v>TRXNO0005562</v>
      </c>
      <c r="C136" s="27" t="str">
        <v>12192024|Juhi|PatelMob604927451</v>
      </c>
      <c r="D136" s="27" t="str">
        <v>PayU*CReDIT Card2499</v>
      </c>
      <c r="E136" s="27" t="str" cm="1">
        <f t="array" ref="E136:F136">TRIM(_xlfn.TEXTSPLIT($C136,"Mob"))</f>
        <v>12192024|Juhi|Patel</v>
      </c>
      <c r="F136" s="27" t="str">
        <v>604927451</v>
      </c>
      <c r="G136" s="27" t="str" cm="1">
        <f t="array" ref="G136">_xlfn.TEXTSPLIT($F136,"*")</f>
        <v>604927451</v>
      </c>
      <c r="H136" s="27"/>
      <c r="I136" s="27" t="str" cm="1">
        <f t="array" ref="I136:K136">_xlfn.TEXTSPLIT($E136,"|")</f>
        <v>12192024</v>
      </c>
      <c r="J136" s="27" t="str">
        <v>Juhi</v>
      </c>
      <c r="K136" s="27" t="str">
        <v>Patel</v>
      </c>
      <c r="L136" s="27" t="str">
        <f t="shared" si="18"/>
        <v>Juhi</v>
      </c>
      <c r="M136" s="27" t="str" cm="1">
        <f t="array" ref="M136:N136">IF($D136="","",_xlfn.TEXTSPLIT($D136,"*"))</f>
        <v>PayU</v>
      </c>
      <c r="N136" s="27" t="str">
        <v>CReDIT Card2499</v>
      </c>
      <c r="O136" s="27" t="str">
        <f>IF($N136="",$H136,$N136)</f>
        <v>CReDIT Card2499</v>
      </c>
      <c r="P136" s="27" t="str">
        <f t="shared" si="19"/>
        <v>12</v>
      </c>
      <c r="Q136" s="30" t="str">
        <f t="shared" si="20"/>
        <v>19</v>
      </c>
      <c r="R136" s="27" t="str">
        <f t="shared" si="21"/>
        <v>2024</v>
      </c>
      <c r="S136" s="31" t="str">
        <f t="shared" si="22"/>
        <v>12/19/2024</v>
      </c>
      <c r="T136" s="27" t="str">
        <f>TRIM(B136)</f>
        <v>TRXNO0005562</v>
      </c>
      <c r="U136" s="29" t="str">
        <f t="shared" si="23"/>
        <v>Juhi Patel</v>
      </c>
      <c r="V136" s="29" t="str">
        <f>IFERROR(_xlfn.XLOOKUP($U136,'Counselling Details'!$A$2:$A$308,'Counselling Details'!$B$2:$B$308),"")</f>
        <v>Female</v>
      </c>
      <c r="W136" s="44" t="str">
        <f t="shared" si="24"/>
        <v>604927451</v>
      </c>
      <c r="X136" s="27" t="str">
        <f t="shared" si="25"/>
        <v>PayU</v>
      </c>
      <c r="Y136" s="27" t="str">
        <f t="shared" si="26"/>
        <v>CReDIT Card2499</v>
      </c>
    </row>
    <row r="137" spans="1:25">
      <c r="A137" s="26" t="s">
        <v>1026</v>
      </c>
      <c r="B137" s="27" t="str" cm="1">
        <f t="array" ref="B137:D137">_xlfn.TEXTSPLIT($A137,"//")</f>
        <v>TRXNO0005563</v>
      </c>
      <c r="C137" s="27" t="str">
        <v>12212024|Shipra|MalhotraMob605017455</v>
      </c>
      <c r="D137" s="27" t="str">
        <v>PayU*Debit Card3499</v>
      </c>
      <c r="E137" s="27" t="str" cm="1">
        <f t="array" ref="E137:F137">TRIM(_xlfn.TEXTSPLIT($C137,"Mob"))</f>
        <v>12212024|Shipra|Malhotra</v>
      </c>
      <c r="F137" s="27" t="str">
        <v>605017455</v>
      </c>
      <c r="G137" s="27" t="str" cm="1">
        <f t="array" ref="G137">_xlfn.TEXTSPLIT($F137,"*")</f>
        <v>605017455</v>
      </c>
      <c r="H137" s="27"/>
      <c r="I137" s="27" t="str" cm="1">
        <f t="array" ref="I137:K137">_xlfn.TEXTSPLIT($E137,"|")</f>
        <v>12212024</v>
      </c>
      <c r="J137" s="27" t="str">
        <v>Shipra</v>
      </c>
      <c r="K137" s="27" t="str">
        <v>Malhotra</v>
      </c>
      <c r="L137" s="27" t="str">
        <f t="shared" si="18"/>
        <v>Shipra</v>
      </c>
      <c r="M137" s="27" t="str" cm="1">
        <f t="array" ref="M137:N137">IF($D137="","",_xlfn.TEXTSPLIT($D137,"*"))</f>
        <v>PayU</v>
      </c>
      <c r="N137" s="27" t="str">
        <v>Debit Card3499</v>
      </c>
      <c r="O137" s="27" t="str">
        <f>IF($N137="",$H137,$N137)</f>
        <v>Debit Card3499</v>
      </c>
      <c r="P137" s="27" t="str">
        <f t="shared" si="19"/>
        <v>12</v>
      </c>
      <c r="Q137" s="30" t="str">
        <f t="shared" si="20"/>
        <v>21</v>
      </c>
      <c r="R137" s="27" t="str">
        <f t="shared" si="21"/>
        <v>2024</v>
      </c>
      <c r="S137" s="31" t="str">
        <f t="shared" si="22"/>
        <v>12/21/2024</v>
      </c>
      <c r="T137" s="27" t="str">
        <f>TRIM(B137)</f>
        <v>TRXNO0005563</v>
      </c>
      <c r="U137" s="29" t="str">
        <f t="shared" si="23"/>
        <v>Shipra Malhotra</v>
      </c>
      <c r="V137" s="29" t="str">
        <f>IFERROR(_xlfn.XLOOKUP($U137,'Counselling Details'!$A$2:$A$308,'Counselling Details'!$B$2:$B$308),"")</f>
        <v>Female</v>
      </c>
      <c r="W137" s="44" t="str">
        <f t="shared" si="24"/>
        <v>605017455</v>
      </c>
      <c r="X137" s="27" t="str">
        <f t="shared" si="25"/>
        <v>PayU</v>
      </c>
      <c r="Y137" s="27" t="str">
        <f t="shared" si="26"/>
        <v>Debit Card3499</v>
      </c>
    </row>
    <row r="138" spans="1:25">
      <c r="A138" s="26" t="s">
        <v>1027</v>
      </c>
      <c r="B138" s="27" t="str" cm="1">
        <f t="array" ref="B138:D138">_xlfn.TEXTSPLIT($A138,"//")</f>
        <v>TRXNO0005564</v>
      </c>
      <c r="C138" s="27" t="str">
        <v>1292024|Yamini|JainMob705197462</v>
      </c>
      <c r="D138" s="27" t="str">
        <v>PayU*CReDIT Card2499</v>
      </c>
      <c r="E138" s="27" t="str" cm="1">
        <f t="array" ref="E138:F138">TRIM(_xlfn.TEXTSPLIT($C138,"Mob"))</f>
        <v>1292024|Yamini|Jain</v>
      </c>
      <c r="F138" s="27" t="str">
        <v>705197462</v>
      </c>
      <c r="G138" s="27" t="str" cm="1">
        <f t="array" ref="G138">_xlfn.TEXTSPLIT($F138,"*")</f>
        <v>705197462</v>
      </c>
      <c r="H138" s="27"/>
      <c r="I138" s="27" t="str" cm="1">
        <f t="array" ref="I138:K138">_xlfn.TEXTSPLIT($E138,"|")</f>
        <v>1292024</v>
      </c>
      <c r="J138" s="27" t="str">
        <v>Yamini</v>
      </c>
      <c r="K138" s="27" t="str">
        <v>Jain</v>
      </c>
      <c r="L138" s="27" t="str">
        <f t="shared" si="18"/>
        <v>Yamini</v>
      </c>
      <c r="M138" s="27" t="str" cm="1">
        <f t="array" ref="M138:N138">IF($D138="","",_xlfn.TEXTSPLIT($D138,"*"))</f>
        <v>PayU</v>
      </c>
      <c r="N138" s="27" t="str">
        <v>CReDIT Card2499</v>
      </c>
      <c r="O138" s="27" t="str">
        <f>IF($N138="",$H138,$N138)</f>
        <v>CReDIT Card2499</v>
      </c>
      <c r="P138" s="27" t="str">
        <f t="shared" si="19"/>
        <v>12</v>
      </c>
      <c r="Q138" s="30" t="str">
        <f t="shared" si="20"/>
        <v>92</v>
      </c>
      <c r="R138" s="27" t="str">
        <f t="shared" si="21"/>
        <v>2024</v>
      </c>
      <c r="S138" s="31" t="str">
        <f t="shared" si="22"/>
        <v>12/92/2024</v>
      </c>
      <c r="T138" s="27" t="str">
        <f>TRIM(B138)</f>
        <v>TRXNO0005564</v>
      </c>
      <c r="U138" s="29" t="str">
        <f t="shared" si="23"/>
        <v>Yamini Jain</v>
      </c>
      <c r="V138" s="29" t="str">
        <f>IFERROR(_xlfn.XLOOKUP($U138,'Counselling Details'!$A$2:$A$308,'Counselling Details'!$B$2:$B$308),"")</f>
        <v>Female</v>
      </c>
      <c r="W138" s="44" t="str">
        <f t="shared" si="24"/>
        <v>705197462</v>
      </c>
      <c r="X138" s="27" t="str">
        <f t="shared" si="25"/>
        <v>PayU</v>
      </c>
      <c r="Y138" s="27" t="str">
        <f t="shared" si="26"/>
        <v>CReDIT Card2499</v>
      </c>
    </row>
    <row r="139" spans="1:25">
      <c r="A139" s="26" t="s">
        <v>1028</v>
      </c>
      <c r="B139" s="27" t="str" cm="1">
        <f t="array" ref="B139:D139">_xlfn.TEXTSPLIT($A139,"//")</f>
        <v>TRXNO0005565</v>
      </c>
      <c r="C139" s="27" t="str">
        <v>12162024|Rashmi|SinghMob705827489</v>
      </c>
      <c r="D139" s="27" t="str">
        <v>Razorpay*CreditC@rd2499</v>
      </c>
      <c r="E139" s="27" t="str" cm="1">
        <f t="array" ref="E139:F139">TRIM(_xlfn.TEXTSPLIT($C139,"Mob"))</f>
        <v>12162024|Rashmi|Singh</v>
      </c>
      <c r="F139" s="27" t="str">
        <v>705827489</v>
      </c>
      <c r="G139" s="27" t="str" cm="1">
        <f t="array" ref="G139">_xlfn.TEXTSPLIT($F139,"*")</f>
        <v>705827489</v>
      </c>
      <c r="H139" s="27"/>
      <c r="I139" s="27" t="str" cm="1">
        <f t="array" ref="I139:K139">_xlfn.TEXTSPLIT($E139,"|")</f>
        <v>12162024</v>
      </c>
      <c r="J139" s="27" t="str">
        <v>Rashmi</v>
      </c>
      <c r="K139" s="27" t="str">
        <v>Singh</v>
      </c>
      <c r="L139" s="27" t="str">
        <f t="shared" si="18"/>
        <v>Rashmi</v>
      </c>
      <c r="M139" s="27" t="str" cm="1">
        <f t="array" ref="M139:N139">IF($D139="","",_xlfn.TEXTSPLIT($D139,"*"))</f>
        <v>Razorpay</v>
      </c>
      <c r="N139" s="27" t="str">
        <v>CreditC@rd2499</v>
      </c>
      <c r="O139" s="27" t="str">
        <f>IF($N139="",$H139,$N139)</f>
        <v>CreditC@rd2499</v>
      </c>
      <c r="P139" s="27" t="str">
        <f t="shared" si="19"/>
        <v>12</v>
      </c>
      <c r="Q139" s="30" t="str">
        <f t="shared" si="20"/>
        <v>16</v>
      </c>
      <c r="R139" s="27" t="str">
        <f t="shared" si="21"/>
        <v>2024</v>
      </c>
      <c r="S139" s="31" t="str">
        <f t="shared" si="22"/>
        <v>12/16/2024</v>
      </c>
      <c r="T139" s="27" t="str">
        <f>TRIM(B139)</f>
        <v>TRXNO0005565</v>
      </c>
      <c r="U139" s="29" t="str">
        <f t="shared" si="23"/>
        <v>Rashmi Singh</v>
      </c>
      <c r="V139" s="29" t="str">
        <f>IFERROR(_xlfn.XLOOKUP($U139,'Counselling Details'!$A$2:$A$308,'Counselling Details'!$B$2:$B$308),"")</f>
        <v>Female</v>
      </c>
      <c r="W139" s="44" t="str">
        <f t="shared" si="24"/>
        <v>705827489</v>
      </c>
      <c r="X139" s="27" t="str">
        <f t="shared" si="25"/>
        <v>Razorpay</v>
      </c>
      <c r="Y139" s="27" t="str">
        <f t="shared" si="26"/>
        <v>CreditC@rd2499</v>
      </c>
    </row>
    <row r="140" spans="1:25">
      <c r="A140" s="26" t="s">
        <v>1029</v>
      </c>
      <c r="B140" s="27" t="str" cm="1">
        <f t="array" ref="B140:D140">_xlfn.TEXTSPLIT($A140,"//")</f>
        <v>TRXNO0005566</v>
      </c>
      <c r="C140" s="27" t="str">
        <v>12162024|Sagar|MalhotraMob706007496</v>
      </c>
      <c r="D140" s="27" t="str">
        <v>PayU*Credit Card3499</v>
      </c>
      <c r="E140" s="27" t="str" cm="1">
        <f t="array" ref="E140:F140">TRIM(_xlfn.TEXTSPLIT($C140,"Mob"))</f>
        <v>12162024|Sagar|Malhotra</v>
      </c>
      <c r="F140" s="27" t="str">
        <v>706007496</v>
      </c>
      <c r="G140" s="27" t="str" cm="1">
        <f t="array" ref="G140">_xlfn.TEXTSPLIT($F140,"*")</f>
        <v>706007496</v>
      </c>
      <c r="H140" s="27"/>
      <c r="I140" s="27" t="str" cm="1">
        <f t="array" ref="I140:K140">_xlfn.TEXTSPLIT($E140,"|")</f>
        <v>12162024</v>
      </c>
      <c r="J140" s="27" t="str">
        <v>Sagar</v>
      </c>
      <c r="K140" s="27" t="str">
        <v>Malhotra</v>
      </c>
      <c r="L140" s="27" t="str">
        <f t="shared" si="18"/>
        <v>Sagar</v>
      </c>
      <c r="M140" s="27" t="str" cm="1">
        <f t="array" ref="M140:N140">IF($D140="","",_xlfn.TEXTSPLIT($D140,"*"))</f>
        <v>PayU</v>
      </c>
      <c r="N140" s="27" t="str">
        <v>Credit Card3499</v>
      </c>
      <c r="O140" s="27" t="str">
        <f>IF($N140="",$H140,$N140)</f>
        <v>Credit Card3499</v>
      </c>
      <c r="P140" s="27" t="str">
        <f t="shared" si="19"/>
        <v>12</v>
      </c>
      <c r="Q140" s="30" t="str">
        <f t="shared" si="20"/>
        <v>16</v>
      </c>
      <c r="R140" s="27" t="str">
        <f t="shared" si="21"/>
        <v>2024</v>
      </c>
      <c r="S140" s="31" t="str">
        <f t="shared" si="22"/>
        <v>12/16/2024</v>
      </c>
      <c r="T140" s="27" t="str">
        <f>TRIM(B140)</f>
        <v>TRXNO0005566</v>
      </c>
      <c r="U140" s="29" t="str">
        <f t="shared" si="23"/>
        <v>Sagar Malhotra</v>
      </c>
      <c r="V140" s="29" t="str">
        <f>IFERROR(_xlfn.XLOOKUP($U140,'Counselling Details'!$A$2:$A$308,'Counselling Details'!$B$2:$B$308),"")</f>
        <v>Male</v>
      </c>
      <c r="W140" s="44" t="str">
        <f t="shared" si="24"/>
        <v>706007496</v>
      </c>
      <c r="X140" s="27" t="str">
        <f t="shared" si="25"/>
        <v>PayU</v>
      </c>
      <c r="Y140" s="27" t="str">
        <f t="shared" si="26"/>
        <v>Credit Card3499</v>
      </c>
    </row>
    <row r="141" spans="1:25">
      <c r="A141" s="26" t="s">
        <v>1030</v>
      </c>
      <c r="B141" s="27" t="str" cm="1">
        <f t="array" ref="B141:C141">_xlfn.TEXTSPLIT($A141,"//")</f>
        <v>TRXNO0005567</v>
      </c>
      <c r="C141" s="27" t="str">
        <v>12202024|Tanya|NairMob606457515*Amazon Pay3499</v>
      </c>
      <c r="D141" s="27"/>
      <c r="E141" s="27" t="str" cm="1">
        <f t="array" ref="E141:F141">TRIM(_xlfn.TEXTSPLIT($C141,"Mob"))</f>
        <v>12202024|Tanya|Nair</v>
      </c>
      <c r="F141" s="27" t="str">
        <v>606457515*Amazon Pay3499</v>
      </c>
      <c r="G141" s="27" t="str" cm="1">
        <f t="array" ref="G141:H141">_xlfn.TEXTSPLIT($F141,"*")</f>
        <v>606457515</v>
      </c>
      <c r="H141" s="27" t="str">
        <v>Amazon Pay3499</v>
      </c>
      <c r="I141" s="27" t="str" cm="1">
        <f t="array" ref="I141:K141">_xlfn.TEXTSPLIT($E141,"|")</f>
        <v>12202024</v>
      </c>
      <c r="J141" s="27" t="str">
        <v>Tanya</v>
      </c>
      <c r="K141" s="27" t="str">
        <v>Nair</v>
      </c>
      <c r="L141" s="27" t="str">
        <f t="shared" si="18"/>
        <v>Tanya</v>
      </c>
      <c r="M141" s="27" t="str" cm="1">
        <f t="array" ref="M141">IF($D141="","",_xlfn.TEXTSPLIT($D141,"*"))</f>
        <v/>
      </c>
      <c r="N141" s="27"/>
      <c r="O141" s="27" t="str">
        <f>IF($N141="",$H141,$N141)</f>
        <v>Amazon Pay3499</v>
      </c>
      <c r="P141" s="27" t="str">
        <f t="shared" si="19"/>
        <v>12</v>
      </c>
      <c r="Q141" s="30" t="str">
        <f t="shared" si="20"/>
        <v>20</v>
      </c>
      <c r="R141" s="27" t="str">
        <f t="shared" si="21"/>
        <v>2024</v>
      </c>
      <c r="S141" s="31" t="str">
        <f t="shared" si="22"/>
        <v>12/20/2024</v>
      </c>
      <c r="T141" s="27" t="str">
        <f>TRIM(B141)</f>
        <v>TRXNO0005567</v>
      </c>
      <c r="U141" s="29" t="str">
        <f t="shared" si="23"/>
        <v>Tanya Nair</v>
      </c>
      <c r="V141" s="29" t="str">
        <f>IFERROR(_xlfn.XLOOKUP($U141,'Counselling Details'!$A$2:$A$308,'Counselling Details'!$B$2:$B$308),"")</f>
        <v>Female</v>
      </c>
      <c r="W141" s="44" t="str">
        <f t="shared" si="24"/>
        <v>606457515</v>
      </c>
      <c r="X141" s="27" t="str">
        <f t="shared" si="25"/>
        <v/>
      </c>
      <c r="Y141" s="27" t="str">
        <f t="shared" si="26"/>
        <v>Amazon Pay3499</v>
      </c>
    </row>
    <row r="142" spans="1:25">
      <c r="A142" s="26" t="s">
        <v>1031</v>
      </c>
      <c r="B142" s="27" t="str" cm="1">
        <f t="array" ref="B142:D142">_xlfn.TEXTSPLIT($A142,"//")</f>
        <v>TRXNO0005568</v>
      </c>
      <c r="C142" s="27" t="str">
        <v>12242024|Sonia|IyerMob707087541</v>
      </c>
      <c r="D142" s="27" t="str">
        <v>PayU*Debit Card3499</v>
      </c>
      <c r="E142" s="27" t="str" cm="1">
        <f t="array" ref="E142:F142">TRIM(_xlfn.TEXTSPLIT($C142,"Mob"))</f>
        <v>12242024|Sonia|Iyer</v>
      </c>
      <c r="F142" s="27" t="str">
        <v>707087541</v>
      </c>
      <c r="G142" s="27" t="str" cm="1">
        <f t="array" ref="G142">_xlfn.TEXTSPLIT($F142,"*")</f>
        <v>707087541</v>
      </c>
      <c r="H142" s="27"/>
      <c r="I142" s="27" t="str" cm="1">
        <f t="array" ref="I142:K142">_xlfn.TEXTSPLIT($E142,"|")</f>
        <v>12242024</v>
      </c>
      <c r="J142" s="27" t="str">
        <v>Sonia</v>
      </c>
      <c r="K142" s="27" t="str">
        <v>Iyer</v>
      </c>
      <c r="L142" s="27" t="str">
        <f t="shared" si="18"/>
        <v>Sonia</v>
      </c>
      <c r="M142" s="27" t="str" cm="1">
        <f t="array" ref="M142:N142">IF($D142="","",_xlfn.TEXTSPLIT($D142,"*"))</f>
        <v>PayU</v>
      </c>
      <c r="N142" s="27" t="str">
        <v>Debit Card3499</v>
      </c>
      <c r="O142" s="27" t="str">
        <f>IF($N142="",$H142,$N142)</f>
        <v>Debit Card3499</v>
      </c>
      <c r="P142" s="27" t="str">
        <f t="shared" si="19"/>
        <v>12</v>
      </c>
      <c r="Q142" s="30" t="str">
        <f t="shared" si="20"/>
        <v>24</v>
      </c>
      <c r="R142" s="27" t="str">
        <f t="shared" si="21"/>
        <v>2024</v>
      </c>
      <c r="S142" s="31" t="str">
        <f t="shared" si="22"/>
        <v>12/24/2024</v>
      </c>
      <c r="T142" s="27" t="str">
        <f>TRIM(B142)</f>
        <v>TRXNO0005568</v>
      </c>
      <c r="U142" s="29" t="str">
        <f t="shared" si="23"/>
        <v>Sonia Iyer</v>
      </c>
      <c r="V142" s="29" t="str">
        <f>IFERROR(_xlfn.XLOOKUP($U142,'Counselling Details'!$A$2:$A$308,'Counselling Details'!$B$2:$B$308),"")</f>
        <v>Female</v>
      </c>
      <c r="W142" s="44" t="str">
        <f t="shared" si="24"/>
        <v>707087541</v>
      </c>
      <c r="X142" s="27" t="str">
        <f t="shared" si="25"/>
        <v>PayU</v>
      </c>
      <c r="Y142" s="27" t="str">
        <f t="shared" si="26"/>
        <v>Debit Card3499</v>
      </c>
    </row>
    <row r="143" spans="1:25">
      <c r="A143" s="26" t="s">
        <v>1032</v>
      </c>
      <c r="B143" s="27" t="str" cm="1">
        <f t="array" ref="B143:C143">_xlfn.TEXTSPLIT($A143,"//")</f>
        <v>TRXNO0005569</v>
      </c>
      <c r="C143" s="27" t="str">
        <v>12202024|Raj|PatelMob707537560*Google pay3499</v>
      </c>
      <c r="D143" s="27"/>
      <c r="E143" s="27" t="str" cm="1">
        <f t="array" ref="E143:F143">TRIM(_xlfn.TEXTSPLIT($C143,"Mob"))</f>
        <v>12202024|Raj|Patel</v>
      </c>
      <c r="F143" s="27" t="str">
        <v>707537560*Google pay3499</v>
      </c>
      <c r="G143" s="27" t="str" cm="1">
        <f t="array" ref="G143:H143">_xlfn.TEXTSPLIT($F143,"*")</f>
        <v>707537560</v>
      </c>
      <c r="H143" s="27" t="str">
        <v>Google pay3499</v>
      </c>
      <c r="I143" s="27" t="str" cm="1">
        <f t="array" ref="I143:K143">_xlfn.TEXTSPLIT($E143,"|")</f>
        <v>12202024</v>
      </c>
      <c r="J143" s="27" t="str">
        <v>Raj</v>
      </c>
      <c r="K143" s="27" t="str">
        <v>Patel</v>
      </c>
      <c r="L143" s="27" t="str">
        <f t="shared" si="18"/>
        <v>Raj</v>
      </c>
      <c r="M143" s="27" t="str" cm="1">
        <f t="array" ref="M143">IF($D143="","",_xlfn.TEXTSPLIT($D143,"*"))</f>
        <v/>
      </c>
      <c r="N143" s="27"/>
      <c r="O143" s="27" t="str">
        <f>IF($N143="",$H143,$N143)</f>
        <v>Google pay3499</v>
      </c>
      <c r="P143" s="27" t="str">
        <f t="shared" si="19"/>
        <v>12</v>
      </c>
      <c r="Q143" s="30" t="str">
        <f t="shared" si="20"/>
        <v>20</v>
      </c>
      <c r="R143" s="27" t="str">
        <f t="shared" si="21"/>
        <v>2024</v>
      </c>
      <c r="S143" s="31" t="str">
        <f t="shared" si="22"/>
        <v>12/20/2024</v>
      </c>
      <c r="T143" s="27" t="str">
        <f>TRIM(B143)</f>
        <v>TRXNO0005569</v>
      </c>
      <c r="U143" s="29" t="str">
        <f t="shared" si="23"/>
        <v>Raj Patel</v>
      </c>
      <c r="V143" s="29" t="str">
        <f>IFERROR(_xlfn.XLOOKUP($U143,'Counselling Details'!$A$2:$A$308,'Counselling Details'!$B$2:$B$308),"")</f>
        <v>Male</v>
      </c>
      <c r="W143" s="44" t="str">
        <f t="shared" si="24"/>
        <v>707537560</v>
      </c>
      <c r="X143" s="27" t="str">
        <f t="shared" si="25"/>
        <v/>
      </c>
      <c r="Y143" s="27" t="str">
        <f t="shared" si="26"/>
        <v>Google pay3499</v>
      </c>
    </row>
    <row r="144" spans="1:25">
      <c r="A144" s="26" t="s">
        <v>1033</v>
      </c>
      <c r="B144" s="27" t="str" cm="1">
        <f t="array" ref="B144:D144">_xlfn.TEXTSPLIT($A144,"//")</f>
        <v>TRXNO0005570</v>
      </c>
      <c r="C144" s="27" t="str">
        <v>12222024|Aman  |GhoshMob708257591</v>
      </c>
      <c r="D144" s="27" t="str">
        <v>PayU*Debit C@rd2499</v>
      </c>
      <c r="E144" s="27" t="str" cm="1">
        <f t="array" ref="E144:F144">TRIM(_xlfn.TEXTSPLIT($C144,"Mob"))</f>
        <v>12222024|Aman |Ghosh</v>
      </c>
      <c r="F144" s="27" t="str">
        <v>708257591</v>
      </c>
      <c r="G144" s="27" t="str" cm="1">
        <f t="array" ref="G144">_xlfn.TEXTSPLIT($F144,"*")</f>
        <v>708257591</v>
      </c>
      <c r="H144" s="27"/>
      <c r="I144" s="27" t="str" cm="1">
        <f t="array" ref="I144:K144">_xlfn.TEXTSPLIT($E144,"|")</f>
        <v>12222024</v>
      </c>
      <c r="J144" s="27" t="str">
        <v xml:space="preserve">Aman </v>
      </c>
      <c r="K144" s="27" t="str">
        <v>Ghosh</v>
      </c>
      <c r="L144" s="27" t="str">
        <f t="shared" si="18"/>
        <v>Aman</v>
      </c>
      <c r="M144" s="27" t="str" cm="1">
        <f t="array" ref="M144:N144">IF($D144="","",_xlfn.TEXTSPLIT($D144,"*"))</f>
        <v>PayU</v>
      </c>
      <c r="N144" s="27" t="str">
        <v>Debit C@rd2499</v>
      </c>
      <c r="O144" s="27" t="str">
        <f>IF($N144="",$H144,$N144)</f>
        <v>Debit C@rd2499</v>
      </c>
      <c r="P144" s="27" t="str">
        <f t="shared" si="19"/>
        <v>12</v>
      </c>
      <c r="Q144" s="30" t="str">
        <f t="shared" si="20"/>
        <v>22</v>
      </c>
      <c r="R144" s="27" t="str">
        <f t="shared" si="21"/>
        <v>2024</v>
      </c>
      <c r="S144" s="31" t="str">
        <f t="shared" si="22"/>
        <v>12/22/2024</v>
      </c>
      <c r="T144" s="27" t="str">
        <f>TRIM(B144)</f>
        <v>TRXNO0005570</v>
      </c>
      <c r="U144" s="29" t="str">
        <f t="shared" si="23"/>
        <v>Aman Ghosh</v>
      </c>
      <c r="V144" s="29" t="str">
        <f>IFERROR(_xlfn.XLOOKUP($U144,'Counselling Details'!$A$2:$A$308,'Counselling Details'!$B$2:$B$308),"")</f>
        <v>Male</v>
      </c>
      <c r="W144" s="44" t="str">
        <f t="shared" si="24"/>
        <v>708257591</v>
      </c>
      <c r="X144" s="27" t="str">
        <f t="shared" si="25"/>
        <v>PayU</v>
      </c>
      <c r="Y144" s="27" t="str">
        <f t="shared" si="26"/>
        <v>Debit C@rd2499</v>
      </c>
    </row>
    <row r="145" spans="1:25">
      <c r="A145" s="26" t="s">
        <v>1034</v>
      </c>
      <c r="B145" s="27" t="str" cm="1">
        <f t="array" ref="B145:D145">_xlfn.TEXTSPLIT($A145,"//")</f>
        <v>TRXNO0005571</v>
      </c>
      <c r="C145" s="27" t="str">
        <v>12132024|Govind|PatelMob708347594</v>
      </c>
      <c r="D145" s="27" t="str">
        <v>Razorpay*CredIt Card2499</v>
      </c>
      <c r="E145" s="27" t="str" cm="1">
        <f t="array" ref="E145:F145">TRIM(_xlfn.TEXTSPLIT($C145,"Mob"))</f>
        <v>12132024|Govind|Patel</v>
      </c>
      <c r="F145" s="27" t="str">
        <v>708347594</v>
      </c>
      <c r="G145" s="27" t="str" cm="1">
        <f t="array" ref="G145">_xlfn.TEXTSPLIT($F145,"*")</f>
        <v>708347594</v>
      </c>
      <c r="H145" s="27"/>
      <c r="I145" s="27" t="str" cm="1">
        <f t="array" ref="I145:K145">_xlfn.TEXTSPLIT($E145,"|")</f>
        <v>12132024</v>
      </c>
      <c r="J145" s="27" t="str">
        <v>Govind</v>
      </c>
      <c r="K145" s="27" t="str">
        <v>Patel</v>
      </c>
      <c r="L145" s="27" t="str">
        <f t="shared" si="18"/>
        <v>Govind</v>
      </c>
      <c r="M145" s="27" t="str" cm="1">
        <f t="array" ref="M145:N145">IF($D145="","",_xlfn.TEXTSPLIT($D145,"*"))</f>
        <v>Razorpay</v>
      </c>
      <c r="N145" s="27" t="str">
        <v>CredIt Card2499</v>
      </c>
      <c r="O145" s="27" t="str">
        <f>IF($N145="",$H145,$N145)</f>
        <v>CredIt Card2499</v>
      </c>
      <c r="P145" s="27" t="str">
        <f t="shared" si="19"/>
        <v>12</v>
      </c>
      <c r="Q145" s="30" t="str">
        <f t="shared" si="20"/>
        <v>13</v>
      </c>
      <c r="R145" s="27" t="str">
        <f t="shared" si="21"/>
        <v>2024</v>
      </c>
      <c r="S145" s="31" t="str">
        <f t="shared" si="22"/>
        <v>12/13/2024</v>
      </c>
      <c r="T145" s="27" t="str">
        <f>TRIM(B145)</f>
        <v>TRXNO0005571</v>
      </c>
      <c r="U145" s="29" t="str">
        <f t="shared" si="23"/>
        <v>Govind Patel</v>
      </c>
      <c r="V145" s="29" t="str">
        <f>IFERROR(_xlfn.XLOOKUP($U145,'Counselling Details'!$A$2:$A$308,'Counselling Details'!$B$2:$B$308),"")</f>
        <v>Male</v>
      </c>
      <c r="W145" s="44" t="str">
        <f t="shared" si="24"/>
        <v>708347594</v>
      </c>
      <c r="X145" s="27" t="str">
        <f t="shared" si="25"/>
        <v>Razorpay</v>
      </c>
      <c r="Y145" s="27" t="str">
        <f t="shared" si="26"/>
        <v>CredIt Card2499</v>
      </c>
    </row>
    <row r="146" spans="1:25">
      <c r="A146" s="26" t="s">
        <v>1035</v>
      </c>
      <c r="B146" s="27" t="str" cm="1">
        <f t="array" ref="B146:D146">_xlfn.TEXTSPLIT($A146,"//")</f>
        <v>TRXNO0005572</v>
      </c>
      <c r="C146" s="27" t="str">
        <v>12222024|Nupur|KapoorMob708437598</v>
      </c>
      <c r="D146" s="27" t="str">
        <v>PayU*CreditC@rd3499</v>
      </c>
      <c r="E146" s="27" t="str" cm="1">
        <f t="array" ref="E146:F146">TRIM(_xlfn.TEXTSPLIT($C146,"Mob"))</f>
        <v>12222024|Nupur|Kapoor</v>
      </c>
      <c r="F146" s="27" t="str">
        <v>708437598</v>
      </c>
      <c r="G146" s="27" t="str" cm="1">
        <f t="array" ref="G146">_xlfn.TEXTSPLIT($F146,"*")</f>
        <v>708437598</v>
      </c>
      <c r="H146" s="27"/>
      <c r="I146" s="27" t="str" cm="1">
        <f t="array" ref="I146:K146">_xlfn.TEXTSPLIT($E146,"|")</f>
        <v>12222024</v>
      </c>
      <c r="J146" s="27" t="str">
        <v>Nupur</v>
      </c>
      <c r="K146" s="27" t="str">
        <v>Kapoor</v>
      </c>
      <c r="L146" s="27" t="str">
        <f t="shared" si="18"/>
        <v>Nupur</v>
      </c>
      <c r="M146" s="27" t="str" cm="1">
        <f t="array" ref="M146:N146">IF($D146="","",_xlfn.TEXTSPLIT($D146,"*"))</f>
        <v>PayU</v>
      </c>
      <c r="N146" s="27" t="str">
        <v>CreditC@rd3499</v>
      </c>
      <c r="O146" s="27" t="str">
        <f>IF($N146="",$H146,$N146)</f>
        <v>CreditC@rd3499</v>
      </c>
      <c r="P146" s="27" t="str">
        <f t="shared" si="19"/>
        <v>12</v>
      </c>
      <c r="Q146" s="30" t="str">
        <f t="shared" si="20"/>
        <v>22</v>
      </c>
      <c r="R146" s="27" t="str">
        <f t="shared" si="21"/>
        <v>2024</v>
      </c>
      <c r="S146" s="31" t="str">
        <f t="shared" si="22"/>
        <v>12/22/2024</v>
      </c>
      <c r="T146" s="27" t="str">
        <f>TRIM(B146)</f>
        <v>TRXNO0005572</v>
      </c>
      <c r="U146" s="29" t="str">
        <f t="shared" si="23"/>
        <v>Nupur Kapoor</v>
      </c>
      <c r="V146" s="29" t="str">
        <f>IFERROR(_xlfn.XLOOKUP($U146,'Counselling Details'!$A$2:$A$308,'Counselling Details'!$B$2:$B$308),"")</f>
        <v>Female</v>
      </c>
      <c r="W146" s="44" t="str">
        <f t="shared" si="24"/>
        <v>708437598</v>
      </c>
      <c r="X146" s="27" t="str">
        <f t="shared" si="25"/>
        <v>PayU</v>
      </c>
      <c r="Y146" s="27" t="str">
        <f t="shared" si="26"/>
        <v>CreditC@rd3499</v>
      </c>
    </row>
    <row r="147" spans="1:25">
      <c r="A147" s="26" t="s">
        <v>1036</v>
      </c>
      <c r="B147" s="27" t="str" cm="1">
        <f t="array" ref="B147:D147">_xlfn.TEXTSPLIT($A147,"//")</f>
        <v>TRXNO0005573</v>
      </c>
      <c r="C147" s="27" t="str">
        <v>12162024|Surbhi|VermaMob708977621</v>
      </c>
      <c r="D147" s="27" t="str">
        <v>Razorpay*CredItCard3499</v>
      </c>
      <c r="E147" s="27" t="str" cm="1">
        <f t="array" ref="E147:F147">TRIM(_xlfn.TEXTSPLIT($C147,"Mob"))</f>
        <v>12162024|Surbhi|Verma</v>
      </c>
      <c r="F147" s="27" t="str">
        <v>708977621</v>
      </c>
      <c r="G147" s="27" t="str" cm="1">
        <f t="array" ref="G147">_xlfn.TEXTSPLIT($F147,"*")</f>
        <v>708977621</v>
      </c>
      <c r="H147" s="27"/>
      <c r="I147" s="27" t="str" cm="1">
        <f t="array" ref="I147:K147">_xlfn.TEXTSPLIT($E147,"|")</f>
        <v>12162024</v>
      </c>
      <c r="J147" s="27" t="str">
        <v>Surbhi</v>
      </c>
      <c r="K147" s="27" t="str">
        <v>Verma</v>
      </c>
      <c r="L147" s="27" t="str">
        <f t="shared" si="18"/>
        <v>Surbhi</v>
      </c>
      <c r="M147" s="27" t="str" cm="1">
        <f t="array" ref="M147:N147">IF($D147="","",_xlfn.TEXTSPLIT($D147,"*"))</f>
        <v>Razorpay</v>
      </c>
      <c r="N147" s="27" t="str">
        <v>CredItCard3499</v>
      </c>
      <c r="O147" s="27" t="str">
        <f>IF($N147="",$H147,$N147)</f>
        <v>CredItCard3499</v>
      </c>
      <c r="P147" s="27" t="str">
        <f t="shared" si="19"/>
        <v>12</v>
      </c>
      <c r="Q147" s="30" t="str">
        <f t="shared" si="20"/>
        <v>16</v>
      </c>
      <c r="R147" s="27" t="str">
        <f t="shared" si="21"/>
        <v>2024</v>
      </c>
      <c r="S147" s="31" t="str">
        <f t="shared" si="22"/>
        <v>12/16/2024</v>
      </c>
      <c r="T147" s="27" t="str">
        <f>TRIM(B147)</f>
        <v>TRXNO0005573</v>
      </c>
      <c r="U147" s="29" t="str">
        <f t="shared" si="23"/>
        <v>Surbhi Verma</v>
      </c>
      <c r="V147" s="29" t="str">
        <f>IFERROR(_xlfn.XLOOKUP($U147,'Counselling Details'!$A$2:$A$308,'Counselling Details'!$B$2:$B$308),"")</f>
        <v>Female</v>
      </c>
      <c r="W147" s="44" t="str">
        <f t="shared" si="24"/>
        <v>708977621</v>
      </c>
      <c r="X147" s="27" t="str">
        <f t="shared" si="25"/>
        <v>Razorpay</v>
      </c>
      <c r="Y147" s="27" t="str">
        <f t="shared" si="26"/>
        <v>CredItCard3499</v>
      </c>
    </row>
    <row r="148" spans="1:25">
      <c r="A148" s="26" t="s">
        <v>1037</v>
      </c>
      <c r="B148" s="27" t="str" cm="1">
        <f t="array" ref="B148:D148">_xlfn.TEXTSPLIT($A148,"//")</f>
        <v>TRXNO0005574</v>
      </c>
      <c r="C148" s="27" t="str">
        <v>12152024|Jeet|SharMa   Mob609427640</v>
      </c>
      <c r="D148" s="27" t="str">
        <v>Razorpay*DebitCard1499</v>
      </c>
      <c r="E148" s="27" t="str" cm="1">
        <f t="array" ref="E148:F148">TRIM(_xlfn.TEXTSPLIT($C148,"Mob"))</f>
        <v>12152024|Jeet|SharMa</v>
      </c>
      <c r="F148" s="27" t="str">
        <v>609427640</v>
      </c>
      <c r="G148" s="27" t="str" cm="1">
        <f t="array" ref="G148">_xlfn.TEXTSPLIT($F148,"*")</f>
        <v>609427640</v>
      </c>
      <c r="H148" s="27"/>
      <c r="I148" s="27" t="str" cm="1">
        <f t="array" ref="I148:K148">_xlfn.TEXTSPLIT($E148,"|")</f>
        <v>12152024</v>
      </c>
      <c r="J148" s="27" t="str">
        <v>Jeet</v>
      </c>
      <c r="K148" s="27" t="str">
        <v>SharMa</v>
      </c>
      <c r="L148" s="27" t="str">
        <f t="shared" si="18"/>
        <v>Jeet</v>
      </c>
      <c r="M148" s="27" t="str" cm="1">
        <f t="array" ref="M148:N148">IF($D148="","",_xlfn.TEXTSPLIT($D148,"*"))</f>
        <v>Razorpay</v>
      </c>
      <c r="N148" s="27" t="str">
        <v>DebitCard1499</v>
      </c>
      <c r="O148" s="27" t="str">
        <f>IF($N148="",$H148,$N148)</f>
        <v>DebitCard1499</v>
      </c>
      <c r="P148" s="27" t="str">
        <f t="shared" si="19"/>
        <v>12</v>
      </c>
      <c r="Q148" s="30" t="str">
        <f t="shared" si="20"/>
        <v>15</v>
      </c>
      <c r="R148" s="27" t="str">
        <f t="shared" si="21"/>
        <v>2024</v>
      </c>
      <c r="S148" s="31" t="str">
        <f t="shared" si="22"/>
        <v>12/15/2024</v>
      </c>
      <c r="T148" s="27" t="str">
        <f>TRIM(B148)</f>
        <v>TRXNO0005574</v>
      </c>
      <c r="U148" s="29" t="str">
        <f t="shared" si="23"/>
        <v>Jeet SharMa</v>
      </c>
      <c r="V148" s="29" t="str">
        <f>IFERROR(_xlfn.XLOOKUP($U148,'Counselling Details'!$A$2:$A$308,'Counselling Details'!$B$2:$B$308),"")</f>
        <v>Male</v>
      </c>
      <c r="W148" s="44" t="str">
        <f t="shared" si="24"/>
        <v>609427640</v>
      </c>
      <c r="X148" s="27" t="str">
        <f t="shared" si="25"/>
        <v>Razorpay</v>
      </c>
      <c r="Y148" s="27" t="str">
        <f t="shared" si="26"/>
        <v>DebitCard1499</v>
      </c>
    </row>
    <row r="149" spans="1:25">
      <c r="A149" s="26" t="s">
        <v>1038</v>
      </c>
      <c r="B149" s="27" t="str" cm="1">
        <f t="array" ref="B149:D149">_xlfn.TEXTSPLIT($A149,"//")</f>
        <v>TRXNO0005575</v>
      </c>
      <c r="C149" s="27" t="str">
        <v>12182024|Komal|MalhotraMob609517643</v>
      </c>
      <c r="D149" s="27" t="str">
        <v>PayU*CReDIT Card1499</v>
      </c>
      <c r="E149" s="27" t="str" cm="1">
        <f t="array" ref="E149:F149">TRIM(_xlfn.TEXTSPLIT($C149,"Mob"))</f>
        <v>12182024|Komal|Malhotra</v>
      </c>
      <c r="F149" s="27" t="str">
        <v>609517643</v>
      </c>
      <c r="G149" s="27" t="str" cm="1">
        <f t="array" ref="G149">_xlfn.TEXTSPLIT($F149,"*")</f>
        <v>609517643</v>
      </c>
      <c r="H149" s="27"/>
      <c r="I149" s="27" t="str" cm="1">
        <f t="array" ref="I149:K149">_xlfn.TEXTSPLIT($E149,"|")</f>
        <v>12182024</v>
      </c>
      <c r="J149" s="27" t="str">
        <v>Komal</v>
      </c>
      <c r="K149" s="27" t="str">
        <v>Malhotra</v>
      </c>
      <c r="L149" s="27" t="str">
        <f t="shared" si="18"/>
        <v>Komal</v>
      </c>
      <c r="M149" s="27" t="str" cm="1">
        <f t="array" ref="M149:N149">IF($D149="","",_xlfn.TEXTSPLIT($D149,"*"))</f>
        <v>PayU</v>
      </c>
      <c r="N149" s="27" t="str">
        <v>CReDIT Card1499</v>
      </c>
      <c r="O149" s="27" t="str">
        <f>IF($N149="",$H149,$N149)</f>
        <v>CReDIT Card1499</v>
      </c>
      <c r="P149" s="27" t="str">
        <f t="shared" si="19"/>
        <v>12</v>
      </c>
      <c r="Q149" s="30" t="str">
        <f t="shared" si="20"/>
        <v>18</v>
      </c>
      <c r="R149" s="27" t="str">
        <f t="shared" si="21"/>
        <v>2024</v>
      </c>
      <c r="S149" s="31" t="str">
        <f t="shared" si="22"/>
        <v>12/18/2024</v>
      </c>
      <c r="T149" s="27" t="str">
        <f>TRIM(B149)</f>
        <v>TRXNO0005575</v>
      </c>
      <c r="U149" s="29" t="str">
        <f t="shared" si="23"/>
        <v>Komal Malhotra</v>
      </c>
      <c r="V149" s="29" t="str">
        <f>IFERROR(_xlfn.XLOOKUP($U149,'Counselling Details'!$A$2:$A$308,'Counselling Details'!$B$2:$B$308),"")</f>
        <v>Female</v>
      </c>
      <c r="W149" s="44" t="str">
        <f t="shared" si="24"/>
        <v>609517643</v>
      </c>
      <c r="X149" s="27" t="str">
        <f t="shared" si="25"/>
        <v>PayU</v>
      </c>
      <c r="Y149" s="27" t="str">
        <f t="shared" si="26"/>
        <v>CReDIT Card1499</v>
      </c>
    </row>
    <row r="150" spans="1:25">
      <c r="A150" s="26" t="s">
        <v>1039</v>
      </c>
      <c r="B150" s="27" t="str" cm="1">
        <f t="array" ref="B150:D150">_xlfn.TEXTSPLIT($A150,"//")</f>
        <v>TRXNO0005576</v>
      </c>
      <c r="C150" s="27" t="str">
        <v>12132024|Ritika|KapoorMob609877659</v>
      </c>
      <c r="D150" s="27" t="str">
        <v>PayU*DebitCard2499</v>
      </c>
      <c r="E150" s="27" t="str" cm="1">
        <f t="array" ref="E150:F150">TRIM(_xlfn.TEXTSPLIT($C150,"Mob"))</f>
        <v>12132024|Ritika|Kapoor</v>
      </c>
      <c r="F150" s="27" t="str">
        <v>609877659</v>
      </c>
      <c r="G150" s="27" t="str" cm="1">
        <f t="array" ref="G150">_xlfn.TEXTSPLIT($F150,"*")</f>
        <v>609877659</v>
      </c>
      <c r="H150" s="27"/>
      <c r="I150" s="27" t="str" cm="1">
        <f t="array" ref="I150:K150">_xlfn.TEXTSPLIT($E150,"|")</f>
        <v>12132024</v>
      </c>
      <c r="J150" s="27" t="str">
        <v>Ritika</v>
      </c>
      <c r="K150" s="27" t="str">
        <v>Kapoor</v>
      </c>
      <c r="L150" s="27" t="str">
        <f t="shared" si="18"/>
        <v>Ritika</v>
      </c>
      <c r="M150" s="27" t="str" cm="1">
        <f t="array" ref="M150:N150">IF($D150="","",_xlfn.TEXTSPLIT($D150,"*"))</f>
        <v>PayU</v>
      </c>
      <c r="N150" s="27" t="str">
        <v>DebitCard2499</v>
      </c>
      <c r="O150" s="27" t="str">
        <f>IF($N150="",$H150,$N150)</f>
        <v>DebitCard2499</v>
      </c>
      <c r="P150" s="27" t="str">
        <f t="shared" si="19"/>
        <v>12</v>
      </c>
      <c r="Q150" s="30" t="str">
        <f t="shared" si="20"/>
        <v>13</v>
      </c>
      <c r="R150" s="27" t="str">
        <f t="shared" si="21"/>
        <v>2024</v>
      </c>
      <c r="S150" s="31" t="str">
        <f t="shared" si="22"/>
        <v>12/13/2024</v>
      </c>
      <c r="T150" s="27" t="str">
        <f>TRIM(B150)</f>
        <v>TRXNO0005576</v>
      </c>
      <c r="U150" s="29" t="str">
        <f t="shared" si="23"/>
        <v>Ritika Kapoor</v>
      </c>
      <c r="V150" s="29" t="str">
        <f>IFERROR(_xlfn.XLOOKUP($U150,'Counselling Details'!$A$2:$A$308,'Counselling Details'!$B$2:$B$308),"")</f>
        <v>Female</v>
      </c>
      <c r="W150" s="44" t="str">
        <f t="shared" si="24"/>
        <v>609877659</v>
      </c>
      <c r="X150" s="27" t="str">
        <f t="shared" si="25"/>
        <v>PayU</v>
      </c>
      <c r="Y150" s="27" t="str">
        <f t="shared" si="26"/>
        <v>DebitCard2499</v>
      </c>
    </row>
    <row r="151" spans="1:25">
      <c r="A151" s="26" t="s">
        <v>1040</v>
      </c>
      <c r="B151" s="27" t="str" cm="1">
        <f t="array" ref="B151:D151">_xlfn.TEXTSPLIT($A151,"//")</f>
        <v>TRXNO0005577</v>
      </c>
      <c r="C151" s="27" t="str">
        <v>12242024|Tanisha|GhoshMob700417681</v>
      </c>
      <c r="D151" s="27" t="str">
        <v>PayU*DebItC@rd3499</v>
      </c>
      <c r="E151" s="27" t="str" cm="1">
        <f t="array" ref="E151:F151">TRIM(_xlfn.TEXTSPLIT($C151,"Mob"))</f>
        <v>12242024|Tanisha|Ghosh</v>
      </c>
      <c r="F151" s="27" t="str">
        <v>700417681</v>
      </c>
      <c r="G151" s="27" t="str" cm="1">
        <f t="array" ref="G151">_xlfn.TEXTSPLIT($F151,"*")</f>
        <v>700417681</v>
      </c>
      <c r="H151" s="27"/>
      <c r="I151" s="27" t="str" cm="1">
        <f t="array" ref="I151:K151">_xlfn.TEXTSPLIT($E151,"|")</f>
        <v>12242024</v>
      </c>
      <c r="J151" s="27" t="str">
        <v>Tanisha</v>
      </c>
      <c r="K151" s="27" t="str">
        <v>Ghosh</v>
      </c>
      <c r="L151" s="27" t="str">
        <f t="shared" si="18"/>
        <v>Tanisha</v>
      </c>
      <c r="M151" s="27" t="str" cm="1">
        <f t="array" ref="M151:N151">IF($D151="","",_xlfn.TEXTSPLIT($D151,"*"))</f>
        <v>PayU</v>
      </c>
      <c r="N151" s="27" t="str">
        <v>DebItC@rd3499</v>
      </c>
      <c r="O151" s="27" t="str">
        <f>IF($N151="",$H151,$N151)</f>
        <v>DebItC@rd3499</v>
      </c>
      <c r="P151" s="27" t="str">
        <f t="shared" si="19"/>
        <v>12</v>
      </c>
      <c r="Q151" s="30" t="str">
        <f t="shared" si="20"/>
        <v>24</v>
      </c>
      <c r="R151" s="27" t="str">
        <f t="shared" si="21"/>
        <v>2024</v>
      </c>
      <c r="S151" s="31" t="str">
        <f t="shared" si="22"/>
        <v>12/24/2024</v>
      </c>
      <c r="T151" s="27" t="str">
        <f>TRIM(B151)</f>
        <v>TRXNO0005577</v>
      </c>
      <c r="U151" s="29" t="str">
        <f t="shared" si="23"/>
        <v>Tanisha Ghosh</v>
      </c>
      <c r="V151" s="29" t="str">
        <f>IFERROR(_xlfn.XLOOKUP($U151,'Counselling Details'!$A$2:$A$308,'Counselling Details'!$B$2:$B$308),"")</f>
        <v>Female</v>
      </c>
      <c r="W151" s="44" t="str">
        <f t="shared" si="24"/>
        <v>700417681</v>
      </c>
      <c r="X151" s="27" t="str">
        <f t="shared" si="25"/>
        <v>PayU</v>
      </c>
      <c r="Y151" s="27" t="str">
        <f t="shared" si="26"/>
        <v>DebItC@rd3499</v>
      </c>
    </row>
    <row r="152" spans="1:25">
      <c r="A152" s="26" t="s">
        <v>1041</v>
      </c>
      <c r="B152" s="27" t="str" cm="1">
        <f t="array" ref="B152:D152">_xlfn.TEXTSPLIT($A152,"//")</f>
        <v>TRXNO0005578</v>
      </c>
      <c r="C152" s="27" t="str">
        <v>12192024|Anjali|AgarwalMob600687693</v>
      </c>
      <c r="D152" s="27" t="str">
        <v>Razorpay*Credit Card1499</v>
      </c>
      <c r="E152" s="27" t="str" cm="1">
        <f t="array" ref="E152:F152">TRIM(_xlfn.TEXTSPLIT($C152,"Mob"))</f>
        <v>12192024|Anjali|Agarwal</v>
      </c>
      <c r="F152" s="27" t="str">
        <v>600687693</v>
      </c>
      <c r="G152" s="27" t="str" cm="1">
        <f t="array" ref="G152">_xlfn.TEXTSPLIT($F152,"*")</f>
        <v>600687693</v>
      </c>
      <c r="H152" s="27"/>
      <c r="I152" s="27" t="str" cm="1">
        <f t="array" ref="I152:K152">_xlfn.TEXTSPLIT($E152,"|")</f>
        <v>12192024</v>
      </c>
      <c r="J152" s="27" t="str">
        <v>Anjali</v>
      </c>
      <c r="K152" s="27" t="str">
        <v>Agarwal</v>
      </c>
      <c r="L152" s="27" t="str">
        <f t="shared" si="18"/>
        <v>Anjali</v>
      </c>
      <c r="M152" s="27" t="str" cm="1">
        <f t="array" ref="M152:N152">IF($D152="","",_xlfn.TEXTSPLIT($D152,"*"))</f>
        <v>Razorpay</v>
      </c>
      <c r="N152" s="27" t="str">
        <v>Credit Card1499</v>
      </c>
      <c r="O152" s="27" t="str">
        <f>IF($N152="",$H152,$N152)</f>
        <v>Credit Card1499</v>
      </c>
      <c r="P152" s="27" t="str">
        <f t="shared" si="19"/>
        <v>12</v>
      </c>
      <c r="Q152" s="30" t="str">
        <f t="shared" si="20"/>
        <v>19</v>
      </c>
      <c r="R152" s="27" t="str">
        <f t="shared" si="21"/>
        <v>2024</v>
      </c>
      <c r="S152" s="31" t="str">
        <f t="shared" si="22"/>
        <v>12/19/2024</v>
      </c>
      <c r="T152" s="27" t="str">
        <f>TRIM(B152)</f>
        <v>TRXNO0005578</v>
      </c>
      <c r="U152" s="29" t="str">
        <f t="shared" si="23"/>
        <v>Anjali Agarwal</v>
      </c>
      <c r="V152" s="29" t="str">
        <f>IFERROR(_xlfn.XLOOKUP($U152,'Counselling Details'!$A$2:$A$308,'Counselling Details'!$B$2:$B$308),"")</f>
        <v>Female</v>
      </c>
      <c r="W152" s="44" t="str">
        <f t="shared" si="24"/>
        <v>600687693</v>
      </c>
      <c r="X152" s="27" t="str">
        <f t="shared" si="25"/>
        <v>Razorpay</v>
      </c>
      <c r="Y152" s="27" t="str">
        <f t="shared" si="26"/>
        <v>Credit Card1499</v>
      </c>
    </row>
    <row r="153" spans="1:25">
      <c r="A153" s="26" t="s">
        <v>1042</v>
      </c>
      <c r="B153" s="27" t="str" cm="1">
        <f t="array" ref="B153:D153">_xlfn.TEXTSPLIT($A153,"//")</f>
        <v>TRXNO0005579</v>
      </c>
      <c r="C153" s="27" t="str">
        <v>12182024|Esha|ChoudharyMob601227715</v>
      </c>
      <c r="D153" s="27" t="str">
        <v>PayU*Debit_Card3999</v>
      </c>
      <c r="E153" s="27" t="str" cm="1">
        <f t="array" ref="E153:F153">TRIM(_xlfn.TEXTSPLIT($C153,"Mob"))</f>
        <v>12182024|Esha|Choudhary</v>
      </c>
      <c r="F153" s="27" t="str">
        <v>601227715</v>
      </c>
      <c r="G153" s="27" t="str" cm="1">
        <f t="array" ref="G153">_xlfn.TEXTSPLIT($F153,"*")</f>
        <v>601227715</v>
      </c>
      <c r="H153" s="27"/>
      <c r="I153" s="27" t="str" cm="1">
        <f t="array" ref="I153:K153">_xlfn.TEXTSPLIT($E153,"|")</f>
        <v>12182024</v>
      </c>
      <c r="J153" s="27" t="str">
        <v>Esha</v>
      </c>
      <c r="K153" s="27" t="str">
        <v>Choudhary</v>
      </c>
      <c r="L153" s="27" t="str">
        <f t="shared" si="18"/>
        <v>Esha</v>
      </c>
      <c r="M153" s="27" t="str" cm="1">
        <f t="array" ref="M153:N153">IF($D153="","",_xlfn.TEXTSPLIT($D153,"*"))</f>
        <v>PayU</v>
      </c>
      <c r="N153" s="27" t="str">
        <v>Debit_Card3999</v>
      </c>
      <c r="O153" s="27" t="str">
        <f>IF($N153="",$H153,$N153)</f>
        <v>Debit_Card3999</v>
      </c>
      <c r="P153" s="27" t="str">
        <f t="shared" si="19"/>
        <v>12</v>
      </c>
      <c r="Q153" s="30" t="str">
        <f t="shared" si="20"/>
        <v>18</v>
      </c>
      <c r="R153" s="27" t="str">
        <f t="shared" si="21"/>
        <v>2024</v>
      </c>
      <c r="S153" s="31" t="str">
        <f t="shared" si="22"/>
        <v>12/18/2024</v>
      </c>
      <c r="T153" s="27" t="str">
        <f>TRIM(B153)</f>
        <v>TRXNO0005579</v>
      </c>
      <c r="U153" s="29" t="str">
        <f t="shared" si="23"/>
        <v>Esha Choudhary</v>
      </c>
      <c r="V153" s="29" t="str">
        <f>IFERROR(_xlfn.XLOOKUP($U153,'Counselling Details'!$A$2:$A$308,'Counselling Details'!$B$2:$B$308),"")</f>
        <v>Female</v>
      </c>
      <c r="W153" s="44" t="str">
        <f t="shared" si="24"/>
        <v>601227715</v>
      </c>
      <c r="X153" s="27" t="str">
        <f t="shared" si="25"/>
        <v>PayU</v>
      </c>
      <c r="Y153" s="27" t="str">
        <f t="shared" si="26"/>
        <v>Debit_Card3999</v>
      </c>
    </row>
    <row r="154" spans="1:25">
      <c r="A154" s="26" t="s">
        <v>1043</v>
      </c>
      <c r="B154" s="27" t="str" cm="1">
        <f t="array" ref="B154:D154">_xlfn.TEXTSPLIT($A154,"//")</f>
        <v>TRXNO0005580</v>
      </c>
      <c r="C154" s="27" t="str">
        <v>12242024|Anjali|NairMob701587730</v>
      </c>
      <c r="D154" s="27" t="str">
        <v>Razorpay*CreditC@rd3499</v>
      </c>
      <c r="E154" s="27" t="str" cm="1">
        <f t="array" ref="E154:F154">TRIM(_xlfn.TEXTSPLIT($C154,"Mob"))</f>
        <v>12242024|Anjali|Nair</v>
      </c>
      <c r="F154" s="27" t="str">
        <v>701587730</v>
      </c>
      <c r="G154" s="27" t="str" cm="1">
        <f t="array" ref="G154">_xlfn.TEXTSPLIT($F154,"*")</f>
        <v>701587730</v>
      </c>
      <c r="H154" s="27"/>
      <c r="I154" s="27" t="str" cm="1">
        <f t="array" ref="I154:K154">_xlfn.TEXTSPLIT($E154,"|")</f>
        <v>12242024</v>
      </c>
      <c r="J154" s="27" t="str">
        <v>Anjali</v>
      </c>
      <c r="K154" s="27" t="str">
        <v>Nair</v>
      </c>
      <c r="L154" s="27" t="str">
        <f t="shared" si="18"/>
        <v>Anjali</v>
      </c>
      <c r="M154" s="27" t="str" cm="1">
        <f t="array" ref="M154:N154">IF($D154="","",_xlfn.TEXTSPLIT($D154,"*"))</f>
        <v>Razorpay</v>
      </c>
      <c r="N154" s="27" t="str">
        <v>CreditC@rd3499</v>
      </c>
      <c r="O154" s="27" t="str">
        <f>IF($N154="",$H154,$N154)</f>
        <v>CreditC@rd3499</v>
      </c>
      <c r="P154" s="27" t="str">
        <f t="shared" si="19"/>
        <v>12</v>
      </c>
      <c r="Q154" s="30" t="str">
        <f t="shared" si="20"/>
        <v>24</v>
      </c>
      <c r="R154" s="27" t="str">
        <f t="shared" si="21"/>
        <v>2024</v>
      </c>
      <c r="S154" s="31" t="str">
        <f t="shared" si="22"/>
        <v>12/24/2024</v>
      </c>
      <c r="T154" s="27" t="str">
        <f>TRIM(B154)</f>
        <v>TRXNO0005580</v>
      </c>
      <c r="U154" s="29" t="str">
        <f t="shared" si="23"/>
        <v>Anjali Nair</v>
      </c>
      <c r="V154" s="29" t="str">
        <f>IFERROR(_xlfn.XLOOKUP($U154,'Counselling Details'!$A$2:$A$308,'Counselling Details'!$B$2:$B$308),"")</f>
        <v>Female</v>
      </c>
      <c r="W154" s="44" t="str">
        <f t="shared" si="24"/>
        <v>701587730</v>
      </c>
      <c r="X154" s="27" t="str">
        <f t="shared" si="25"/>
        <v>Razorpay</v>
      </c>
      <c r="Y154" s="27" t="str">
        <f t="shared" si="26"/>
        <v>CreditC@rd3499</v>
      </c>
    </row>
    <row r="155" spans="1:25">
      <c r="A155" s="26" t="s">
        <v>1044</v>
      </c>
      <c r="B155" s="27" t="str" cm="1">
        <f t="array" ref="B155:D155">_xlfn.TEXTSPLIT($A155,"//")</f>
        <v>TRXNO0005581</v>
      </c>
      <c r="C155" s="27" t="str">
        <v>12232024|Vishal|RaoMob601857742</v>
      </c>
      <c r="D155" s="27" t="str">
        <v>PayU*DEbit Card3499</v>
      </c>
      <c r="E155" s="27" t="str" cm="1">
        <f t="array" ref="E155:F155">TRIM(_xlfn.TEXTSPLIT($C155,"Mob"))</f>
        <v>12232024|Vishal|Rao</v>
      </c>
      <c r="F155" s="27" t="str">
        <v>601857742</v>
      </c>
      <c r="G155" s="27" t="str" cm="1">
        <f t="array" ref="G155">_xlfn.TEXTSPLIT($F155,"*")</f>
        <v>601857742</v>
      </c>
      <c r="H155" s="27"/>
      <c r="I155" s="27" t="str" cm="1">
        <f t="array" ref="I155:K155">_xlfn.TEXTSPLIT($E155,"|")</f>
        <v>12232024</v>
      </c>
      <c r="J155" s="27" t="str">
        <v>Vishal</v>
      </c>
      <c r="K155" s="27" t="str">
        <v>Rao</v>
      </c>
      <c r="L155" s="27" t="str">
        <f t="shared" si="18"/>
        <v>Vishal</v>
      </c>
      <c r="M155" s="27" t="str" cm="1">
        <f t="array" ref="M155:N155">IF($D155="","",_xlfn.TEXTSPLIT($D155,"*"))</f>
        <v>PayU</v>
      </c>
      <c r="N155" s="27" t="str">
        <v>DEbit Card3499</v>
      </c>
      <c r="O155" s="27" t="str">
        <f>IF($N155="",$H155,$N155)</f>
        <v>DEbit Card3499</v>
      </c>
      <c r="P155" s="27" t="str">
        <f t="shared" si="19"/>
        <v>12</v>
      </c>
      <c r="Q155" s="30" t="str">
        <f t="shared" si="20"/>
        <v>23</v>
      </c>
      <c r="R155" s="27" t="str">
        <f t="shared" si="21"/>
        <v>2024</v>
      </c>
      <c r="S155" s="31" t="str">
        <f t="shared" si="22"/>
        <v>12/23/2024</v>
      </c>
      <c r="T155" s="27" t="str">
        <f>TRIM(B155)</f>
        <v>TRXNO0005581</v>
      </c>
      <c r="U155" s="29" t="str">
        <f t="shared" si="23"/>
        <v>Vishal Rao</v>
      </c>
      <c r="V155" s="29" t="str">
        <f>IFERROR(_xlfn.XLOOKUP($U155,'Counselling Details'!$A$2:$A$308,'Counselling Details'!$B$2:$B$308),"")</f>
        <v>Male</v>
      </c>
      <c r="W155" s="44" t="str">
        <f t="shared" si="24"/>
        <v>601857742</v>
      </c>
      <c r="X155" s="27" t="str">
        <f t="shared" si="25"/>
        <v>PayU</v>
      </c>
      <c r="Y155" s="27" t="str">
        <f t="shared" si="26"/>
        <v>DEbit Card3499</v>
      </c>
    </row>
    <row r="156" spans="1:25">
      <c r="A156" s="26" t="s">
        <v>1045</v>
      </c>
      <c r="B156" s="27" t="str" cm="1">
        <f t="array" ref="B156:D156">_xlfn.TEXTSPLIT($A156,"//")</f>
        <v>TRXNO0005582</v>
      </c>
      <c r="C156" s="27" t="str">
        <v>12242024|Sanjay|ChopraMob702127753</v>
      </c>
      <c r="D156" s="27" t="str">
        <v>Razorpay*CReDIT Card2499</v>
      </c>
      <c r="E156" s="27" t="str" cm="1">
        <f t="array" ref="E156:F156">TRIM(_xlfn.TEXTSPLIT($C156,"Mob"))</f>
        <v>12242024|Sanjay|Chopra</v>
      </c>
      <c r="F156" s="27" t="str">
        <v>702127753</v>
      </c>
      <c r="G156" s="27" t="str" cm="1">
        <f t="array" ref="G156">_xlfn.TEXTSPLIT($F156,"*")</f>
        <v>702127753</v>
      </c>
      <c r="H156" s="27"/>
      <c r="I156" s="27" t="str" cm="1">
        <f t="array" ref="I156:K156">_xlfn.TEXTSPLIT($E156,"|")</f>
        <v>12242024</v>
      </c>
      <c r="J156" s="27" t="str">
        <v>Sanjay</v>
      </c>
      <c r="K156" s="27" t="str">
        <v>Chopra</v>
      </c>
      <c r="L156" s="27" t="str">
        <f t="shared" si="18"/>
        <v>Sanjay</v>
      </c>
      <c r="M156" s="27" t="str" cm="1">
        <f t="array" ref="M156:N156">IF($D156="","",_xlfn.TEXTSPLIT($D156,"*"))</f>
        <v>Razorpay</v>
      </c>
      <c r="N156" s="27" t="str">
        <v>CReDIT Card2499</v>
      </c>
      <c r="O156" s="27" t="str">
        <f>IF($N156="",$H156,$N156)</f>
        <v>CReDIT Card2499</v>
      </c>
      <c r="P156" s="27" t="str">
        <f t="shared" si="19"/>
        <v>12</v>
      </c>
      <c r="Q156" s="30" t="str">
        <f t="shared" si="20"/>
        <v>24</v>
      </c>
      <c r="R156" s="27" t="str">
        <f t="shared" si="21"/>
        <v>2024</v>
      </c>
      <c r="S156" s="31" t="str">
        <f t="shared" si="22"/>
        <v>12/24/2024</v>
      </c>
      <c r="T156" s="27" t="str">
        <f>TRIM(B156)</f>
        <v>TRXNO0005582</v>
      </c>
      <c r="U156" s="29" t="str">
        <f t="shared" si="23"/>
        <v>Sanjay Chopra</v>
      </c>
      <c r="V156" s="29" t="str">
        <f>IFERROR(_xlfn.XLOOKUP($U156,'Counselling Details'!$A$2:$A$308,'Counselling Details'!$B$2:$B$308),"")</f>
        <v>Male</v>
      </c>
      <c r="W156" s="44" t="str">
        <f t="shared" si="24"/>
        <v>702127753</v>
      </c>
      <c r="X156" s="27" t="str">
        <f t="shared" si="25"/>
        <v>Razorpay</v>
      </c>
      <c r="Y156" s="27" t="str">
        <f t="shared" si="26"/>
        <v>CReDIT Card2499</v>
      </c>
    </row>
    <row r="157" spans="1:25">
      <c r="A157" s="26" t="s">
        <v>1046</v>
      </c>
      <c r="B157" s="27" t="str" cm="1">
        <f t="array" ref="B157:D157">_xlfn.TEXTSPLIT($A157,"//")</f>
        <v>TRXNO0005583</v>
      </c>
      <c r="C157" s="27" t="str">
        <v>12172024|Shivam|ChopraMob602307761</v>
      </c>
      <c r="D157" s="27" t="str">
        <v>Razorpay*Debit Card3499</v>
      </c>
      <c r="E157" s="27" t="str" cm="1">
        <f t="array" ref="E157:F157">TRIM(_xlfn.TEXTSPLIT($C157,"Mob"))</f>
        <v>12172024|Shivam|Chopra</v>
      </c>
      <c r="F157" s="27" t="str">
        <v>602307761</v>
      </c>
      <c r="G157" s="27" t="str" cm="1">
        <f t="array" ref="G157">_xlfn.TEXTSPLIT($F157,"*")</f>
        <v>602307761</v>
      </c>
      <c r="H157" s="27"/>
      <c r="I157" s="27" t="str" cm="1">
        <f t="array" ref="I157:K157">_xlfn.TEXTSPLIT($E157,"|")</f>
        <v>12172024</v>
      </c>
      <c r="J157" s="27" t="str">
        <v>Shivam</v>
      </c>
      <c r="K157" s="27" t="str">
        <v>Chopra</v>
      </c>
      <c r="L157" s="27" t="str">
        <f t="shared" si="18"/>
        <v>Shivam</v>
      </c>
      <c r="M157" s="27" t="str" cm="1">
        <f t="array" ref="M157:N157">IF($D157="","",_xlfn.TEXTSPLIT($D157,"*"))</f>
        <v>Razorpay</v>
      </c>
      <c r="N157" s="27" t="str">
        <v>Debit Card3499</v>
      </c>
      <c r="O157" s="27" t="str">
        <f>IF($N157="",$H157,$N157)</f>
        <v>Debit Card3499</v>
      </c>
      <c r="P157" s="27" t="str">
        <f t="shared" si="19"/>
        <v>12</v>
      </c>
      <c r="Q157" s="30" t="str">
        <f t="shared" si="20"/>
        <v>17</v>
      </c>
      <c r="R157" s="27" t="str">
        <f t="shared" si="21"/>
        <v>2024</v>
      </c>
      <c r="S157" s="31" t="str">
        <f t="shared" si="22"/>
        <v>12/17/2024</v>
      </c>
      <c r="T157" s="27" t="str">
        <f>TRIM(B157)</f>
        <v>TRXNO0005583</v>
      </c>
      <c r="U157" s="29" t="str">
        <f t="shared" si="23"/>
        <v>Shivam Chopra</v>
      </c>
      <c r="V157" s="29" t="str">
        <f>IFERROR(_xlfn.XLOOKUP($U157,'Counselling Details'!$A$2:$A$308,'Counselling Details'!$B$2:$B$308),"")</f>
        <v>Male</v>
      </c>
      <c r="W157" s="44" t="str">
        <f t="shared" si="24"/>
        <v>602307761</v>
      </c>
      <c r="X157" s="27" t="str">
        <f t="shared" si="25"/>
        <v>Razorpay</v>
      </c>
      <c r="Y157" s="27" t="str">
        <f t="shared" si="26"/>
        <v>Debit Card3499</v>
      </c>
    </row>
    <row r="158" spans="1:25">
      <c r="A158" s="26" t="s">
        <v>1047</v>
      </c>
      <c r="B158" s="27" t="str" cm="1">
        <f t="array" ref="B158:D158">_xlfn.TEXTSPLIT($A158,"//")</f>
        <v>TRXNO0005584</v>
      </c>
      <c r="C158" s="27" t="str">
        <v>12202024|Riya|NairMob702487768</v>
      </c>
      <c r="D158" s="27" t="str">
        <v>PayU*Debit Card2499</v>
      </c>
      <c r="E158" s="27" t="str" cm="1">
        <f t="array" ref="E158:F158">TRIM(_xlfn.TEXTSPLIT($C158,"Mob"))</f>
        <v>12202024|Riya|Nair</v>
      </c>
      <c r="F158" s="27" t="str">
        <v>702487768</v>
      </c>
      <c r="G158" s="27" t="str" cm="1">
        <f t="array" ref="G158">_xlfn.TEXTSPLIT($F158,"*")</f>
        <v>702487768</v>
      </c>
      <c r="H158" s="27"/>
      <c r="I158" s="27" t="str" cm="1">
        <f t="array" ref="I158:K158">_xlfn.TEXTSPLIT($E158,"|")</f>
        <v>12202024</v>
      </c>
      <c r="J158" s="27" t="str">
        <v>Riya</v>
      </c>
      <c r="K158" s="27" t="str">
        <v>Nair</v>
      </c>
      <c r="L158" s="27" t="str">
        <f t="shared" si="18"/>
        <v>Riya</v>
      </c>
      <c r="M158" s="27" t="str" cm="1">
        <f t="array" ref="M158:N158">IF($D158="","",_xlfn.TEXTSPLIT($D158,"*"))</f>
        <v>PayU</v>
      </c>
      <c r="N158" s="27" t="str">
        <v>Debit Card2499</v>
      </c>
      <c r="O158" s="27" t="str">
        <f>IF($N158="",$H158,$N158)</f>
        <v>Debit Card2499</v>
      </c>
      <c r="P158" s="27" t="str">
        <f t="shared" si="19"/>
        <v>12</v>
      </c>
      <c r="Q158" s="30" t="str">
        <f t="shared" si="20"/>
        <v>20</v>
      </c>
      <c r="R158" s="27" t="str">
        <f t="shared" si="21"/>
        <v>2024</v>
      </c>
      <c r="S158" s="31" t="str">
        <f t="shared" si="22"/>
        <v>12/20/2024</v>
      </c>
      <c r="T158" s="27" t="str">
        <f>TRIM(B158)</f>
        <v>TRXNO0005584</v>
      </c>
      <c r="U158" s="29" t="str">
        <f t="shared" si="23"/>
        <v>Riya Nair</v>
      </c>
      <c r="V158" s="29" t="str">
        <f>IFERROR(_xlfn.XLOOKUP($U158,'Counselling Details'!$A$2:$A$308,'Counselling Details'!$B$2:$B$308),"")</f>
        <v>Female</v>
      </c>
      <c r="W158" s="44" t="str">
        <f t="shared" si="24"/>
        <v>702487768</v>
      </c>
      <c r="X158" s="27" t="str">
        <f t="shared" si="25"/>
        <v>PayU</v>
      </c>
      <c r="Y158" s="27" t="str">
        <f t="shared" si="26"/>
        <v>Debit Card2499</v>
      </c>
    </row>
    <row r="159" spans="1:25">
      <c r="A159" s="26" t="s">
        <v>1048</v>
      </c>
      <c r="B159" s="27" t="str" cm="1">
        <f t="array" ref="B159:C159">_xlfn.TEXTSPLIT($A159,"//")</f>
        <v>TRXNO0005585</v>
      </c>
      <c r="C159" s="27" t="str">
        <v>12202024|KarthiK  |YadavMob702847783*Go0gle Pay2499</v>
      </c>
      <c r="D159" s="27"/>
      <c r="E159" s="27" t="str" cm="1">
        <f t="array" ref="E159:F159">TRIM(_xlfn.TEXTSPLIT($C159,"Mob"))</f>
        <v>12202024|KarthiK |Yadav</v>
      </c>
      <c r="F159" s="27" t="str">
        <v>702847783*Go0gle Pay2499</v>
      </c>
      <c r="G159" s="27" t="str" cm="1">
        <f t="array" ref="G159:H159">_xlfn.TEXTSPLIT($F159,"*")</f>
        <v>702847783</v>
      </c>
      <c r="H159" s="27" t="str">
        <v>Go0gle Pay2499</v>
      </c>
      <c r="I159" s="27" t="str" cm="1">
        <f t="array" ref="I159:K159">_xlfn.TEXTSPLIT($E159,"|")</f>
        <v>12202024</v>
      </c>
      <c r="J159" s="27" t="str">
        <v xml:space="preserve">KarthiK </v>
      </c>
      <c r="K159" s="27" t="str">
        <v>Yadav</v>
      </c>
      <c r="L159" s="27" t="str">
        <f t="shared" si="18"/>
        <v>KarthiK</v>
      </c>
      <c r="M159" s="27" t="str" cm="1">
        <f t="array" ref="M159">IF($D159="","",_xlfn.TEXTSPLIT($D159,"*"))</f>
        <v/>
      </c>
      <c r="N159" s="27"/>
      <c r="O159" s="27" t="str">
        <f>IF($N159="",$H159,$N159)</f>
        <v>Go0gle Pay2499</v>
      </c>
      <c r="P159" s="27" t="str">
        <f t="shared" si="19"/>
        <v>12</v>
      </c>
      <c r="Q159" s="30" t="str">
        <f t="shared" si="20"/>
        <v>20</v>
      </c>
      <c r="R159" s="27" t="str">
        <f t="shared" si="21"/>
        <v>2024</v>
      </c>
      <c r="S159" s="31" t="str">
        <f t="shared" si="22"/>
        <v>12/20/2024</v>
      </c>
      <c r="T159" s="27" t="str">
        <f>TRIM(B159)</f>
        <v>TRXNO0005585</v>
      </c>
      <c r="U159" s="29" t="str">
        <f t="shared" si="23"/>
        <v>KarthiK Yadav</v>
      </c>
      <c r="V159" s="29" t="str">
        <f>IFERROR(_xlfn.XLOOKUP($U159,'Counselling Details'!$A$2:$A$308,'Counselling Details'!$B$2:$B$308),"")</f>
        <v>Male</v>
      </c>
      <c r="W159" s="44" t="str">
        <f t="shared" si="24"/>
        <v>702847783</v>
      </c>
      <c r="X159" s="27" t="str">
        <f t="shared" si="25"/>
        <v/>
      </c>
      <c r="Y159" s="27" t="str">
        <f t="shared" si="26"/>
        <v>Go0gle Pay2499</v>
      </c>
    </row>
    <row r="160" spans="1:25">
      <c r="A160" s="26" t="s">
        <v>1049</v>
      </c>
      <c r="B160" s="27" t="str" cm="1">
        <f t="array" ref="B160:C160">_xlfn.TEXTSPLIT($A160,"//")</f>
        <v>TRXNO0005586</v>
      </c>
      <c r="C160" s="27" t="str">
        <v>12262024|Lalit|NairMob603117795*PhonePe2499</v>
      </c>
      <c r="D160" s="27"/>
      <c r="E160" s="27" t="str" cm="1">
        <f t="array" ref="E160:F160">TRIM(_xlfn.TEXTSPLIT($C160,"Mob"))</f>
        <v>12262024|Lalit|Nair</v>
      </c>
      <c r="F160" s="27" t="str">
        <v>603117795*PhonePe2499</v>
      </c>
      <c r="G160" s="27" t="str" cm="1">
        <f t="array" ref="G160:H160">_xlfn.TEXTSPLIT($F160,"*")</f>
        <v>603117795</v>
      </c>
      <c r="H160" s="27" t="str">
        <v>PhonePe2499</v>
      </c>
      <c r="I160" s="27" t="str" cm="1">
        <f t="array" ref="I160:K160">_xlfn.TEXTSPLIT($E160,"|")</f>
        <v>12262024</v>
      </c>
      <c r="J160" s="27" t="str">
        <v>Lalit</v>
      </c>
      <c r="K160" s="27" t="str">
        <v>Nair</v>
      </c>
      <c r="L160" s="27" t="str">
        <f t="shared" si="18"/>
        <v>Lalit</v>
      </c>
      <c r="M160" s="27" t="str" cm="1">
        <f t="array" ref="M160">IF($D160="","",_xlfn.TEXTSPLIT($D160,"*"))</f>
        <v/>
      </c>
      <c r="N160" s="27"/>
      <c r="O160" s="27" t="str">
        <f>IF($N160="",$H160,$N160)</f>
        <v>PhonePe2499</v>
      </c>
      <c r="P160" s="27" t="str">
        <f t="shared" si="19"/>
        <v>12</v>
      </c>
      <c r="Q160" s="30" t="str">
        <f t="shared" si="20"/>
        <v>26</v>
      </c>
      <c r="R160" s="27" t="str">
        <f t="shared" si="21"/>
        <v>2024</v>
      </c>
      <c r="S160" s="31" t="str">
        <f t="shared" si="22"/>
        <v>12/26/2024</v>
      </c>
      <c r="T160" s="27" t="str">
        <f>TRIM(B160)</f>
        <v>TRXNO0005586</v>
      </c>
      <c r="U160" s="29" t="str">
        <f t="shared" si="23"/>
        <v>Lalit Nair</v>
      </c>
      <c r="V160" s="29" t="str">
        <f>IFERROR(_xlfn.XLOOKUP($U160,'Counselling Details'!$A$2:$A$308,'Counselling Details'!$B$2:$B$308),"")</f>
        <v>Male</v>
      </c>
      <c r="W160" s="44" t="str">
        <f t="shared" si="24"/>
        <v>603117795</v>
      </c>
      <c r="X160" s="27" t="str">
        <f t="shared" si="25"/>
        <v/>
      </c>
      <c r="Y160" s="27" t="str">
        <f t="shared" si="26"/>
        <v>PhonePe2499</v>
      </c>
    </row>
    <row r="161" spans="1:25">
      <c r="A161" s="26" t="s">
        <v>1050</v>
      </c>
      <c r="B161" s="27" t="str" cm="1">
        <f t="array" ref="B161:D161">_xlfn.TEXTSPLIT($A161,"//")</f>
        <v>TRXNO0005587</v>
      </c>
      <c r="C161" s="27" t="str">
        <v>12222024|Charvi|ChoudharyMob603387806</v>
      </c>
      <c r="D161" s="27" t="str">
        <v>Razorpay*CredIt Card1499</v>
      </c>
      <c r="E161" s="27" t="str" cm="1">
        <f t="array" ref="E161:F161">TRIM(_xlfn.TEXTSPLIT($C161,"Mob"))</f>
        <v>12222024|Charvi|Choudhary</v>
      </c>
      <c r="F161" s="27" t="str">
        <v>603387806</v>
      </c>
      <c r="G161" s="27" t="str" cm="1">
        <f t="array" ref="G161">_xlfn.TEXTSPLIT($F161,"*")</f>
        <v>603387806</v>
      </c>
      <c r="H161" s="27"/>
      <c r="I161" s="27" t="str" cm="1">
        <f t="array" ref="I161:K161">_xlfn.TEXTSPLIT($E161,"|")</f>
        <v>12222024</v>
      </c>
      <c r="J161" s="27" t="str">
        <v>Charvi</v>
      </c>
      <c r="K161" s="27" t="str">
        <v>Choudhary</v>
      </c>
      <c r="L161" s="27" t="str">
        <f t="shared" si="18"/>
        <v>Charvi</v>
      </c>
      <c r="M161" s="27" t="str" cm="1">
        <f t="array" ref="M161:N161">IF($D161="","",_xlfn.TEXTSPLIT($D161,"*"))</f>
        <v>Razorpay</v>
      </c>
      <c r="N161" s="27" t="str">
        <v>CredIt Card1499</v>
      </c>
      <c r="O161" s="27" t="str">
        <f>IF($N161="",$H161,$N161)</f>
        <v>CredIt Card1499</v>
      </c>
      <c r="P161" s="27" t="str">
        <f t="shared" si="19"/>
        <v>12</v>
      </c>
      <c r="Q161" s="30" t="str">
        <f t="shared" si="20"/>
        <v>22</v>
      </c>
      <c r="R161" s="27" t="str">
        <f t="shared" si="21"/>
        <v>2024</v>
      </c>
      <c r="S161" s="31" t="str">
        <f t="shared" si="22"/>
        <v>12/22/2024</v>
      </c>
      <c r="T161" s="27" t="str">
        <f>TRIM(B161)</f>
        <v>TRXNO0005587</v>
      </c>
      <c r="U161" s="29" t="str">
        <f t="shared" si="23"/>
        <v>Charvi Choudhary</v>
      </c>
      <c r="V161" s="29" t="str">
        <f>IFERROR(_xlfn.XLOOKUP($U161,'Counselling Details'!$A$2:$A$308,'Counselling Details'!$B$2:$B$308),"")</f>
        <v>Female</v>
      </c>
      <c r="W161" s="44" t="str">
        <f t="shared" si="24"/>
        <v>603387806</v>
      </c>
      <c r="X161" s="27" t="str">
        <f t="shared" si="25"/>
        <v>Razorpay</v>
      </c>
      <c r="Y161" s="27" t="str">
        <f t="shared" si="26"/>
        <v>CredIt Card1499</v>
      </c>
    </row>
    <row r="162" spans="1:25">
      <c r="A162" s="26" t="s">
        <v>1051</v>
      </c>
      <c r="B162" s="27" t="str" cm="1">
        <f t="array" ref="B162:D162">_xlfn.TEXTSPLIT($A162,"//")</f>
        <v>TRXNO0005588</v>
      </c>
      <c r="C162" s="27" t="str">
        <v>12212024|Varun|MalhotraMob703747821</v>
      </c>
      <c r="D162" s="27" t="str">
        <v>Razorpay*Debit_Card3499</v>
      </c>
      <c r="E162" s="27" t="str" cm="1">
        <f t="array" ref="E162:F162">TRIM(_xlfn.TEXTSPLIT($C162,"Mob"))</f>
        <v>12212024|Varun|Malhotra</v>
      </c>
      <c r="F162" s="27" t="str">
        <v>703747821</v>
      </c>
      <c r="G162" s="27" t="str" cm="1">
        <f t="array" ref="G162">_xlfn.TEXTSPLIT($F162,"*")</f>
        <v>703747821</v>
      </c>
      <c r="H162" s="27"/>
      <c r="I162" s="27" t="str" cm="1">
        <f t="array" ref="I162:K162">_xlfn.TEXTSPLIT($E162,"|")</f>
        <v>12212024</v>
      </c>
      <c r="J162" s="27" t="str">
        <v>Varun</v>
      </c>
      <c r="K162" s="27" t="str">
        <v>Malhotra</v>
      </c>
      <c r="L162" s="27" t="str">
        <f t="shared" si="18"/>
        <v>Varun</v>
      </c>
      <c r="M162" s="27" t="str" cm="1">
        <f t="array" ref="M162:N162">IF($D162="","",_xlfn.TEXTSPLIT($D162,"*"))</f>
        <v>Razorpay</v>
      </c>
      <c r="N162" s="27" t="str">
        <v>Debit_Card3499</v>
      </c>
      <c r="O162" s="27" t="str">
        <f>IF($N162="",$H162,$N162)</f>
        <v>Debit_Card3499</v>
      </c>
      <c r="P162" s="27" t="str">
        <f t="shared" si="19"/>
        <v>12</v>
      </c>
      <c r="Q162" s="30" t="str">
        <f t="shared" si="20"/>
        <v>21</v>
      </c>
      <c r="R162" s="27" t="str">
        <f t="shared" si="21"/>
        <v>2024</v>
      </c>
      <c r="S162" s="31" t="str">
        <f t="shared" si="22"/>
        <v>12/21/2024</v>
      </c>
      <c r="T162" s="27" t="str">
        <f>TRIM(B162)</f>
        <v>TRXNO0005588</v>
      </c>
      <c r="U162" s="29" t="str">
        <f t="shared" si="23"/>
        <v>Varun Malhotra</v>
      </c>
      <c r="V162" s="29" t="str">
        <f>IFERROR(_xlfn.XLOOKUP($U162,'Counselling Details'!$A$2:$A$308,'Counselling Details'!$B$2:$B$308),"")</f>
        <v>Male</v>
      </c>
      <c r="W162" s="44" t="str">
        <f t="shared" si="24"/>
        <v>703747821</v>
      </c>
      <c r="X162" s="27" t="str">
        <f t="shared" si="25"/>
        <v>Razorpay</v>
      </c>
      <c r="Y162" s="27" t="str">
        <f t="shared" si="26"/>
        <v>Debit_Card3499</v>
      </c>
    </row>
    <row r="163" spans="1:25">
      <c r="A163" s="26" t="s">
        <v>1052</v>
      </c>
      <c r="B163" s="27" t="str" cm="1">
        <f t="array" ref="B163:D163">_xlfn.TEXTSPLIT($A163,"//")</f>
        <v>TRXNO0005589</v>
      </c>
      <c r="C163" s="27" t="str">
        <v>12182024|Rishabh|YadavMob604017832</v>
      </c>
      <c r="D163" s="27" t="str">
        <v>Razorpay*CReDIT Card2499</v>
      </c>
      <c r="E163" s="27" t="str" cm="1">
        <f t="array" ref="E163:F163">TRIM(_xlfn.TEXTSPLIT($C163,"Mob"))</f>
        <v>12182024|Rishabh|Yadav</v>
      </c>
      <c r="F163" s="27" t="str">
        <v>604017832</v>
      </c>
      <c r="G163" s="27" t="str" cm="1">
        <f t="array" ref="G163">_xlfn.TEXTSPLIT($F163,"*")</f>
        <v>604017832</v>
      </c>
      <c r="H163" s="27"/>
      <c r="I163" s="27" t="str" cm="1">
        <f t="array" ref="I163:K163">_xlfn.TEXTSPLIT($E163,"|")</f>
        <v>12182024</v>
      </c>
      <c r="J163" s="27" t="str">
        <v>Rishabh</v>
      </c>
      <c r="K163" s="27" t="str">
        <v>Yadav</v>
      </c>
      <c r="L163" s="27" t="str">
        <f t="shared" si="18"/>
        <v>Rishabh</v>
      </c>
      <c r="M163" s="27" t="str" cm="1">
        <f t="array" ref="M163:N163">IF($D163="","",_xlfn.TEXTSPLIT($D163,"*"))</f>
        <v>Razorpay</v>
      </c>
      <c r="N163" s="27" t="str">
        <v>CReDIT Card2499</v>
      </c>
      <c r="O163" s="27" t="str">
        <f>IF($N163="",$H163,$N163)</f>
        <v>CReDIT Card2499</v>
      </c>
      <c r="P163" s="27" t="str">
        <f t="shared" si="19"/>
        <v>12</v>
      </c>
      <c r="Q163" s="30" t="str">
        <f t="shared" si="20"/>
        <v>18</v>
      </c>
      <c r="R163" s="27" t="str">
        <f t="shared" si="21"/>
        <v>2024</v>
      </c>
      <c r="S163" s="31" t="str">
        <f t="shared" si="22"/>
        <v>12/18/2024</v>
      </c>
      <c r="T163" s="27" t="str">
        <f>TRIM(B163)</f>
        <v>TRXNO0005589</v>
      </c>
      <c r="U163" s="29" t="str">
        <f t="shared" si="23"/>
        <v>Rishabh Yadav</v>
      </c>
      <c r="V163" s="29" t="str">
        <f>IFERROR(_xlfn.XLOOKUP($U163,'Counselling Details'!$A$2:$A$308,'Counselling Details'!$B$2:$B$308),"")</f>
        <v>Male</v>
      </c>
      <c r="W163" s="44" t="str">
        <f t="shared" si="24"/>
        <v>604017832</v>
      </c>
      <c r="X163" s="27" t="str">
        <f t="shared" si="25"/>
        <v>Razorpay</v>
      </c>
      <c r="Y163" s="27" t="str">
        <f t="shared" si="26"/>
        <v>CReDIT Card2499</v>
      </c>
    </row>
    <row r="164" spans="1:25">
      <c r="A164" s="26" t="s">
        <v>1053</v>
      </c>
      <c r="B164" s="27" t="str" cm="1">
        <f t="array" ref="B164:D164">_xlfn.TEXTSPLIT($A164,"//")</f>
        <v>TRXNO0005590</v>
      </c>
      <c r="C164" s="27" t="str">
        <v>12132024|Manoj|BansalMob604197840</v>
      </c>
      <c r="D164" s="27" t="str">
        <v>Razorpay*DEbit Card2499</v>
      </c>
      <c r="E164" s="27" t="str" cm="1">
        <f t="array" ref="E164:F164">TRIM(_xlfn.TEXTSPLIT($C164,"Mob"))</f>
        <v>12132024|Manoj|Bansal</v>
      </c>
      <c r="F164" s="27" t="str">
        <v>604197840</v>
      </c>
      <c r="G164" s="27" t="str" cm="1">
        <f t="array" ref="G164">_xlfn.TEXTSPLIT($F164,"*")</f>
        <v>604197840</v>
      </c>
      <c r="H164" s="27"/>
      <c r="I164" s="27" t="str" cm="1">
        <f t="array" ref="I164:K164">_xlfn.TEXTSPLIT($E164,"|")</f>
        <v>12132024</v>
      </c>
      <c r="J164" s="27" t="str">
        <v>Manoj</v>
      </c>
      <c r="K164" s="27" t="str">
        <v>Bansal</v>
      </c>
      <c r="L164" s="27" t="str">
        <f t="shared" si="18"/>
        <v>Manoj</v>
      </c>
      <c r="M164" s="27" t="str" cm="1">
        <f t="array" ref="M164:N164">IF($D164="","",_xlfn.TEXTSPLIT($D164,"*"))</f>
        <v>Razorpay</v>
      </c>
      <c r="N164" s="27" t="str">
        <v>DEbit Card2499</v>
      </c>
      <c r="O164" s="27" t="str">
        <f>IF($N164="",$H164,$N164)</f>
        <v>DEbit Card2499</v>
      </c>
      <c r="P164" s="27" t="str">
        <f t="shared" si="19"/>
        <v>12</v>
      </c>
      <c r="Q164" s="30" t="str">
        <f t="shared" si="20"/>
        <v>13</v>
      </c>
      <c r="R164" s="27" t="str">
        <f t="shared" si="21"/>
        <v>2024</v>
      </c>
      <c r="S164" s="31" t="str">
        <f t="shared" si="22"/>
        <v>12/13/2024</v>
      </c>
      <c r="T164" s="27" t="str">
        <f>TRIM(B164)</f>
        <v>TRXNO0005590</v>
      </c>
      <c r="U164" s="29" t="str">
        <f t="shared" si="23"/>
        <v>Manoj Bansal</v>
      </c>
      <c r="V164" s="29" t="str">
        <f>IFERROR(_xlfn.XLOOKUP($U164,'Counselling Details'!$A$2:$A$308,'Counselling Details'!$B$2:$B$308),"")</f>
        <v>Male</v>
      </c>
      <c r="W164" s="44" t="str">
        <f t="shared" si="24"/>
        <v>604197840</v>
      </c>
      <c r="X164" s="27" t="str">
        <f t="shared" si="25"/>
        <v>Razorpay</v>
      </c>
      <c r="Y164" s="27" t="str">
        <f t="shared" si="26"/>
        <v>DEbit Card2499</v>
      </c>
    </row>
    <row r="165" spans="1:25">
      <c r="A165" s="26" t="s">
        <v>1054</v>
      </c>
      <c r="B165" s="27" t="str" cm="1">
        <f t="array" ref="B165:C165">_xlfn.TEXTSPLIT($A165,"//")</f>
        <v>TRXNO0005591</v>
      </c>
      <c r="C165" s="27" t="str">
        <v>12142024|Sohan|AgarwalMob604737863*GPay1499</v>
      </c>
      <c r="D165" s="27"/>
      <c r="E165" s="27" t="str" cm="1">
        <f t="array" ref="E165:F165">TRIM(_xlfn.TEXTSPLIT($C165,"Mob"))</f>
        <v>12142024|Sohan|Agarwal</v>
      </c>
      <c r="F165" s="27" t="str">
        <v>604737863*GPay1499</v>
      </c>
      <c r="G165" s="27" t="str" cm="1">
        <f t="array" ref="G165:H165">_xlfn.TEXTSPLIT($F165,"*")</f>
        <v>604737863</v>
      </c>
      <c r="H165" s="27" t="str">
        <v>GPay1499</v>
      </c>
      <c r="I165" s="27" t="str" cm="1">
        <f t="array" ref="I165:K165">_xlfn.TEXTSPLIT($E165,"|")</f>
        <v>12142024</v>
      </c>
      <c r="J165" s="27" t="str">
        <v>Sohan</v>
      </c>
      <c r="K165" s="27" t="str">
        <v>Agarwal</v>
      </c>
      <c r="L165" s="27" t="str">
        <f t="shared" si="18"/>
        <v>Sohan</v>
      </c>
      <c r="M165" s="27" t="str" cm="1">
        <f t="array" ref="M165">IF($D165="","",_xlfn.TEXTSPLIT($D165,"*"))</f>
        <v/>
      </c>
      <c r="N165" s="27"/>
      <c r="O165" s="27" t="str">
        <f>IF($N165="",$H165,$N165)</f>
        <v>GPay1499</v>
      </c>
      <c r="P165" s="27" t="str">
        <f t="shared" si="19"/>
        <v>12</v>
      </c>
      <c r="Q165" s="30" t="str">
        <f t="shared" si="20"/>
        <v>14</v>
      </c>
      <c r="R165" s="27" t="str">
        <f t="shared" si="21"/>
        <v>2024</v>
      </c>
      <c r="S165" s="31" t="str">
        <f t="shared" si="22"/>
        <v>12/14/2024</v>
      </c>
      <c r="T165" s="27" t="str">
        <f>TRIM(B165)</f>
        <v>TRXNO0005591</v>
      </c>
      <c r="U165" s="29" t="str">
        <f t="shared" si="23"/>
        <v>Sohan Agarwal</v>
      </c>
      <c r="V165" s="29" t="str">
        <f>IFERROR(_xlfn.XLOOKUP($U165,'Counselling Details'!$A$2:$A$308,'Counselling Details'!$B$2:$B$308),"")</f>
        <v>Male</v>
      </c>
      <c r="W165" s="44" t="str">
        <f t="shared" si="24"/>
        <v>604737863</v>
      </c>
      <c r="X165" s="27" t="str">
        <f t="shared" si="25"/>
        <v/>
      </c>
      <c r="Y165" s="27" t="str">
        <f t="shared" si="26"/>
        <v>GPay1499</v>
      </c>
    </row>
    <row r="166" spans="1:25">
      <c r="A166" s="26" t="s">
        <v>1055</v>
      </c>
      <c r="B166" s="27" t="str" cm="1">
        <f t="array" ref="B166:D166">_xlfn.TEXTSPLIT($A166,"//")</f>
        <v>TRXNO0005592</v>
      </c>
      <c r="C166" s="27" t="str">
        <v>12222024|Omkar|VermaMob604827866</v>
      </c>
      <c r="D166" s="27" t="str">
        <v>PayU*CreditCard2499</v>
      </c>
      <c r="E166" s="27" t="str" cm="1">
        <f t="array" ref="E166:F166">TRIM(_xlfn.TEXTSPLIT($C166,"Mob"))</f>
        <v>12222024|Omkar|Verma</v>
      </c>
      <c r="F166" s="27" t="str">
        <v>604827866</v>
      </c>
      <c r="G166" s="27" t="str" cm="1">
        <f t="array" ref="G166">_xlfn.TEXTSPLIT($F166,"*")</f>
        <v>604827866</v>
      </c>
      <c r="H166" s="27"/>
      <c r="I166" s="27" t="str" cm="1">
        <f t="array" ref="I166:K166">_xlfn.TEXTSPLIT($E166,"|")</f>
        <v>12222024</v>
      </c>
      <c r="J166" s="27" t="str">
        <v>Omkar</v>
      </c>
      <c r="K166" s="27" t="str">
        <v>Verma</v>
      </c>
      <c r="L166" s="27" t="str">
        <f t="shared" si="18"/>
        <v>Omkar</v>
      </c>
      <c r="M166" s="27" t="str" cm="1">
        <f t="array" ref="M166:N166">IF($D166="","",_xlfn.TEXTSPLIT($D166,"*"))</f>
        <v>PayU</v>
      </c>
      <c r="N166" s="27" t="str">
        <v>CreditCard2499</v>
      </c>
      <c r="O166" s="27" t="str">
        <f>IF($N166="",$H166,$N166)</f>
        <v>CreditCard2499</v>
      </c>
      <c r="P166" s="27" t="str">
        <f t="shared" si="19"/>
        <v>12</v>
      </c>
      <c r="Q166" s="30" t="str">
        <f t="shared" si="20"/>
        <v>22</v>
      </c>
      <c r="R166" s="27" t="str">
        <f t="shared" si="21"/>
        <v>2024</v>
      </c>
      <c r="S166" s="31" t="str">
        <f t="shared" si="22"/>
        <v>12/22/2024</v>
      </c>
      <c r="T166" s="27" t="str">
        <f>TRIM(B166)</f>
        <v>TRXNO0005592</v>
      </c>
      <c r="U166" s="29" t="str">
        <f t="shared" si="23"/>
        <v>Omkar Verma</v>
      </c>
      <c r="V166" s="29" t="str">
        <f>IFERROR(_xlfn.XLOOKUP($U166,'Counselling Details'!$A$2:$A$308,'Counselling Details'!$B$2:$B$308),"")</f>
        <v>Male</v>
      </c>
      <c r="W166" s="44" t="str">
        <f t="shared" si="24"/>
        <v>604827866</v>
      </c>
      <c r="X166" s="27" t="str">
        <f t="shared" si="25"/>
        <v>PayU</v>
      </c>
      <c r="Y166" s="27" t="str">
        <f t="shared" si="26"/>
        <v>CreditCard2499</v>
      </c>
    </row>
    <row r="167" spans="1:25">
      <c r="A167" s="26" t="s">
        <v>1056</v>
      </c>
      <c r="B167" s="27" t="str" cm="1">
        <f t="array" ref="B167:D167">_xlfn.TEXTSPLIT($A167,"//")</f>
        <v>TRXNO0005593</v>
      </c>
      <c r="C167" s="27" t="str">
        <v>12162024|Siddharth|IyerMob705097878</v>
      </c>
      <c r="D167" s="27" t="str">
        <v>Razorpay*Debit C@rd2499</v>
      </c>
      <c r="E167" s="27" t="str" cm="1">
        <f t="array" ref="E167:F167">TRIM(_xlfn.TEXTSPLIT($C167,"Mob"))</f>
        <v>12162024|Siddharth|Iyer</v>
      </c>
      <c r="F167" s="27" t="str">
        <v>705097878</v>
      </c>
      <c r="G167" s="27" t="str" cm="1">
        <f t="array" ref="G167">_xlfn.TEXTSPLIT($F167,"*")</f>
        <v>705097878</v>
      </c>
      <c r="H167" s="27"/>
      <c r="I167" s="27" t="str" cm="1">
        <f t="array" ref="I167:K167">_xlfn.TEXTSPLIT($E167,"|")</f>
        <v>12162024</v>
      </c>
      <c r="J167" s="27" t="str">
        <v>Siddharth</v>
      </c>
      <c r="K167" s="27" t="str">
        <v>Iyer</v>
      </c>
      <c r="L167" s="27" t="str">
        <f t="shared" si="18"/>
        <v>Siddharth</v>
      </c>
      <c r="M167" s="27" t="str" cm="1">
        <f t="array" ref="M167:N167">IF($D167="","",_xlfn.TEXTSPLIT($D167,"*"))</f>
        <v>Razorpay</v>
      </c>
      <c r="N167" s="27" t="str">
        <v>Debit C@rd2499</v>
      </c>
      <c r="O167" s="27" t="str">
        <f>IF($N167="",$H167,$N167)</f>
        <v>Debit C@rd2499</v>
      </c>
      <c r="P167" s="27" t="str">
        <f t="shared" si="19"/>
        <v>12</v>
      </c>
      <c r="Q167" s="30" t="str">
        <f t="shared" si="20"/>
        <v>16</v>
      </c>
      <c r="R167" s="27" t="str">
        <f t="shared" si="21"/>
        <v>2024</v>
      </c>
      <c r="S167" s="31" t="str">
        <f t="shared" si="22"/>
        <v>12/16/2024</v>
      </c>
      <c r="T167" s="27" t="str">
        <f>TRIM(B167)</f>
        <v>TRXNO0005593</v>
      </c>
      <c r="U167" s="29" t="str">
        <f t="shared" si="23"/>
        <v>Siddharth Iyer</v>
      </c>
      <c r="V167" s="29" t="str">
        <f>IFERROR(_xlfn.XLOOKUP($U167,'Counselling Details'!$A$2:$A$308,'Counselling Details'!$B$2:$B$308),"")</f>
        <v>Male</v>
      </c>
      <c r="W167" s="44" t="str">
        <f t="shared" si="24"/>
        <v>705097878</v>
      </c>
      <c r="X167" s="27" t="str">
        <f t="shared" si="25"/>
        <v>Razorpay</v>
      </c>
      <c r="Y167" s="27" t="str">
        <f t="shared" si="26"/>
        <v>Debit C@rd2499</v>
      </c>
    </row>
    <row r="168" spans="1:25">
      <c r="A168" s="26" t="s">
        <v>1057</v>
      </c>
      <c r="B168" s="27" t="str" cm="1">
        <f t="array" ref="B168:D168">_xlfn.TEXTSPLIT($A168,"//")</f>
        <v>TRXNO0005594</v>
      </c>
      <c r="C168" s="27" t="str">
        <v>12112024|Vidya|MehtaMob605907912</v>
      </c>
      <c r="D168" s="27" t="str">
        <v>Razorpay*CredItCard3499</v>
      </c>
      <c r="E168" s="27" t="str" cm="1">
        <f t="array" ref="E168:F168">TRIM(_xlfn.TEXTSPLIT($C168,"Mob"))</f>
        <v>12112024|Vidya|Mehta</v>
      </c>
      <c r="F168" s="27" t="str">
        <v>605907912</v>
      </c>
      <c r="G168" s="27" t="str" cm="1">
        <f t="array" ref="G168">_xlfn.TEXTSPLIT($F168,"*")</f>
        <v>605907912</v>
      </c>
      <c r="H168" s="27"/>
      <c r="I168" s="27" t="str" cm="1">
        <f t="array" ref="I168:K168">_xlfn.TEXTSPLIT($E168,"|")</f>
        <v>12112024</v>
      </c>
      <c r="J168" s="27" t="str">
        <v>Vidya</v>
      </c>
      <c r="K168" s="27" t="str">
        <v>Mehta</v>
      </c>
      <c r="L168" s="27" t="str">
        <f t="shared" si="18"/>
        <v>Vidya</v>
      </c>
      <c r="M168" s="27" t="str" cm="1">
        <f t="array" ref="M168:N168">IF($D168="","",_xlfn.TEXTSPLIT($D168,"*"))</f>
        <v>Razorpay</v>
      </c>
      <c r="N168" s="27" t="str">
        <v>CredItCard3499</v>
      </c>
      <c r="O168" s="27" t="str">
        <f>IF($N168="",$H168,$N168)</f>
        <v>CredItCard3499</v>
      </c>
      <c r="P168" s="27" t="str">
        <f t="shared" si="19"/>
        <v>12</v>
      </c>
      <c r="Q168" s="30" t="str">
        <f t="shared" si="20"/>
        <v>11</v>
      </c>
      <c r="R168" s="27" t="str">
        <f t="shared" si="21"/>
        <v>2024</v>
      </c>
      <c r="S168" s="31" t="str">
        <f t="shared" si="22"/>
        <v>12/11/2024</v>
      </c>
      <c r="T168" s="27" t="str">
        <f>TRIM(B168)</f>
        <v>TRXNO0005594</v>
      </c>
      <c r="U168" s="29" t="str">
        <f t="shared" si="23"/>
        <v>Vidya Mehta</v>
      </c>
      <c r="V168" s="29" t="str">
        <f>IFERROR(_xlfn.XLOOKUP($U168,'Counselling Details'!$A$2:$A$308,'Counselling Details'!$B$2:$B$308),"")</f>
        <v>Female</v>
      </c>
      <c r="W168" s="44" t="str">
        <f t="shared" si="24"/>
        <v>605907912</v>
      </c>
      <c r="X168" s="27" t="str">
        <f t="shared" si="25"/>
        <v>Razorpay</v>
      </c>
      <c r="Y168" s="27" t="str">
        <f t="shared" si="26"/>
        <v>CredItCard3499</v>
      </c>
    </row>
    <row r="169" spans="1:25">
      <c r="A169" s="26" t="s">
        <v>1058</v>
      </c>
      <c r="B169" s="27" t="str" cm="1">
        <f t="array" ref="B169:D169">_xlfn.TEXTSPLIT($A169,"//")</f>
        <v>TRXNO0005595</v>
      </c>
      <c r="C169" s="27" t="str">
        <v>12252024|Chaitanya|MalhotraMob606087919</v>
      </c>
      <c r="D169" s="27" t="str">
        <v>Razorpay*Credit Card3499</v>
      </c>
      <c r="E169" s="27" t="str" cm="1">
        <f t="array" ref="E169:F169">TRIM(_xlfn.TEXTSPLIT($C169,"Mob"))</f>
        <v>12252024|Chaitanya|Malhotra</v>
      </c>
      <c r="F169" s="27" t="str">
        <v>606087919</v>
      </c>
      <c r="G169" s="27" t="str" cm="1">
        <f t="array" ref="G169">_xlfn.TEXTSPLIT($F169,"*")</f>
        <v>606087919</v>
      </c>
      <c r="H169" s="27"/>
      <c r="I169" s="27" t="str" cm="1">
        <f t="array" ref="I169:K169">_xlfn.TEXTSPLIT($E169,"|")</f>
        <v>12252024</v>
      </c>
      <c r="J169" s="27" t="str">
        <v>Chaitanya</v>
      </c>
      <c r="K169" s="27" t="str">
        <v>Malhotra</v>
      </c>
      <c r="L169" s="27" t="str">
        <f t="shared" si="18"/>
        <v>Chaitanya</v>
      </c>
      <c r="M169" s="27" t="str" cm="1">
        <f t="array" ref="M169:N169">IF($D169="","",_xlfn.TEXTSPLIT($D169,"*"))</f>
        <v>Razorpay</v>
      </c>
      <c r="N169" s="27" t="str">
        <v>Credit Card3499</v>
      </c>
      <c r="O169" s="27" t="str">
        <f>IF($N169="",$H169,$N169)</f>
        <v>Credit Card3499</v>
      </c>
      <c r="P169" s="27" t="str">
        <f t="shared" si="19"/>
        <v>12</v>
      </c>
      <c r="Q169" s="30" t="str">
        <f t="shared" si="20"/>
        <v>25</v>
      </c>
      <c r="R169" s="27" t="str">
        <f t="shared" si="21"/>
        <v>2024</v>
      </c>
      <c r="S169" s="31" t="str">
        <f t="shared" si="22"/>
        <v>12/25/2024</v>
      </c>
      <c r="T169" s="27" t="str">
        <f>TRIM(B169)</f>
        <v>TRXNO0005595</v>
      </c>
      <c r="U169" s="29" t="str">
        <f t="shared" si="23"/>
        <v>Chaitanya Malhotra</v>
      </c>
      <c r="V169" s="29" t="str">
        <f>IFERROR(_xlfn.XLOOKUP($U169,'Counselling Details'!$A$2:$A$308,'Counselling Details'!$B$2:$B$308),"")</f>
        <v>Female</v>
      </c>
      <c r="W169" s="44" t="str">
        <f t="shared" si="24"/>
        <v>606087919</v>
      </c>
      <c r="X169" s="27" t="str">
        <f t="shared" si="25"/>
        <v>Razorpay</v>
      </c>
      <c r="Y169" s="27" t="str">
        <f t="shared" si="26"/>
        <v>Credit Card3499</v>
      </c>
    </row>
    <row r="170" spans="1:25">
      <c r="A170" s="26" t="s">
        <v>1059</v>
      </c>
      <c r="B170" s="27" t="str" cm="1">
        <f t="array" ref="B170:D170">_xlfn.TEXTSPLIT($A170,"//")</f>
        <v>TRXNO0005596</v>
      </c>
      <c r="C170" s="27" t="str">
        <v>12162024|Hardik|ChoudharyMob706987957</v>
      </c>
      <c r="D170" s="27" t="str">
        <v>Razorpay*CReDIT Card1499</v>
      </c>
      <c r="E170" s="27" t="str" cm="1">
        <f t="array" ref="E170:F170">TRIM(_xlfn.TEXTSPLIT($C170,"Mob"))</f>
        <v>12162024|Hardik|Choudhary</v>
      </c>
      <c r="F170" s="27" t="str">
        <v>706987957</v>
      </c>
      <c r="G170" s="27" t="str" cm="1">
        <f t="array" ref="G170">_xlfn.TEXTSPLIT($F170,"*")</f>
        <v>706987957</v>
      </c>
      <c r="H170" s="27"/>
      <c r="I170" s="27" t="str" cm="1">
        <f t="array" ref="I170:K170">_xlfn.TEXTSPLIT($E170,"|")</f>
        <v>12162024</v>
      </c>
      <c r="J170" s="27" t="str">
        <v>Hardik</v>
      </c>
      <c r="K170" s="27" t="str">
        <v>Choudhary</v>
      </c>
      <c r="L170" s="27" t="str">
        <f t="shared" si="18"/>
        <v>Hardik</v>
      </c>
      <c r="M170" s="27" t="str" cm="1">
        <f t="array" ref="M170:N170">IF($D170="","",_xlfn.TEXTSPLIT($D170,"*"))</f>
        <v>Razorpay</v>
      </c>
      <c r="N170" s="27" t="str">
        <v>CReDIT Card1499</v>
      </c>
      <c r="O170" s="27" t="str">
        <f>IF($N170="",$H170,$N170)</f>
        <v>CReDIT Card1499</v>
      </c>
      <c r="P170" s="27" t="str">
        <f t="shared" si="19"/>
        <v>12</v>
      </c>
      <c r="Q170" s="30" t="str">
        <f t="shared" si="20"/>
        <v>16</v>
      </c>
      <c r="R170" s="27" t="str">
        <f t="shared" si="21"/>
        <v>2024</v>
      </c>
      <c r="S170" s="31" t="str">
        <f t="shared" si="22"/>
        <v>12/16/2024</v>
      </c>
      <c r="T170" s="27" t="str">
        <f>TRIM(B170)</f>
        <v>TRXNO0005596</v>
      </c>
      <c r="U170" s="29" t="str">
        <f t="shared" si="23"/>
        <v>Hardik Choudhary</v>
      </c>
      <c r="V170" s="29" t="str">
        <f>IFERROR(_xlfn.XLOOKUP($U170,'Counselling Details'!$A$2:$A$308,'Counselling Details'!$B$2:$B$308),"")</f>
        <v>Male</v>
      </c>
      <c r="W170" s="44" t="str">
        <f t="shared" si="24"/>
        <v>706987957</v>
      </c>
      <c r="X170" s="27" t="str">
        <f t="shared" si="25"/>
        <v>Razorpay</v>
      </c>
      <c r="Y170" s="27" t="str">
        <f t="shared" si="26"/>
        <v>CReDIT Card1499</v>
      </c>
    </row>
    <row r="171" spans="1:25">
      <c r="A171" s="26" t="s">
        <v>1060</v>
      </c>
      <c r="B171" s="27" t="str" cm="1">
        <f t="array" ref="B171:D171">_xlfn.TEXTSPLIT($A171,"//")</f>
        <v>TRXNO0005597</v>
      </c>
      <c r="C171" s="27" t="str">
        <v>12152024|Anand|KapoorMob607167965</v>
      </c>
      <c r="D171" s="27" t="str">
        <v>Razorpay*CreditC@rd1499</v>
      </c>
      <c r="E171" s="27" t="str" cm="1">
        <f t="array" ref="E171:F171">TRIM(_xlfn.TEXTSPLIT($C171,"Mob"))</f>
        <v>12152024|Anand|Kapoor</v>
      </c>
      <c r="F171" s="27" t="str">
        <v>607167965</v>
      </c>
      <c r="G171" s="27" t="str" cm="1">
        <f t="array" ref="G171">_xlfn.TEXTSPLIT($F171,"*")</f>
        <v>607167965</v>
      </c>
      <c r="H171" s="27"/>
      <c r="I171" s="27" t="str" cm="1">
        <f t="array" ref="I171:K171">_xlfn.TEXTSPLIT($E171,"|")</f>
        <v>12152024</v>
      </c>
      <c r="J171" s="27" t="str">
        <v>Anand</v>
      </c>
      <c r="K171" s="27" t="str">
        <v>Kapoor</v>
      </c>
      <c r="L171" s="27" t="str">
        <f t="shared" si="18"/>
        <v>Anand</v>
      </c>
      <c r="M171" s="27" t="str" cm="1">
        <f t="array" ref="M171:N171">IF($D171="","",_xlfn.TEXTSPLIT($D171,"*"))</f>
        <v>Razorpay</v>
      </c>
      <c r="N171" s="27" t="str">
        <v>CreditC@rd1499</v>
      </c>
      <c r="O171" s="27" t="str">
        <f>IF($N171="",$H171,$N171)</f>
        <v>CreditC@rd1499</v>
      </c>
      <c r="P171" s="27" t="str">
        <f t="shared" si="19"/>
        <v>12</v>
      </c>
      <c r="Q171" s="30" t="str">
        <f t="shared" si="20"/>
        <v>15</v>
      </c>
      <c r="R171" s="27" t="str">
        <f t="shared" si="21"/>
        <v>2024</v>
      </c>
      <c r="S171" s="31" t="str">
        <f t="shared" si="22"/>
        <v>12/15/2024</v>
      </c>
      <c r="T171" s="27" t="str">
        <f>TRIM(B171)</f>
        <v>TRXNO0005597</v>
      </c>
      <c r="U171" s="29" t="str">
        <f t="shared" si="23"/>
        <v>Anand Kapoor</v>
      </c>
      <c r="V171" s="29" t="str">
        <f>IFERROR(_xlfn.XLOOKUP($U171,'Counselling Details'!$A$2:$A$308,'Counselling Details'!$B$2:$B$308),"")</f>
        <v>Male</v>
      </c>
      <c r="W171" s="44" t="str">
        <f t="shared" si="24"/>
        <v>607167965</v>
      </c>
      <c r="X171" s="27" t="str">
        <f t="shared" si="25"/>
        <v>Razorpay</v>
      </c>
      <c r="Y171" s="27" t="str">
        <f t="shared" si="26"/>
        <v>CreditC@rd1499</v>
      </c>
    </row>
    <row r="172" spans="1:25">
      <c r="A172" s="26" t="s">
        <v>1061</v>
      </c>
      <c r="B172" s="27" t="str" cm="1">
        <f t="array" ref="B172:D172">_xlfn.TEXTSPLIT($A172,"//")</f>
        <v>TRXNO0005598</v>
      </c>
      <c r="C172" s="27" t="str">
        <v>12272024|Siddharth|SharmaMob607257968</v>
      </c>
      <c r="D172" s="27" t="str">
        <v>PayU*DebitCard2499</v>
      </c>
      <c r="E172" s="27" t="str" cm="1">
        <f t="array" ref="E172:F172">TRIM(_xlfn.TEXTSPLIT($C172,"Mob"))</f>
        <v>12272024|Siddharth|Sharma</v>
      </c>
      <c r="F172" s="27" t="str">
        <v>607257968</v>
      </c>
      <c r="G172" s="27" t="str" cm="1">
        <f t="array" ref="G172">_xlfn.TEXTSPLIT($F172,"*")</f>
        <v>607257968</v>
      </c>
      <c r="H172" s="27"/>
      <c r="I172" s="27" t="str" cm="1">
        <f t="array" ref="I172:K172">_xlfn.TEXTSPLIT($E172,"|")</f>
        <v>12272024</v>
      </c>
      <c r="J172" s="27" t="str">
        <v>Siddharth</v>
      </c>
      <c r="K172" s="27" t="str">
        <v>Sharma</v>
      </c>
      <c r="L172" s="27" t="str">
        <f t="shared" si="18"/>
        <v>Siddharth</v>
      </c>
      <c r="M172" s="27" t="str" cm="1">
        <f t="array" ref="M172:N172">IF($D172="","",_xlfn.TEXTSPLIT($D172,"*"))</f>
        <v>PayU</v>
      </c>
      <c r="N172" s="27" t="str">
        <v>DebitCard2499</v>
      </c>
      <c r="O172" s="27" t="str">
        <f>IF($N172="",$H172,$N172)</f>
        <v>DebitCard2499</v>
      </c>
      <c r="P172" s="27" t="str">
        <f t="shared" si="19"/>
        <v>12</v>
      </c>
      <c r="Q172" s="30" t="str">
        <f t="shared" si="20"/>
        <v>27</v>
      </c>
      <c r="R172" s="27" t="str">
        <f t="shared" si="21"/>
        <v>2024</v>
      </c>
      <c r="S172" s="31" t="str">
        <f t="shared" si="22"/>
        <v>12/27/2024</v>
      </c>
      <c r="T172" s="27" t="str">
        <f>TRIM(B172)</f>
        <v>TRXNO0005598</v>
      </c>
      <c r="U172" s="29" t="str">
        <f t="shared" si="23"/>
        <v>Siddharth Sharma</v>
      </c>
      <c r="V172" s="29" t="str">
        <f>IFERROR(_xlfn.XLOOKUP($U172,'Counselling Details'!$A$2:$A$308,'Counselling Details'!$B$2:$B$308),"")</f>
        <v>Male</v>
      </c>
      <c r="W172" s="44" t="str">
        <f t="shared" si="24"/>
        <v>607257968</v>
      </c>
      <c r="X172" s="27" t="str">
        <f t="shared" si="25"/>
        <v>PayU</v>
      </c>
      <c r="Y172" s="27" t="str">
        <f t="shared" si="26"/>
        <v>DebitCard2499</v>
      </c>
    </row>
    <row r="173" spans="1:25">
      <c r="A173" s="26" t="s">
        <v>1062</v>
      </c>
      <c r="B173" s="27" t="str" cm="1">
        <f t="array" ref="B173:D173">_xlfn.TEXTSPLIT($A173,"//")</f>
        <v>TRXNO0005599</v>
      </c>
      <c r="C173" s="27" t="str">
        <v>12242024|Bhavya|ReddyMob702208176</v>
      </c>
      <c r="D173" s="27" t="str">
        <v>Razorpay*CredIt Card3499</v>
      </c>
      <c r="E173" s="27" t="str" cm="1">
        <f t="array" ref="E173:F173">TRIM(_xlfn.TEXTSPLIT($C173,"Mob"))</f>
        <v>12242024|Bhavya|Reddy</v>
      </c>
      <c r="F173" s="27" t="str">
        <v>702208176</v>
      </c>
      <c r="G173" s="27" t="str" cm="1">
        <f t="array" ref="G173">_xlfn.TEXTSPLIT($F173,"*")</f>
        <v>702208176</v>
      </c>
      <c r="H173" s="27"/>
      <c r="I173" s="27" t="str" cm="1">
        <f t="array" ref="I173:K173">_xlfn.TEXTSPLIT($E173,"|")</f>
        <v>12242024</v>
      </c>
      <c r="J173" s="27" t="str">
        <v>Bhavya</v>
      </c>
      <c r="K173" s="27" t="str">
        <v>Reddy</v>
      </c>
      <c r="L173" s="27" t="str">
        <f t="shared" si="18"/>
        <v>Bhavya</v>
      </c>
      <c r="M173" s="27" t="str" cm="1">
        <f t="array" ref="M173:N173">IF($D173="","",_xlfn.TEXTSPLIT($D173,"*"))</f>
        <v>Razorpay</v>
      </c>
      <c r="N173" s="27" t="str">
        <v>CredIt Card3499</v>
      </c>
      <c r="O173" s="27" t="str">
        <f>IF($N173="",$H173,$N173)</f>
        <v>CredIt Card3499</v>
      </c>
      <c r="P173" s="27" t="str">
        <f t="shared" si="19"/>
        <v>12</v>
      </c>
      <c r="Q173" s="30" t="str">
        <f t="shared" si="20"/>
        <v>24</v>
      </c>
      <c r="R173" s="27" t="str">
        <f t="shared" si="21"/>
        <v>2024</v>
      </c>
      <c r="S173" s="31" t="str">
        <f t="shared" si="22"/>
        <v>12/24/2024</v>
      </c>
      <c r="T173" s="27" t="str">
        <f>TRIM(B173)</f>
        <v>TRXNO0005599</v>
      </c>
      <c r="U173" s="29" t="str">
        <f t="shared" si="23"/>
        <v>Bhavya Reddy</v>
      </c>
      <c r="V173" s="29" t="str">
        <f>IFERROR(_xlfn.XLOOKUP($U173,'Counselling Details'!$A$2:$A$308,'Counselling Details'!$B$2:$B$308),"")</f>
        <v>Female</v>
      </c>
      <c r="W173" s="44" t="str">
        <f t="shared" si="24"/>
        <v>702208176</v>
      </c>
      <c r="X173" s="27" t="str">
        <f t="shared" si="25"/>
        <v>Razorpay</v>
      </c>
      <c r="Y173" s="27" t="str">
        <f t="shared" si="26"/>
        <v>CredIt Card3499</v>
      </c>
    </row>
    <row r="174" spans="1:25">
      <c r="A174" s="26" t="s">
        <v>1063</v>
      </c>
      <c r="B174" s="27" t="str" cm="1">
        <f t="array" ref="B174:C174">_xlfn.TEXTSPLIT($A174,"//")</f>
        <v>TRXNO0005600</v>
      </c>
      <c r="C174" s="27" t="str">
        <v>12172024|Nisha|KapoorMob702388184*Google Pay3499</v>
      </c>
      <c r="D174" s="27"/>
      <c r="E174" s="27" t="str" cm="1">
        <f t="array" ref="E174:F174">TRIM(_xlfn.TEXTSPLIT($C174,"Mob"))</f>
        <v>12172024|Nisha|Kapoor</v>
      </c>
      <c r="F174" s="27" t="str">
        <v>702388184*Google Pay3499</v>
      </c>
      <c r="G174" s="27" t="str" cm="1">
        <f t="array" ref="G174:H174">_xlfn.TEXTSPLIT($F174,"*")</f>
        <v>702388184</v>
      </c>
      <c r="H174" s="27" t="str">
        <v>Google Pay3499</v>
      </c>
      <c r="I174" s="27" t="str" cm="1">
        <f t="array" ref="I174:K174">_xlfn.TEXTSPLIT($E174,"|")</f>
        <v>12172024</v>
      </c>
      <c r="J174" s="27" t="str">
        <v>Nisha</v>
      </c>
      <c r="K174" s="27" t="str">
        <v>Kapoor</v>
      </c>
      <c r="L174" s="27" t="str">
        <f t="shared" si="18"/>
        <v>Nisha</v>
      </c>
      <c r="M174" s="27" t="str" cm="1">
        <f t="array" ref="M174">IF($D174="","",_xlfn.TEXTSPLIT($D174,"*"))</f>
        <v/>
      </c>
      <c r="N174" s="27"/>
      <c r="O174" s="27" t="str">
        <f>IF($N174="",$H174,$N174)</f>
        <v>Google Pay3499</v>
      </c>
      <c r="P174" s="27" t="str">
        <f t="shared" si="19"/>
        <v>12</v>
      </c>
      <c r="Q174" s="30" t="str">
        <f t="shared" si="20"/>
        <v>17</v>
      </c>
      <c r="R174" s="27" t="str">
        <f t="shared" si="21"/>
        <v>2024</v>
      </c>
      <c r="S174" s="31" t="str">
        <f t="shared" si="22"/>
        <v>12/17/2024</v>
      </c>
      <c r="T174" s="27" t="str">
        <f>TRIM(B174)</f>
        <v>TRXNO0005600</v>
      </c>
      <c r="U174" s="29" t="str">
        <f t="shared" si="23"/>
        <v>Nisha Kapoor</v>
      </c>
      <c r="V174" s="29" t="str">
        <f>IFERROR(_xlfn.XLOOKUP($U174,'Counselling Details'!$A$2:$A$308,'Counselling Details'!$B$2:$B$308),"")</f>
        <v>Female</v>
      </c>
      <c r="W174" s="44" t="str">
        <f t="shared" si="24"/>
        <v>702388184</v>
      </c>
      <c r="X174" s="27" t="str">
        <f t="shared" si="25"/>
        <v/>
      </c>
      <c r="Y174" s="27" t="str">
        <f t="shared" si="26"/>
        <v>Google Pay3499</v>
      </c>
    </row>
    <row r="175" spans="1:25">
      <c r="A175" s="26" t="s">
        <v>1064</v>
      </c>
      <c r="B175" s="27" t="str" cm="1">
        <f t="array" ref="B175:D175">_xlfn.TEXTSPLIT($A175,"//")</f>
        <v>TRXNO0005601</v>
      </c>
      <c r="C175" s="27" t="str">
        <v>12202024|Lalit|MehtaMob705088297</v>
      </c>
      <c r="D175" s="27" t="str">
        <v>Razorpay*CReDIT Card2499</v>
      </c>
      <c r="E175" s="27" t="str" cm="1">
        <f t="array" ref="E175:F175">TRIM(_xlfn.TEXTSPLIT($C175,"Mob"))</f>
        <v>12202024|Lalit|Mehta</v>
      </c>
      <c r="F175" s="27" t="str">
        <v>705088297</v>
      </c>
      <c r="G175" s="27" t="str" cm="1">
        <f t="array" ref="G175">_xlfn.TEXTSPLIT($F175,"*")</f>
        <v>705088297</v>
      </c>
      <c r="H175" s="27"/>
      <c r="I175" s="27" t="str" cm="1">
        <f t="array" ref="I175:K175">_xlfn.TEXTSPLIT($E175,"|")</f>
        <v>12202024</v>
      </c>
      <c r="J175" s="27" t="str">
        <v>Lalit</v>
      </c>
      <c r="K175" s="27" t="str">
        <v>Mehta</v>
      </c>
      <c r="L175" s="27" t="str">
        <f t="shared" si="18"/>
        <v>Lalit</v>
      </c>
      <c r="M175" s="27" t="str" cm="1">
        <f t="array" ref="M175:N175">IF($D175="","",_xlfn.TEXTSPLIT($D175,"*"))</f>
        <v>Razorpay</v>
      </c>
      <c r="N175" s="27" t="str">
        <v>CReDIT Card2499</v>
      </c>
      <c r="O175" s="27" t="str">
        <f>IF($N175="",$H175,$N175)</f>
        <v>CReDIT Card2499</v>
      </c>
      <c r="P175" s="27" t="str">
        <f t="shared" si="19"/>
        <v>12</v>
      </c>
      <c r="Q175" s="30" t="str">
        <f t="shared" si="20"/>
        <v>20</v>
      </c>
      <c r="R175" s="27" t="str">
        <f t="shared" si="21"/>
        <v>2024</v>
      </c>
      <c r="S175" s="31" t="str">
        <f t="shared" si="22"/>
        <v>12/20/2024</v>
      </c>
      <c r="T175" s="27" t="str">
        <f>TRIM(B175)</f>
        <v>TRXNO0005601</v>
      </c>
      <c r="U175" s="29" t="str">
        <f t="shared" si="23"/>
        <v>Lalit Mehta</v>
      </c>
      <c r="V175" s="29" t="str">
        <f>IFERROR(_xlfn.XLOOKUP($U175,'Counselling Details'!$A$2:$A$308,'Counselling Details'!$B$2:$B$308),"")</f>
        <v>Male</v>
      </c>
      <c r="W175" s="44" t="str">
        <f t="shared" si="24"/>
        <v>705088297</v>
      </c>
      <c r="X175" s="27" t="str">
        <f t="shared" si="25"/>
        <v>Razorpay</v>
      </c>
      <c r="Y175" s="27" t="str">
        <f t="shared" si="26"/>
        <v>CReDIT Card2499</v>
      </c>
    </row>
    <row r="176" spans="1:25">
      <c r="A176" s="26" t="s">
        <v>1065</v>
      </c>
      <c r="B176" s="27" t="str" cm="1">
        <f t="array" ref="B176:D176">_xlfn.TEXTSPLIT($A176,"//")</f>
        <v>TRXNO0005602</v>
      </c>
      <c r="C176" s="27" t="str">
        <v>12152024|Anika|TiwariMob605538316</v>
      </c>
      <c r="D176" s="27" t="str">
        <v>Razorpay*Debit2499</v>
      </c>
      <c r="E176" s="27" t="str" cm="1">
        <f t="array" ref="E176:F176">TRIM(_xlfn.TEXTSPLIT($C176,"Mob"))</f>
        <v>12152024|Anika|Tiwari</v>
      </c>
      <c r="F176" s="27" t="str">
        <v>605538316</v>
      </c>
      <c r="G176" s="27" t="str" cm="1">
        <f t="array" ref="G176">_xlfn.TEXTSPLIT($F176,"*")</f>
        <v>605538316</v>
      </c>
      <c r="H176" s="27"/>
      <c r="I176" s="27" t="str" cm="1">
        <f t="array" ref="I176:K176">_xlfn.TEXTSPLIT($E176,"|")</f>
        <v>12152024</v>
      </c>
      <c r="J176" s="27" t="str">
        <v>Anika</v>
      </c>
      <c r="K176" s="27" t="str">
        <v>Tiwari</v>
      </c>
      <c r="L176" s="27" t="str">
        <f t="shared" si="18"/>
        <v>Anika</v>
      </c>
      <c r="M176" s="27" t="str" cm="1">
        <f t="array" ref="M176:N176">IF($D176="","",_xlfn.TEXTSPLIT($D176,"*"))</f>
        <v>Razorpay</v>
      </c>
      <c r="N176" s="27" t="str">
        <v>Debit2499</v>
      </c>
      <c r="O176" s="27" t="str">
        <f>IF($N176="",$H176,$N176)</f>
        <v>Debit2499</v>
      </c>
      <c r="P176" s="27" t="str">
        <f t="shared" si="19"/>
        <v>12</v>
      </c>
      <c r="Q176" s="30" t="str">
        <f t="shared" si="20"/>
        <v>15</v>
      </c>
      <c r="R176" s="27" t="str">
        <f t="shared" si="21"/>
        <v>2024</v>
      </c>
      <c r="S176" s="31" t="str">
        <f t="shared" si="22"/>
        <v>12/15/2024</v>
      </c>
      <c r="T176" s="27" t="str">
        <f>TRIM(B176)</f>
        <v>TRXNO0005602</v>
      </c>
      <c r="U176" s="29" t="str">
        <f t="shared" si="23"/>
        <v>Anika Tiwari</v>
      </c>
      <c r="V176" s="29" t="str">
        <f>IFERROR(_xlfn.XLOOKUP($U176,'Counselling Details'!$A$2:$A$308,'Counselling Details'!$B$2:$B$308),"")</f>
        <v>Female</v>
      </c>
      <c r="W176" s="44" t="str">
        <f t="shared" si="24"/>
        <v>605538316</v>
      </c>
      <c r="X176" s="27" t="str">
        <f t="shared" si="25"/>
        <v>Razorpay</v>
      </c>
      <c r="Y176" s="27" t="str">
        <f t="shared" si="26"/>
        <v>Debit2499</v>
      </c>
    </row>
    <row r="177" spans="1:25">
      <c r="A177" s="26" t="s">
        <v>1066</v>
      </c>
      <c r="B177" s="27" t="str" cm="1">
        <f t="array" ref="B177:D177">_xlfn.TEXTSPLIT($A177,"//")</f>
        <v>TRXNO0005603</v>
      </c>
      <c r="C177" s="27" t="str">
        <v>12162024|Aryan|MehtaMob605808327</v>
      </c>
      <c r="D177" s="27" t="str">
        <v>Razorpay*CredItCard3499</v>
      </c>
      <c r="E177" s="27" t="str" cm="1">
        <f t="array" ref="E177:F177">TRIM(_xlfn.TEXTSPLIT($C177,"Mob"))</f>
        <v>12162024|Aryan|Mehta</v>
      </c>
      <c r="F177" s="27" t="str">
        <v>605808327</v>
      </c>
      <c r="G177" s="27" t="str" cm="1">
        <f t="array" ref="G177">_xlfn.TEXTSPLIT($F177,"*")</f>
        <v>605808327</v>
      </c>
      <c r="H177" s="27"/>
      <c r="I177" s="27" t="str" cm="1">
        <f t="array" ref="I177:K177">_xlfn.TEXTSPLIT($E177,"|")</f>
        <v>12162024</v>
      </c>
      <c r="J177" s="27" t="str">
        <v>Aryan</v>
      </c>
      <c r="K177" s="27" t="str">
        <v>Mehta</v>
      </c>
      <c r="L177" s="27" t="str">
        <f t="shared" si="18"/>
        <v>Aryan</v>
      </c>
      <c r="M177" s="27" t="str" cm="1">
        <f t="array" ref="M177:N177">IF($D177="","",_xlfn.TEXTSPLIT($D177,"*"))</f>
        <v>Razorpay</v>
      </c>
      <c r="N177" s="27" t="str">
        <v>CredItCard3499</v>
      </c>
      <c r="O177" s="27" t="str">
        <f>IF($N177="",$H177,$N177)</f>
        <v>CredItCard3499</v>
      </c>
      <c r="P177" s="27" t="str">
        <f t="shared" si="19"/>
        <v>12</v>
      </c>
      <c r="Q177" s="30" t="str">
        <f t="shared" si="20"/>
        <v>16</v>
      </c>
      <c r="R177" s="27" t="str">
        <f t="shared" si="21"/>
        <v>2024</v>
      </c>
      <c r="S177" s="31" t="str">
        <f t="shared" si="22"/>
        <v>12/16/2024</v>
      </c>
      <c r="T177" s="27" t="str">
        <f>TRIM(B177)</f>
        <v>TRXNO0005603</v>
      </c>
      <c r="U177" s="29" t="str">
        <f t="shared" si="23"/>
        <v>Aryan Mehta</v>
      </c>
      <c r="V177" s="29" t="str">
        <f>IFERROR(_xlfn.XLOOKUP($U177,'Counselling Details'!$A$2:$A$308,'Counselling Details'!$B$2:$B$308),"")</f>
        <v>Male</v>
      </c>
      <c r="W177" s="44" t="str">
        <f t="shared" si="24"/>
        <v>605808327</v>
      </c>
      <c r="X177" s="27" t="str">
        <f t="shared" si="25"/>
        <v>Razorpay</v>
      </c>
      <c r="Y177" s="27" t="str">
        <f t="shared" si="26"/>
        <v>CredItCard3499</v>
      </c>
    </row>
    <row r="178" spans="1:25">
      <c r="A178" s="26" t="s">
        <v>1067</v>
      </c>
      <c r="B178" s="27" t="str" cm="1">
        <f t="array" ref="B178:D178">_xlfn.TEXTSPLIT($A178,"//")</f>
        <v>TRXNO0005604</v>
      </c>
      <c r="C178" s="27" t="str">
        <v>12212024|Urvashi|RaoMob606078339</v>
      </c>
      <c r="D178" s="27" t="str">
        <v>Razorpay*DebitCard2499</v>
      </c>
      <c r="E178" s="27" t="str" cm="1">
        <f t="array" ref="E178:F178">TRIM(_xlfn.TEXTSPLIT($C178,"Mob"))</f>
        <v>12212024|Urvashi|Rao</v>
      </c>
      <c r="F178" s="27" t="str">
        <v>606078339</v>
      </c>
      <c r="G178" s="27" t="str" cm="1">
        <f t="array" ref="G178">_xlfn.TEXTSPLIT($F178,"*")</f>
        <v>606078339</v>
      </c>
      <c r="H178" s="27"/>
      <c r="I178" s="27" t="str" cm="1">
        <f t="array" ref="I178:K178">_xlfn.TEXTSPLIT($E178,"|")</f>
        <v>12212024</v>
      </c>
      <c r="J178" s="27" t="str">
        <v>Urvashi</v>
      </c>
      <c r="K178" s="27" t="str">
        <v>Rao</v>
      </c>
      <c r="L178" s="27" t="str">
        <f t="shared" si="18"/>
        <v>Urvashi</v>
      </c>
      <c r="M178" s="27" t="str" cm="1">
        <f t="array" ref="M178:N178">IF($D178="","",_xlfn.TEXTSPLIT($D178,"*"))</f>
        <v>Razorpay</v>
      </c>
      <c r="N178" s="27" t="str">
        <v>DebitCard2499</v>
      </c>
      <c r="O178" s="27" t="str">
        <f>IF($N178="",$H178,$N178)</f>
        <v>DebitCard2499</v>
      </c>
      <c r="P178" s="27" t="str">
        <f t="shared" si="19"/>
        <v>12</v>
      </c>
      <c r="Q178" s="30" t="str">
        <f t="shared" si="20"/>
        <v>21</v>
      </c>
      <c r="R178" s="27" t="str">
        <f t="shared" si="21"/>
        <v>2024</v>
      </c>
      <c r="S178" s="31" t="str">
        <f t="shared" si="22"/>
        <v>12/21/2024</v>
      </c>
      <c r="T178" s="27" t="str">
        <f>TRIM(B178)</f>
        <v>TRXNO0005604</v>
      </c>
      <c r="U178" s="29" t="str">
        <f t="shared" si="23"/>
        <v>Urvashi Rao</v>
      </c>
      <c r="V178" s="29" t="str">
        <f>IFERROR(_xlfn.XLOOKUP($U178,'Counselling Details'!$A$2:$A$308,'Counselling Details'!$B$2:$B$308),"")</f>
        <v>Female</v>
      </c>
      <c r="W178" s="44" t="str">
        <f t="shared" si="24"/>
        <v>606078339</v>
      </c>
      <c r="X178" s="27" t="str">
        <f t="shared" si="25"/>
        <v>Razorpay</v>
      </c>
      <c r="Y178" s="27" t="str">
        <f t="shared" si="26"/>
        <v>DebitCard2499</v>
      </c>
    </row>
    <row r="179" spans="1:25">
      <c r="A179" s="26" t="s">
        <v>1068</v>
      </c>
      <c r="B179" s="27" t="str" cm="1">
        <f t="array" ref="B179:D179">_xlfn.TEXTSPLIT($A179,"//")</f>
        <v>TRXNO0005605</v>
      </c>
      <c r="C179" s="27" t="str">
        <v>12142024|Rohit|RaoMob606438354</v>
      </c>
      <c r="D179" s="27" t="str">
        <v>Razorpay*Debit C@rd2499</v>
      </c>
      <c r="E179" s="27" t="str" cm="1">
        <f t="array" ref="E179:F179">TRIM(_xlfn.TEXTSPLIT($C179,"Mob"))</f>
        <v>12142024|Rohit|Rao</v>
      </c>
      <c r="F179" s="27" t="str">
        <v>606438354</v>
      </c>
      <c r="G179" s="27" t="str" cm="1">
        <f t="array" ref="G179">_xlfn.TEXTSPLIT($F179,"*")</f>
        <v>606438354</v>
      </c>
      <c r="H179" s="27"/>
      <c r="I179" s="27" t="str" cm="1">
        <f t="array" ref="I179:K179">_xlfn.TEXTSPLIT($E179,"|")</f>
        <v>12142024</v>
      </c>
      <c r="J179" s="27" t="str">
        <v>Rohit</v>
      </c>
      <c r="K179" s="27" t="str">
        <v>Rao</v>
      </c>
      <c r="L179" s="27" t="str">
        <f t="shared" si="18"/>
        <v>Rohit</v>
      </c>
      <c r="M179" s="27" t="str" cm="1">
        <f t="array" ref="M179:N179">IF($D179="","",_xlfn.TEXTSPLIT($D179,"*"))</f>
        <v>Razorpay</v>
      </c>
      <c r="N179" s="27" t="str">
        <v>Debit C@rd2499</v>
      </c>
      <c r="O179" s="27" t="str">
        <f>IF($N179="",$H179,$N179)</f>
        <v>Debit C@rd2499</v>
      </c>
      <c r="P179" s="27" t="str">
        <f t="shared" si="19"/>
        <v>12</v>
      </c>
      <c r="Q179" s="30" t="str">
        <f t="shared" si="20"/>
        <v>14</v>
      </c>
      <c r="R179" s="27" t="str">
        <f t="shared" si="21"/>
        <v>2024</v>
      </c>
      <c r="S179" s="31" t="str">
        <f t="shared" si="22"/>
        <v>12/14/2024</v>
      </c>
      <c r="T179" s="27" t="str">
        <f>TRIM(B179)</f>
        <v>TRXNO0005605</v>
      </c>
      <c r="U179" s="29" t="str">
        <f t="shared" si="23"/>
        <v>Rohit Rao</v>
      </c>
      <c r="V179" s="29" t="str">
        <f>IFERROR(_xlfn.XLOOKUP($U179,'Counselling Details'!$A$2:$A$308,'Counselling Details'!$B$2:$B$308),"")</f>
        <v>Male</v>
      </c>
      <c r="W179" s="44" t="str">
        <f t="shared" si="24"/>
        <v>606438354</v>
      </c>
      <c r="X179" s="27" t="str">
        <f t="shared" si="25"/>
        <v>Razorpay</v>
      </c>
      <c r="Y179" s="27" t="str">
        <f t="shared" si="26"/>
        <v>Debit C@rd2499</v>
      </c>
    </row>
    <row r="180" spans="1:25">
      <c r="A180" s="26" t="s">
        <v>1069</v>
      </c>
      <c r="B180" s="27" t="str" cm="1">
        <f t="array" ref="B180:D180">_xlfn.TEXTSPLIT($A180,"//")</f>
        <v>TRXNO0005606</v>
      </c>
      <c r="C180" s="27" t="str">
        <v>12172024|Chaitanya|MehtaMob706708365</v>
      </c>
      <c r="D180" s="27" t="str">
        <v>Razorpay*CReDIT Card2499</v>
      </c>
      <c r="E180" s="27" t="str" cm="1">
        <f t="array" ref="E180:F180">TRIM(_xlfn.TEXTSPLIT($C180,"Mob"))</f>
        <v>12172024|Chaitanya|Mehta</v>
      </c>
      <c r="F180" s="27" t="str">
        <v>706708365</v>
      </c>
      <c r="G180" s="27" t="str" cm="1">
        <f t="array" ref="G180">_xlfn.TEXTSPLIT($F180,"*")</f>
        <v>706708365</v>
      </c>
      <c r="H180" s="27"/>
      <c r="I180" s="27" t="str" cm="1">
        <f t="array" ref="I180:K180">_xlfn.TEXTSPLIT($E180,"|")</f>
        <v>12172024</v>
      </c>
      <c r="J180" s="27" t="str">
        <v>Chaitanya</v>
      </c>
      <c r="K180" s="27" t="str">
        <v>Mehta</v>
      </c>
      <c r="L180" s="27" t="str">
        <f t="shared" si="18"/>
        <v>Chaitanya</v>
      </c>
      <c r="M180" s="27" t="str" cm="1">
        <f t="array" ref="M180:N180">IF($D180="","",_xlfn.TEXTSPLIT($D180,"*"))</f>
        <v>Razorpay</v>
      </c>
      <c r="N180" s="27" t="str">
        <v>CReDIT Card2499</v>
      </c>
      <c r="O180" s="27" t="str">
        <f>IF($N180="",$H180,$N180)</f>
        <v>CReDIT Card2499</v>
      </c>
      <c r="P180" s="27" t="str">
        <f t="shared" si="19"/>
        <v>12</v>
      </c>
      <c r="Q180" s="30" t="str">
        <f t="shared" si="20"/>
        <v>17</v>
      </c>
      <c r="R180" s="27" t="str">
        <f t="shared" si="21"/>
        <v>2024</v>
      </c>
      <c r="S180" s="31" t="str">
        <f t="shared" si="22"/>
        <v>12/17/2024</v>
      </c>
      <c r="T180" s="27" t="str">
        <f>TRIM(B180)</f>
        <v>TRXNO0005606</v>
      </c>
      <c r="U180" s="29" t="str">
        <f t="shared" si="23"/>
        <v>Chaitanya Mehta</v>
      </c>
      <c r="V180" s="29" t="str">
        <f>IFERROR(_xlfn.XLOOKUP($U180,'Counselling Details'!$A$2:$A$308,'Counselling Details'!$B$2:$B$308),"")</f>
        <v>Female</v>
      </c>
      <c r="W180" s="44" t="str">
        <f t="shared" si="24"/>
        <v>706708365</v>
      </c>
      <c r="X180" s="27" t="str">
        <f t="shared" si="25"/>
        <v>Razorpay</v>
      </c>
      <c r="Y180" s="27" t="str">
        <f t="shared" si="26"/>
        <v>CReDIT Card2499</v>
      </c>
    </row>
    <row r="181" spans="1:25">
      <c r="A181" s="26" t="s">
        <v>1070</v>
      </c>
      <c r="B181" s="27" t="str" cm="1">
        <f t="array" ref="B181:C181">_xlfn.TEXTSPLIT($A181,"//")</f>
        <v>TRXNO0005607</v>
      </c>
      <c r="C181" s="27" t="str">
        <v>1252024|Rajeshwari|GuptaMob606978376*Paytm2499</v>
      </c>
      <c r="D181" s="27"/>
      <c r="E181" s="27" t="str" cm="1">
        <f t="array" ref="E181:F181">TRIM(_xlfn.TEXTSPLIT($C181,"Mob"))</f>
        <v>1252024|Rajeshwari|Gupta</v>
      </c>
      <c r="F181" s="27" t="str">
        <v>606978376*Paytm2499</v>
      </c>
      <c r="G181" s="27" t="str" cm="1">
        <f t="array" ref="G181:H181">_xlfn.TEXTSPLIT($F181,"*")</f>
        <v>606978376</v>
      </c>
      <c r="H181" s="27" t="str">
        <v>Paytm2499</v>
      </c>
      <c r="I181" s="27" t="str" cm="1">
        <f t="array" ref="I181:K181">_xlfn.TEXTSPLIT($E181,"|")</f>
        <v>1252024</v>
      </c>
      <c r="J181" s="27" t="str">
        <v>Rajeshwari</v>
      </c>
      <c r="K181" s="27" t="str">
        <v>Gupta</v>
      </c>
      <c r="L181" s="27" t="str">
        <f t="shared" si="18"/>
        <v>Rajeshwari</v>
      </c>
      <c r="M181" s="27" t="str" cm="1">
        <f t="array" ref="M181">IF($D181="","",_xlfn.TEXTSPLIT($D181,"*"))</f>
        <v/>
      </c>
      <c r="N181" s="27"/>
      <c r="O181" s="27" t="str">
        <f>IF($N181="",$H181,$N181)</f>
        <v>Paytm2499</v>
      </c>
      <c r="P181" s="27" t="str">
        <f t="shared" si="19"/>
        <v>12</v>
      </c>
      <c r="Q181" s="30" t="str">
        <f t="shared" si="20"/>
        <v>52</v>
      </c>
      <c r="R181" s="27" t="str">
        <f t="shared" si="21"/>
        <v>2024</v>
      </c>
      <c r="S181" s="31" t="str">
        <f t="shared" si="22"/>
        <v>12/52/2024</v>
      </c>
      <c r="T181" s="27" t="str">
        <f>TRIM(B181)</f>
        <v>TRXNO0005607</v>
      </c>
      <c r="U181" s="29" t="str">
        <f t="shared" si="23"/>
        <v>Rajeshwari Gupta</v>
      </c>
      <c r="V181" s="29" t="str">
        <f>IFERROR(_xlfn.XLOOKUP($U181,'Counselling Details'!$A$2:$A$308,'Counselling Details'!$B$2:$B$308),"")</f>
        <v>Female</v>
      </c>
      <c r="W181" s="44" t="str">
        <f t="shared" si="24"/>
        <v>606978376</v>
      </c>
      <c r="X181" s="27" t="str">
        <f t="shared" si="25"/>
        <v/>
      </c>
      <c r="Y181" s="27" t="str">
        <f t="shared" si="26"/>
        <v>Paytm2499</v>
      </c>
    </row>
    <row r="182" spans="1:25">
      <c r="A182" s="26" t="s">
        <v>1071</v>
      </c>
      <c r="B182" s="27" t="str" cm="1">
        <f t="array" ref="B182:D182">_xlfn.TEXTSPLIT($A182,"//")</f>
        <v>TRXNO0005608</v>
      </c>
      <c r="C182" s="27" t="str">
        <v>12172024|Madhav|MehtaMob607248388</v>
      </c>
      <c r="D182" s="27" t="str">
        <v>PayU*DebItC@rd3499</v>
      </c>
      <c r="E182" s="27" t="str" cm="1">
        <f t="array" ref="E182:F182">TRIM(_xlfn.TEXTSPLIT($C182,"Mob"))</f>
        <v>12172024|Madhav|Mehta</v>
      </c>
      <c r="F182" s="27" t="str">
        <v>607248388</v>
      </c>
      <c r="G182" s="27" t="str" cm="1">
        <f t="array" ref="G182">_xlfn.TEXTSPLIT($F182,"*")</f>
        <v>607248388</v>
      </c>
      <c r="H182" s="27"/>
      <c r="I182" s="27" t="str" cm="1">
        <f t="array" ref="I182:K182">_xlfn.TEXTSPLIT($E182,"|")</f>
        <v>12172024</v>
      </c>
      <c r="J182" s="27" t="str">
        <v>Madhav</v>
      </c>
      <c r="K182" s="27" t="str">
        <v>Mehta</v>
      </c>
      <c r="L182" s="27" t="str">
        <f t="shared" si="18"/>
        <v>Madhav</v>
      </c>
      <c r="M182" s="27" t="str" cm="1">
        <f t="array" ref="M182:N182">IF($D182="","",_xlfn.TEXTSPLIT($D182,"*"))</f>
        <v>PayU</v>
      </c>
      <c r="N182" s="27" t="str">
        <v>DebItC@rd3499</v>
      </c>
      <c r="O182" s="27" t="str">
        <f>IF($N182="",$H182,$N182)</f>
        <v>DebItC@rd3499</v>
      </c>
      <c r="P182" s="27" t="str">
        <f t="shared" si="19"/>
        <v>12</v>
      </c>
      <c r="Q182" s="30" t="str">
        <f t="shared" si="20"/>
        <v>17</v>
      </c>
      <c r="R182" s="27" t="str">
        <f t="shared" si="21"/>
        <v>2024</v>
      </c>
      <c r="S182" s="31" t="str">
        <f t="shared" si="22"/>
        <v>12/17/2024</v>
      </c>
      <c r="T182" s="27" t="str">
        <f>TRIM(B182)</f>
        <v>TRXNO0005608</v>
      </c>
      <c r="U182" s="29" t="str">
        <f t="shared" si="23"/>
        <v>Madhav Mehta</v>
      </c>
      <c r="V182" s="29" t="str">
        <f>IFERROR(_xlfn.XLOOKUP($U182,'Counselling Details'!$A$2:$A$308,'Counselling Details'!$B$2:$B$308),"")</f>
        <v>Male</v>
      </c>
      <c r="W182" s="44" t="str">
        <f t="shared" si="24"/>
        <v>607248388</v>
      </c>
      <c r="X182" s="27" t="str">
        <f t="shared" si="25"/>
        <v>PayU</v>
      </c>
      <c r="Y182" s="27" t="str">
        <f t="shared" si="26"/>
        <v>DebItC@rd3499</v>
      </c>
    </row>
    <row r="183" spans="1:25">
      <c r="A183" s="26" t="s">
        <v>1072</v>
      </c>
      <c r="B183" s="27" t="str" cm="1">
        <f t="array" ref="B183:D183">_xlfn.TEXTSPLIT($A183,"//")</f>
        <v>TRXNO0005609</v>
      </c>
      <c r="C183" s="27" t="str">
        <v>12182024|Jaidev|BansalMob707518399</v>
      </c>
      <c r="D183" s="27" t="str">
        <v>PayU*CreditC@rd2499</v>
      </c>
      <c r="E183" s="27" t="str" cm="1">
        <f t="array" ref="E183:F183">TRIM(_xlfn.TEXTSPLIT($C183,"Mob"))</f>
        <v>12182024|Jaidev|Bansal</v>
      </c>
      <c r="F183" s="27" t="str">
        <v>707518399</v>
      </c>
      <c r="G183" s="27" t="str" cm="1">
        <f t="array" ref="G183">_xlfn.TEXTSPLIT($F183,"*")</f>
        <v>707518399</v>
      </c>
      <c r="H183" s="27"/>
      <c r="I183" s="27" t="str" cm="1">
        <f t="array" ref="I183:K183">_xlfn.TEXTSPLIT($E183,"|")</f>
        <v>12182024</v>
      </c>
      <c r="J183" s="27" t="str">
        <v>Jaidev</v>
      </c>
      <c r="K183" s="27" t="str">
        <v>Bansal</v>
      </c>
      <c r="L183" s="27" t="str">
        <f t="shared" si="18"/>
        <v>Jaidev</v>
      </c>
      <c r="M183" s="27" t="str" cm="1">
        <f t="array" ref="M183:N183">IF($D183="","",_xlfn.TEXTSPLIT($D183,"*"))</f>
        <v>PayU</v>
      </c>
      <c r="N183" s="27" t="str">
        <v>CreditC@rd2499</v>
      </c>
      <c r="O183" s="27" t="str">
        <f>IF($N183="",$H183,$N183)</f>
        <v>CreditC@rd2499</v>
      </c>
      <c r="P183" s="27" t="str">
        <f t="shared" si="19"/>
        <v>12</v>
      </c>
      <c r="Q183" s="30" t="str">
        <f t="shared" si="20"/>
        <v>18</v>
      </c>
      <c r="R183" s="27" t="str">
        <f t="shared" si="21"/>
        <v>2024</v>
      </c>
      <c r="S183" s="31" t="str">
        <f t="shared" si="22"/>
        <v>12/18/2024</v>
      </c>
      <c r="T183" s="27" t="str">
        <f>TRIM(B183)</f>
        <v>TRXNO0005609</v>
      </c>
      <c r="U183" s="29" t="str">
        <f t="shared" si="23"/>
        <v>Jaidev Bansal</v>
      </c>
      <c r="V183" s="29" t="str">
        <f>IFERROR(_xlfn.XLOOKUP($U183,'Counselling Details'!$A$2:$A$308,'Counselling Details'!$B$2:$B$308),"")</f>
        <v>Male</v>
      </c>
      <c r="W183" s="44" t="str">
        <f t="shared" si="24"/>
        <v>707518399</v>
      </c>
      <c r="X183" s="27" t="str">
        <f t="shared" si="25"/>
        <v>PayU</v>
      </c>
      <c r="Y183" s="27" t="str">
        <f t="shared" si="26"/>
        <v>CreditC@rd2499</v>
      </c>
    </row>
    <row r="184" spans="1:25">
      <c r="A184" s="26" t="s">
        <v>1073</v>
      </c>
      <c r="B184" s="27" t="str" cm="1">
        <f t="array" ref="B184:D184">_xlfn.TEXTSPLIT($A184,"//")</f>
        <v>TRXNO0005610</v>
      </c>
      <c r="C184" s="27" t="str">
        <v>12192024|Rahul|KapoorMob607968418</v>
      </c>
      <c r="D184" s="27" t="str">
        <v>Razorpay*Credit Card2499</v>
      </c>
      <c r="E184" s="27" t="str" cm="1">
        <f t="array" ref="E184:F184">TRIM(_xlfn.TEXTSPLIT($C184,"Mob"))</f>
        <v>12192024|Rahul|Kapoor</v>
      </c>
      <c r="F184" s="27" t="str">
        <v>607968418</v>
      </c>
      <c r="G184" s="27" t="str" cm="1">
        <f t="array" ref="G184">_xlfn.TEXTSPLIT($F184,"*")</f>
        <v>607968418</v>
      </c>
      <c r="H184" s="27"/>
      <c r="I184" s="27" t="str" cm="1">
        <f t="array" ref="I184:K184">_xlfn.TEXTSPLIT($E184,"|")</f>
        <v>12192024</v>
      </c>
      <c r="J184" s="27" t="str">
        <v>Rahul</v>
      </c>
      <c r="K184" s="27" t="str">
        <v>Kapoor</v>
      </c>
      <c r="L184" s="27" t="str">
        <f t="shared" si="18"/>
        <v>Rahul</v>
      </c>
      <c r="M184" s="27" t="str" cm="1">
        <f t="array" ref="M184:N184">IF($D184="","",_xlfn.TEXTSPLIT($D184,"*"))</f>
        <v>Razorpay</v>
      </c>
      <c r="N184" s="27" t="str">
        <v>Credit Card2499</v>
      </c>
      <c r="O184" s="27" t="str">
        <f>IF($N184="",$H184,$N184)</f>
        <v>Credit Card2499</v>
      </c>
      <c r="P184" s="27" t="str">
        <f t="shared" si="19"/>
        <v>12</v>
      </c>
      <c r="Q184" s="30" t="str">
        <f t="shared" si="20"/>
        <v>19</v>
      </c>
      <c r="R184" s="27" t="str">
        <f t="shared" si="21"/>
        <v>2024</v>
      </c>
      <c r="S184" s="31" t="str">
        <f t="shared" si="22"/>
        <v>12/19/2024</v>
      </c>
      <c r="T184" s="27" t="str">
        <f>TRIM(B184)</f>
        <v>TRXNO0005610</v>
      </c>
      <c r="U184" s="29" t="str">
        <f t="shared" si="23"/>
        <v>Rahul Kapoor</v>
      </c>
      <c r="V184" s="29" t="str">
        <f>IFERROR(_xlfn.XLOOKUP($U184,'Counselling Details'!$A$2:$A$308,'Counselling Details'!$B$2:$B$308),"")</f>
        <v>Male</v>
      </c>
      <c r="W184" s="44" t="str">
        <f t="shared" si="24"/>
        <v>607968418</v>
      </c>
      <c r="X184" s="27" t="str">
        <f t="shared" si="25"/>
        <v>Razorpay</v>
      </c>
      <c r="Y184" s="27" t="str">
        <f t="shared" si="26"/>
        <v>Credit Card2499</v>
      </c>
    </row>
    <row r="185" spans="1:25">
      <c r="A185" s="26" t="s">
        <v>1074</v>
      </c>
      <c r="B185" s="27" t="str" cm="1">
        <f t="array" ref="B185:D185">_xlfn.TEXTSPLIT($A185,"//")</f>
        <v>TRXNO0005611</v>
      </c>
      <c r="C185" s="27" t="str">
        <v>12172024|Gagan|CHopraMob608058422</v>
      </c>
      <c r="D185" s="27" t="str">
        <v>Razorpay*CreditC@rd1499</v>
      </c>
      <c r="E185" s="27" t="str" cm="1">
        <f t="array" ref="E185:F185">TRIM(_xlfn.TEXTSPLIT($C185,"Mob"))</f>
        <v>12172024|Gagan|CHopra</v>
      </c>
      <c r="F185" s="27" t="str">
        <v>608058422</v>
      </c>
      <c r="G185" s="27" t="str" cm="1">
        <f t="array" ref="G185">_xlfn.TEXTSPLIT($F185,"*")</f>
        <v>608058422</v>
      </c>
      <c r="H185" s="27"/>
      <c r="I185" s="27" t="str" cm="1">
        <f t="array" ref="I185:K185">_xlfn.TEXTSPLIT($E185,"|")</f>
        <v>12172024</v>
      </c>
      <c r="J185" s="27" t="str">
        <v>Gagan</v>
      </c>
      <c r="K185" s="27" t="str">
        <v>CHopra</v>
      </c>
      <c r="L185" s="27" t="str">
        <f t="shared" si="18"/>
        <v>Gagan</v>
      </c>
      <c r="M185" s="27" t="str" cm="1">
        <f t="array" ref="M185:N185">IF($D185="","",_xlfn.TEXTSPLIT($D185,"*"))</f>
        <v>Razorpay</v>
      </c>
      <c r="N185" s="27" t="str">
        <v>CreditC@rd1499</v>
      </c>
      <c r="O185" s="27" t="str">
        <f>IF($N185="",$H185,$N185)</f>
        <v>CreditC@rd1499</v>
      </c>
      <c r="P185" s="27" t="str">
        <f t="shared" si="19"/>
        <v>12</v>
      </c>
      <c r="Q185" s="30" t="str">
        <f t="shared" si="20"/>
        <v>17</v>
      </c>
      <c r="R185" s="27" t="str">
        <f t="shared" si="21"/>
        <v>2024</v>
      </c>
      <c r="S185" s="31" t="str">
        <f t="shared" si="22"/>
        <v>12/17/2024</v>
      </c>
      <c r="T185" s="27" t="str">
        <f>TRIM(B185)</f>
        <v>TRXNO0005611</v>
      </c>
      <c r="U185" s="29" t="str">
        <f t="shared" si="23"/>
        <v>Gagan CHopra</v>
      </c>
      <c r="V185" s="29" t="str">
        <f>IFERROR(_xlfn.XLOOKUP($U185,'Counselling Details'!$A$2:$A$308,'Counselling Details'!$B$2:$B$308),"")</f>
        <v>Male</v>
      </c>
      <c r="W185" s="44" t="str">
        <f t="shared" si="24"/>
        <v>608058422</v>
      </c>
      <c r="X185" s="27" t="str">
        <f t="shared" si="25"/>
        <v>Razorpay</v>
      </c>
      <c r="Y185" s="27" t="str">
        <f t="shared" si="26"/>
        <v>CreditC@rd1499</v>
      </c>
    </row>
    <row r="186" spans="1:25">
      <c r="A186" s="26" t="s">
        <v>1075</v>
      </c>
      <c r="B186" s="27" t="str" cm="1">
        <f t="array" ref="B186:D186">_xlfn.TEXTSPLIT($A186,"//")</f>
        <v>TRXNO0005612</v>
      </c>
      <c r="C186" s="27" t="str">
        <v>12192024|Siddharth|MalhotraMob709408478</v>
      </c>
      <c r="D186" s="27" t="str">
        <v>PayU*Debit Card1499</v>
      </c>
      <c r="E186" s="27" t="str" cm="1">
        <f t="array" ref="E186:F186">TRIM(_xlfn.TEXTSPLIT($C186,"Mob"))</f>
        <v>12192024|Siddharth|Malhotra</v>
      </c>
      <c r="F186" s="27" t="str">
        <v>709408478</v>
      </c>
      <c r="G186" s="27" t="str" cm="1">
        <f t="array" ref="G186">_xlfn.TEXTSPLIT($F186,"*")</f>
        <v>709408478</v>
      </c>
      <c r="H186" s="27"/>
      <c r="I186" s="27" t="str" cm="1">
        <f t="array" ref="I186:K186">_xlfn.TEXTSPLIT($E186,"|")</f>
        <v>12192024</v>
      </c>
      <c r="J186" s="27" t="str">
        <v>Siddharth</v>
      </c>
      <c r="K186" s="27" t="str">
        <v>Malhotra</v>
      </c>
      <c r="L186" s="27" t="str">
        <f t="shared" si="18"/>
        <v>Siddharth</v>
      </c>
      <c r="M186" s="27" t="str" cm="1">
        <f t="array" ref="M186:N186">IF($D186="","",_xlfn.TEXTSPLIT($D186,"*"))</f>
        <v>PayU</v>
      </c>
      <c r="N186" s="27" t="str">
        <v>Debit Card1499</v>
      </c>
      <c r="O186" s="27" t="str">
        <f>IF($N186="",$H186,$N186)</f>
        <v>Debit Card1499</v>
      </c>
      <c r="P186" s="27" t="str">
        <f t="shared" si="19"/>
        <v>12</v>
      </c>
      <c r="Q186" s="30" t="str">
        <f t="shared" si="20"/>
        <v>19</v>
      </c>
      <c r="R186" s="27" t="str">
        <f t="shared" si="21"/>
        <v>2024</v>
      </c>
      <c r="S186" s="31" t="str">
        <f t="shared" si="22"/>
        <v>12/19/2024</v>
      </c>
      <c r="T186" s="27" t="str">
        <f>TRIM(B186)</f>
        <v>TRXNO0005612</v>
      </c>
      <c r="U186" s="29" t="str">
        <f t="shared" si="23"/>
        <v>Siddharth Malhotra</v>
      </c>
      <c r="V186" s="29" t="str">
        <f>IFERROR(_xlfn.XLOOKUP($U186,'Counselling Details'!$A$2:$A$308,'Counselling Details'!$B$2:$B$308),"")</f>
        <v>Male</v>
      </c>
      <c r="W186" s="44" t="str">
        <f t="shared" si="24"/>
        <v>709408478</v>
      </c>
      <c r="X186" s="27" t="str">
        <f t="shared" si="25"/>
        <v>PayU</v>
      </c>
      <c r="Y186" s="27" t="str">
        <f t="shared" si="26"/>
        <v>Debit Card1499</v>
      </c>
    </row>
    <row r="187" spans="1:25">
      <c r="A187" s="26" t="s">
        <v>1076</v>
      </c>
      <c r="B187" s="27" t="str" cm="1">
        <f t="array" ref="B187:C187">_xlfn.TEXTSPLIT($A187,"//")</f>
        <v>TRXNO0005613</v>
      </c>
      <c r="C187" s="27" t="str">
        <v>12182024|Arjun|GuptaMob609498482*GoogleP@y2499</v>
      </c>
      <c r="D187" s="27"/>
      <c r="E187" s="27" t="str" cm="1">
        <f t="array" ref="E187:F187">TRIM(_xlfn.TEXTSPLIT($C187,"Mob"))</f>
        <v>12182024|Arjun|Gupta</v>
      </c>
      <c r="F187" s="27" t="str">
        <v>609498482*GoogleP@y2499</v>
      </c>
      <c r="G187" s="27" t="str" cm="1">
        <f t="array" ref="G187:H187">_xlfn.TEXTSPLIT($F187,"*")</f>
        <v>609498482</v>
      </c>
      <c r="H187" s="27" t="str">
        <v>GoogleP@y2499</v>
      </c>
      <c r="I187" s="27" t="str" cm="1">
        <f t="array" ref="I187:K187">_xlfn.TEXTSPLIT($E187,"|")</f>
        <v>12182024</v>
      </c>
      <c r="J187" s="27" t="str">
        <v>Arjun</v>
      </c>
      <c r="K187" s="27" t="str">
        <v>Gupta</v>
      </c>
      <c r="L187" s="27" t="str">
        <f t="shared" si="18"/>
        <v>Arjun</v>
      </c>
      <c r="M187" s="27" t="str" cm="1">
        <f t="array" ref="M187">IF($D187="","",_xlfn.TEXTSPLIT($D187,"*"))</f>
        <v/>
      </c>
      <c r="N187" s="27"/>
      <c r="O187" s="27" t="str">
        <f>IF($N187="",$H187,$N187)</f>
        <v>GoogleP@y2499</v>
      </c>
      <c r="P187" s="27" t="str">
        <f t="shared" si="19"/>
        <v>12</v>
      </c>
      <c r="Q187" s="30" t="str">
        <f t="shared" si="20"/>
        <v>18</v>
      </c>
      <c r="R187" s="27" t="str">
        <f t="shared" si="21"/>
        <v>2024</v>
      </c>
      <c r="S187" s="31" t="str">
        <f t="shared" si="22"/>
        <v>12/18/2024</v>
      </c>
      <c r="T187" s="27" t="str">
        <f>TRIM(B187)</f>
        <v>TRXNO0005613</v>
      </c>
      <c r="U187" s="29" t="str">
        <f t="shared" si="23"/>
        <v>Arjun Gupta</v>
      </c>
      <c r="V187" s="29" t="str">
        <f>IFERROR(_xlfn.XLOOKUP($U187,'Counselling Details'!$A$2:$A$308,'Counselling Details'!$B$2:$B$308),"")</f>
        <v>Male</v>
      </c>
      <c r="W187" s="44" t="str">
        <f t="shared" si="24"/>
        <v>609498482</v>
      </c>
      <c r="X187" s="27" t="str">
        <f t="shared" si="25"/>
        <v/>
      </c>
      <c r="Y187" s="27" t="str">
        <f t="shared" si="26"/>
        <v>GoogleP@y2499</v>
      </c>
    </row>
    <row r="188" spans="1:25">
      <c r="A188" s="26" t="s">
        <v>1077</v>
      </c>
      <c r="B188" s="27" t="str" cm="1">
        <f t="array" ref="B188:D188">_xlfn.TEXTSPLIT($A188,"//")</f>
        <v>TRXNO0005614</v>
      </c>
      <c r="C188" s="27" t="str">
        <v>12192024|Madhav|VermaMob600398520</v>
      </c>
      <c r="D188" s="27" t="str">
        <v>PayU*Debit Card3499</v>
      </c>
      <c r="E188" s="27" t="str" cm="1">
        <f t="array" ref="E188:F188">TRIM(_xlfn.TEXTSPLIT($C188,"Mob"))</f>
        <v>12192024|Madhav|Verma</v>
      </c>
      <c r="F188" s="27" t="str">
        <v>600398520</v>
      </c>
      <c r="G188" s="27" t="str" cm="1">
        <f t="array" ref="G188">_xlfn.TEXTSPLIT($F188,"*")</f>
        <v>600398520</v>
      </c>
      <c r="H188" s="27"/>
      <c r="I188" s="27" t="str" cm="1">
        <f t="array" ref="I188:K188">_xlfn.TEXTSPLIT($E188,"|")</f>
        <v>12192024</v>
      </c>
      <c r="J188" s="27" t="str">
        <v>Madhav</v>
      </c>
      <c r="K188" s="27" t="str">
        <v>Verma</v>
      </c>
      <c r="L188" s="27" t="str">
        <f t="shared" si="18"/>
        <v>Madhav</v>
      </c>
      <c r="M188" s="27" t="str" cm="1">
        <f t="array" ref="M188:N188">IF($D188="","",_xlfn.TEXTSPLIT($D188,"*"))</f>
        <v>PayU</v>
      </c>
      <c r="N188" s="27" t="str">
        <v>Debit Card3499</v>
      </c>
      <c r="O188" s="27" t="str">
        <f>IF($N188="",$H188,$N188)</f>
        <v>Debit Card3499</v>
      </c>
      <c r="P188" s="27" t="str">
        <f t="shared" si="19"/>
        <v>12</v>
      </c>
      <c r="Q188" s="30" t="str">
        <f t="shared" si="20"/>
        <v>19</v>
      </c>
      <c r="R188" s="27" t="str">
        <f t="shared" si="21"/>
        <v>2024</v>
      </c>
      <c r="S188" s="31" t="str">
        <f t="shared" si="22"/>
        <v>12/19/2024</v>
      </c>
      <c r="T188" s="27" t="str">
        <f>TRIM(B188)</f>
        <v>TRXNO0005614</v>
      </c>
      <c r="U188" s="29" t="str">
        <f t="shared" si="23"/>
        <v>Madhav Verma</v>
      </c>
      <c r="V188" s="29" t="str">
        <f>IFERROR(_xlfn.XLOOKUP($U188,'Counselling Details'!$A$2:$A$308,'Counselling Details'!$B$2:$B$308),"")</f>
        <v>Male</v>
      </c>
      <c r="W188" s="44" t="str">
        <f t="shared" si="24"/>
        <v>600398520</v>
      </c>
      <c r="X188" s="27" t="str">
        <f t="shared" si="25"/>
        <v>PayU</v>
      </c>
      <c r="Y188" s="27" t="str">
        <f t="shared" si="26"/>
        <v>Debit Card3499</v>
      </c>
    </row>
    <row r="189" spans="1:25">
      <c r="A189" s="26" t="s">
        <v>1078</v>
      </c>
      <c r="B189" s="27" t="str" cm="1">
        <f t="array" ref="B189:D189">_xlfn.TEXTSPLIT($A189,"//")</f>
        <v>TRXNO0005615</v>
      </c>
      <c r="C189" s="27" t="str">
        <v>12232024|Vidya|VermaMob600488524</v>
      </c>
      <c r="D189" s="27" t="str">
        <v>Razorpay*CredIt Card1499</v>
      </c>
      <c r="E189" s="27" t="str" cm="1">
        <f t="array" ref="E189:F189">TRIM(_xlfn.TEXTSPLIT($C189,"Mob"))</f>
        <v>12232024|Vidya|Verma</v>
      </c>
      <c r="F189" s="27" t="str">
        <v>600488524</v>
      </c>
      <c r="G189" s="27" t="str" cm="1">
        <f t="array" ref="G189">_xlfn.TEXTSPLIT($F189,"*")</f>
        <v>600488524</v>
      </c>
      <c r="H189" s="27"/>
      <c r="I189" s="27" t="str" cm="1">
        <f t="array" ref="I189:K189">_xlfn.TEXTSPLIT($E189,"|")</f>
        <v>12232024</v>
      </c>
      <c r="J189" s="27" t="str">
        <v>Vidya</v>
      </c>
      <c r="K189" s="27" t="str">
        <v>Verma</v>
      </c>
      <c r="L189" s="27" t="str">
        <f t="shared" si="18"/>
        <v>Vidya</v>
      </c>
      <c r="M189" s="27" t="str" cm="1">
        <f t="array" ref="M189:N189">IF($D189="","",_xlfn.TEXTSPLIT($D189,"*"))</f>
        <v>Razorpay</v>
      </c>
      <c r="N189" s="27" t="str">
        <v>CredIt Card1499</v>
      </c>
      <c r="O189" s="27" t="str">
        <f>IF($N189="",$H189,$N189)</f>
        <v>CredIt Card1499</v>
      </c>
      <c r="P189" s="27" t="str">
        <f t="shared" si="19"/>
        <v>12</v>
      </c>
      <c r="Q189" s="30" t="str">
        <f t="shared" si="20"/>
        <v>23</v>
      </c>
      <c r="R189" s="27" t="str">
        <f t="shared" si="21"/>
        <v>2024</v>
      </c>
      <c r="S189" s="31" t="str">
        <f t="shared" si="22"/>
        <v>12/23/2024</v>
      </c>
      <c r="T189" s="27" t="str">
        <f>TRIM(B189)</f>
        <v>TRXNO0005615</v>
      </c>
      <c r="U189" s="29" t="str">
        <f t="shared" si="23"/>
        <v>Vidya Verma</v>
      </c>
      <c r="V189" s="29" t="str">
        <f>IFERROR(_xlfn.XLOOKUP($U189,'Counselling Details'!$A$2:$A$308,'Counselling Details'!$B$2:$B$308),"")</f>
        <v>Female</v>
      </c>
      <c r="W189" s="44" t="str">
        <f t="shared" si="24"/>
        <v>600488524</v>
      </c>
      <c r="X189" s="27" t="str">
        <f t="shared" si="25"/>
        <v>Razorpay</v>
      </c>
      <c r="Y189" s="27" t="str">
        <f t="shared" si="26"/>
        <v>CredIt Card1499</v>
      </c>
    </row>
    <row r="190" spans="1:25">
      <c r="A190" s="26" t="s">
        <v>1079</v>
      </c>
      <c r="B190" s="27" t="str" cm="1">
        <f t="array" ref="B190:D190">_xlfn.TEXTSPLIT($A190,"//")</f>
        <v>TRXNO0005616</v>
      </c>
      <c r="C190" s="27" t="str">
        <v>12192024|Shilpa|KapoorMob600668531</v>
      </c>
      <c r="D190" s="27" t="str">
        <v>Razorpay*CredItCard3999</v>
      </c>
      <c r="E190" s="27" t="str" cm="1">
        <f t="array" ref="E190:F190">TRIM(_xlfn.TEXTSPLIT($C190,"Mob"))</f>
        <v>12192024|Shilpa|Kapoor</v>
      </c>
      <c r="F190" s="27" t="str">
        <v>600668531</v>
      </c>
      <c r="G190" s="27" t="str" cm="1">
        <f t="array" ref="G190">_xlfn.TEXTSPLIT($F190,"*")</f>
        <v>600668531</v>
      </c>
      <c r="H190" s="27"/>
      <c r="I190" s="27" t="str" cm="1">
        <f t="array" ref="I190:K190">_xlfn.TEXTSPLIT($E190,"|")</f>
        <v>12192024</v>
      </c>
      <c r="J190" s="27" t="str">
        <v>Shilpa</v>
      </c>
      <c r="K190" s="27" t="str">
        <v>Kapoor</v>
      </c>
      <c r="L190" s="27" t="str">
        <f t="shared" si="18"/>
        <v>Shilpa</v>
      </c>
      <c r="M190" s="27" t="str" cm="1">
        <f t="array" ref="M190:N190">IF($D190="","",_xlfn.TEXTSPLIT($D190,"*"))</f>
        <v>Razorpay</v>
      </c>
      <c r="N190" s="27" t="str">
        <v>CredItCard3999</v>
      </c>
      <c r="O190" s="27" t="str">
        <f>IF($N190="",$H190,$N190)</f>
        <v>CredItCard3999</v>
      </c>
      <c r="P190" s="27" t="str">
        <f t="shared" si="19"/>
        <v>12</v>
      </c>
      <c r="Q190" s="30" t="str">
        <f t="shared" si="20"/>
        <v>19</v>
      </c>
      <c r="R190" s="27" t="str">
        <f t="shared" si="21"/>
        <v>2024</v>
      </c>
      <c r="S190" s="31" t="str">
        <f t="shared" si="22"/>
        <v>12/19/2024</v>
      </c>
      <c r="T190" s="27" t="str">
        <f>TRIM(B190)</f>
        <v>TRXNO0005616</v>
      </c>
      <c r="U190" s="29" t="str">
        <f t="shared" si="23"/>
        <v>Shilpa Kapoor</v>
      </c>
      <c r="V190" s="29" t="str">
        <f>IFERROR(_xlfn.XLOOKUP($U190,'Counselling Details'!$A$2:$A$308,'Counselling Details'!$B$2:$B$308),"")</f>
        <v>Female</v>
      </c>
      <c r="W190" s="44" t="str">
        <f t="shared" si="24"/>
        <v>600668531</v>
      </c>
      <c r="X190" s="27" t="str">
        <f t="shared" si="25"/>
        <v>Razorpay</v>
      </c>
      <c r="Y190" s="27" t="str">
        <f t="shared" si="26"/>
        <v>CredItCard3999</v>
      </c>
    </row>
    <row r="191" spans="1:25">
      <c r="A191" s="26" t="s">
        <v>1080</v>
      </c>
      <c r="B191" s="27" t="str" cm="1">
        <f t="array" ref="B191:D191">_xlfn.TEXTSPLIT($A191,"//")</f>
        <v>TRXNO0005617</v>
      </c>
      <c r="C191" s="27" t="str">
        <v>12232024|Aditi|VermaMob701388561</v>
      </c>
      <c r="D191" s="27" t="str">
        <v>PayU*Debit_Card2499</v>
      </c>
      <c r="E191" s="27" t="str" cm="1">
        <f t="array" ref="E191:F191">TRIM(_xlfn.TEXTSPLIT($C191,"Mob"))</f>
        <v>12232024|Aditi|Verma</v>
      </c>
      <c r="F191" s="27" t="str">
        <v>701388561</v>
      </c>
      <c r="G191" s="27" t="str" cm="1">
        <f t="array" ref="G191">_xlfn.TEXTSPLIT($F191,"*")</f>
        <v>701388561</v>
      </c>
      <c r="H191" s="27"/>
      <c r="I191" s="27" t="str" cm="1">
        <f t="array" ref="I191:K191">_xlfn.TEXTSPLIT($E191,"|")</f>
        <v>12232024</v>
      </c>
      <c r="J191" s="27" t="str">
        <v>Aditi</v>
      </c>
      <c r="K191" s="27" t="str">
        <v>Verma</v>
      </c>
      <c r="L191" s="27" t="str">
        <f t="shared" si="18"/>
        <v>Aditi</v>
      </c>
      <c r="M191" s="27" t="str" cm="1">
        <f t="array" ref="M191:N191">IF($D191="","",_xlfn.TEXTSPLIT($D191,"*"))</f>
        <v>PayU</v>
      </c>
      <c r="N191" s="27" t="str">
        <v>Debit_Card2499</v>
      </c>
      <c r="O191" s="27" t="str">
        <f>IF($N191="",$H191,$N191)</f>
        <v>Debit_Card2499</v>
      </c>
      <c r="P191" s="27" t="str">
        <f t="shared" si="19"/>
        <v>12</v>
      </c>
      <c r="Q191" s="30" t="str">
        <f t="shared" si="20"/>
        <v>23</v>
      </c>
      <c r="R191" s="27" t="str">
        <f t="shared" si="21"/>
        <v>2024</v>
      </c>
      <c r="S191" s="31" t="str">
        <f t="shared" si="22"/>
        <v>12/23/2024</v>
      </c>
      <c r="T191" s="27" t="str">
        <f>TRIM(B191)</f>
        <v>TRXNO0005617</v>
      </c>
      <c r="U191" s="29" t="str">
        <f t="shared" si="23"/>
        <v>Aditi Verma</v>
      </c>
      <c r="V191" s="29" t="str">
        <f>IFERROR(_xlfn.XLOOKUP($U191,'Counselling Details'!$A$2:$A$308,'Counselling Details'!$B$2:$B$308),"")</f>
        <v>Female</v>
      </c>
      <c r="W191" s="44" t="str">
        <f t="shared" si="24"/>
        <v>701388561</v>
      </c>
      <c r="X191" s="27" t="str">
        <f t="shared" si="25"/>
        <v>PayU</v>
      </c>
      <c r="Y191" s="27" t="str">
        <f t="shared" si="26"/>
        <v>Debit_Card2499</v>
      </c>
    </row>
    <row r="192" spans="1:25">
      <c r="A192" s="26" t="s">
        <v>1081</v>
      </c>
      <c r="B192" s="27" t="str" cm="1">
        <f t="array" ref="B192:D192">_xlfn.TEXTSPLIT($A192,"//")</f>
        <v>TRXNO0005618</v>
      </c>
      <c r="C192" s="27" t="str">
        <v>12212024|Yuvraj|MalhotraMob601568569</v>
      </c>
      <c r="D192" s="27" t="str">
        <v>PayU*CReDIT Card3499</v>
      </c>
      <c r="E192" s="27" t="str" cm="1">
        <f t="array" ref="E192:F192">TRIM(_xlfn.TEXTSPLIT($C192,"Mob"))</f>
        <v>12212024|Yuvraj|Malhotra</v>
      </c>
      <c r="F192" s="27" t="str">
        <v>601568569</v>
      </c>
      <c r="G192" s="27" t="str" cm="1">
        <f t="array" ref="G192">_xlfn.TEXTSPLIT($F192,"*")</f>
        <v>601568569</v>
      </c>
      <c r="H192" s="27"/>
      <c r="I192" s="27" t="str" cm="1">
        <f t="array" ref="I192:K192">_xlfn.TEXTSPLIT($E192,"|")</f>
        <v>12212024</v>
      </c>
      <c r="J192" s="27" t="str">
        <v>Yuvraj</v>
      </c>
      <c r="K192" s="27" t="str">
        <v>Malhotra</v>
      </c>
      <c r="L192" s="27" t="str">
        <f t="shared" si="18"/>
        <v>Yuvraj</v>
      </c>
      <c r="M192" s="27" t="str" cm="1">
        <f t="array" ref="M192:N192">IF($D192="","",_xlfn.TEXTSPLIT($D192,"*"))</f>
        <v>PayU</v>
      </c>
      <c r="N192" s="27" t="str">
        <v>CReDIT Card3499</v>
      </c>
      <c r="O192" s="27" t="str">
        <f>IF($N192="",$H192,$N192)</f>
        <v>CReDIT Card3499</v>
      </c>
      <c r="P192" s="27" t="str">
        <f t="shared" si="19"/>
        <v>12</v>
      </c>
      <c r="Q192" s="30" t="str">
        <f t="shared" si="20"/>
        <v>21</v>
      </c>
      <c r="R192" s="27" t="str">
        <f t="shared" si="21"/>
        <v>2024</v>
      </c>
      <c r="S192" s="31" t="str">
        <f t="shared" si="22"/>
        <v>12/21/2024</v>
      </c>
      <c r="T192" s="27" t="str">
        <f>TRIM(B192)</f>
        <v>TRXNO0005618</v>
      </c>
      <c r="U192" s="29" t="str">
        <f t="shared" si="23"/>
        <v>Yuvraj Malhotra</v>
      </c>
      <c r="V192" s="29" t="str">
        <f>IFERROR(_xlfn.XLOOKUP($U192,'Counselling Details'!$A$2:$A$308,'Counselling Details'!$B$2:$B$308),"")</f>
        <v>Male</v>
      </c>
      <c r="W192" s="44" t="str">
        <f t="shared" si="24"/>
        <v>601568569</v>
      </c>
      <c r="X192" s="27" t="str">
        <f t="shared" si="25"/>
        <v>PayU</v>
      </c>
      <c r="Y192" s="27" t="str">
        <f t="shared" si="26"/>
        <v>CReDIT Card3499</v>
      </c>
    </row>
    <row r="193" spans="1:25">
      <c r="A193" s="26" t="s">
        <v>1082</v>
      </c>
      <c r="B193" s="27" t="str" cm="1">
        <f t="array" ref="B193:C193">_xlfn.TEXTSPLIT($A193,"//")</f>
        <v>TRXNO0005619</v>
      </c>
      <c r="C193" s="27" t="str">
        <v>12192024|Uday|ChoudharyMob602828622*Google pay1499</v>
      </c>
      <c r="D193" s="27"/>
      <c r="E193" s="27" t="str" cm="1">
        <f t="array" ref="E193:F193">TRIM(_xlfn.TEXTSPLIT($C193,"Mob"))</f>
        <v>12192024|Uday|Choudhary</v>
      </c>
      <c r="F193" s="27" t="str">
        <v>602828622*Google pay1499</v>
      </c>
      <c r="G193" s="27" t="str" cm="1">
        <f t="array" ref="G193:H193">_xlfn.TEXTSPLIT($F193,"*")</f>
        <v>602828622</v>
      </c>
      <c r="H193" s="27" t="str">
        <v>Google pay1499</v>
      </c>
      <c r="I193" s="27" t="str" cm="1">
        <f t="array" ref="I193:K193">_xlfn.TEXTSPLIT($E193,"|")</f>
        <v>12192024</v>
      </c>
      <c r="J193" s="27" t="str">
        <v>Uday</v>
      </c>
      <c r="K193" s="27" t="str">
        <v>Choudhary</v>
      </c>
      <c r="L193" s="27" t="str">
        <f t="shared" si="18"/>
        <v>Uday</v>
      </c>
      <c r="M193" s="27" t="str" cm="1">
        <f t="array" ref="M193">IF($D193="","",_xlfn.TEXTSPLIT($D193,"*"))</f>
        <v/>
      </c>
      <c r="N193" s="27"/>
      <c r="O193" s="27" t="str">
        <f>IF($N193="",$H193,$N193)</f>
        <v>Google pay1499</v>
      </c>
      <c r="P193" s="27" t="str">
        <f t="shared" si="19"/>
        <v>12</v>
      </c>
      <c r="Q193" s="30" t="str">
        <f t="shared" si="20"/>
        <v>19</v>
      </c>
      <c r="R193" s="27" t="str">
        <f t="shared" si="21"/>
        <v>2024</v>
      </c>
      <c r="S193" s="31" t="str">
        <f t="shared" si="22"/>
        <v>12/19/2024</v>
      </c>
      <c r="T193" s="27" t="str">
        <f>TRIM(B193)</f>
        <v>TRXNO0005619</v>
      </c>
      <c r="U193" s="29" t="str">
        <f t="shared" si="23"/>
        <v>Uday Choudhary</v>
      </c>
      <c r="V193" s="29" t="str">
        <f>IFERROR(_xlfn.XLOOKUP($U193,'Counselling Details'!$A$2:$A$308,'Counselling Details'!$B$2:$B$308),"")</f>
        <v>Male</v>
      </c>
      <c r="W193" s="44" t="str">
        <f t="shared" si="24"/>
        <v>602828622</v>
      </c>
      <c r="X193" s="27" t="str">
        <f t="shared" si="25"/>
        <v/>
      </c>
      <c r="Y193" s="27" t="str">
        <f t="shared" si="26"/>
        <v>Google pay1499</v>
      </c>
    </row>
    <row r="194" spans="1:25">
      <c r="A194" s="26" t="s">
        <v>1083</v>
      </c>
      <c r="B194" s="27" t="str" cm="1">
        <f t="array" ref="B194:D194">_xlfn.TEXTSPLIT($A194,"//")</f>
        <v>TRXNO0005620</v>
      </c>
      <c r="C194" s="27" t="str">
        <v>12122024|Mohan|SharmaMob602918626</v>
      </c>
      <c r="D194" s="27" t="str">
        <v>PayU*CReDIT Card2499</v>
      </c>
      <c r="E194" s="27" t="str" cm="1">
        <f t="array" ref="E194:F194">TRIM(_xlfn.TEXTSPLIT($C194,"Mob"))</f>
        <v>12122024|Mohan|Sharma</v>
      </c>
      <c r="F194" s="27" t="str">
        <v>602918626</v>
      </c>
      <c r="G194" s="27" t="str" cm="1">
        <f t="array" ref="G194">_xlfn.TEXTSPLIT($F194,"*")</f>
        <v>602918626</v>
      </c>
      <c r="H194" s="27"/>
      <c r="I194" s="27" t="str" cm="1">
        <f t="array" ref="I194:K194">_xlfn.TEXTSPLIT($E194,"|")</f>
        <v>12122024</v>
      </c>
      <c r="J194" s="27" t="str">
        <v>Mohan</v>
      </c>
      <c r="K194" s="27" t="str">
        <v>Sharma</v>
      </c>
      <c r="L194" s="27" t="str">
        <f t="shared" si="18"/>
        <v>Mohan</v>
      </c>
      <c r="M194" s="27" t="str" cm="1">
        <f t="array" ref="M194:N194">IF($D194="","",_xlfn.TEXTSPLIT($D194,"*"))</f>
        <v>PayU</v>
      </c>
      <c r="N194" s="27" t="str">
        <v>CReDIT Card2499</v>
      </c>
      <c r="O194" s="27" t="str">
        <f>IF($N194="",$H194,$N194)</f>
        <v>CReDIT Card2499</v>
      </c>
      <c r="P194" s="27" t="str">
        <f t="shared" si="19"/>
        <v>12</v>
      </c>
      <c r="Q194" s="30" t="str">
        <f t="shared" si="20"/>
        <v>12</v>
      </c>
      <c r="R194" s="27" t="str">
        <f t="shared" si="21"/>
        <v>2024</v>
      </c>
      <c r="S194" s="31" t="str">
        <f t="shared" si="22"/>
        <v>12/12/2024</v>
      </c>
      <c r="T194" s="27" t="str">
        <f>TRIM(B194)</f>
        <v>TRXNO0005620</v>
      </c>
      <c r="U194" s="29" t="str">
        <f t="shared" si="23"/>
        <v>Mohan Sharma</v>
      </c>
      <c r="V194" s="29" t="str">
        <f>IFERROR(_xlfn.XLOOKUP($U194,'Counselling Details'!$A$2:$A$308,'Counselling Details'!$B$2:$B$308),"")</f>
        <v>Male</v>
      </c>
      <c r="W194" s="44" t="str">
        <f t="shared" si="24"/>
        <v>602918626</v>
      </c>
      <c r="X194" s="27" t="str">
        <f t="shared" si="25"/>
        <v>PayU</v>
      </c>
      <c r="Y194" s="27" t="str">
        <f t="shared" si="26"/>
        <v>CReDIT Card2499</v>
      </c>
    </row>
    <row r="195" spans="1:25">
      <c r="A195" s="26" t="s">
        <v>1084</v>
      </c>
      <c r="B195" s="27" t="str" cm="1">
        <f t="array" ref="B195:D195">_xlfn.TEXTSPLIT($A195,"//")</f>
        <v>TRXNO0005621</v>
      </c>
      <c r="C195" s="27" t="str">
        <v>12222024|Sonali|YadavMob703638656</v>
      </c>
      <c r="D195" s="27" t="str">
        <v>PayU*DebitCard3499</v>
      </c>
      <c r="E195" s="27" t="str" cm="1">
        <f t="array" ref="E195:F195">TRIM(_xlfn.TEXTSPLIT($C195,"Mob"))</f>
        <v>12222024|Sonali|Yadav</v>
      </c>
      <c r="F195" s="27" t="str">
        <v>703638656</v>
      </c>
      <c r="G195" s="27" t="str" cm="1">
        <f t="array" ref="G195">_xlfn.TEXTSPLIT($F195,"*")</f>
        <v>703638656</v>
      </c>
      <c r="H195" s="27"/>
      <c r="I195" s="27" t="str" cm="1">
        <f t="array" ref="I195:K195">_xlfn.TEXTSPLIT($E195,"|")</f>
        <v>12222024</v>
      </c>
      <c r="J195" s="27" t="str">
        <v>Sonali</v>
      </c>
      <c r="K195" s="27" t="str">
        <v>Yadav</v>
      </c>
      <c r="L195" s="27" t="str">
        <f t="shared" ref="L195:L235" si="27">TRIM(J195)</f>
        <v>Sonali</v>
      </c>
      <c r="M195" s="27" t="str" cm="1">
        <f t="array" ref="M195:N195">IF($D195="","",_xlfn.TEXTSPLIT($D195,"*"))</f>
        <v>PayU</v>
      </c>
      <c r="N195" s="27" t="str">
        <v>DebitCard3499</v>
      </c>
      <c r="O195" s="27" t="str">
        <f>IF($N195="",$H195,$N195)</f>
        <v>DebitCard3499</v>
      </c>
      <c r="P195" s="27" t="str">
        <f t="shared" ref="P195:P235" si="28">LEFT($I195,2)</f>
        <v>12</v>
      </c>
      <c r="Q195" s="30" t="str">
        <f t="shared" ref="Q195:Q235" si="29">MID($I195,3,2)</f>
        <v>22</v>
      </c>
      <c r="R195" s="27" t="str">
        <f t="shared" ref="R195:R235" si="30">RIGHT($I195,4)</f>
        <v>2024</v>
      </c>
      <c r="S195" s="31" t="str">
        <f t="shared" ref="S195:S235" si="31">CONCATENATE($P195,"/",$Q195,"/",$R195)</f>
        <v>12/22/2024</v>
      </c>
      <c r="T195" s="27" t="str">
        <f>TRIM(B195)</f>
        <v>TRXNO0005621</v>
      </c>
      <c r="U195" s="29" t="str">
        <f t="shared" ref="U195:U235" si="32">CONCATENATE($L195," ",$K195)</f>
        <v>Sonali Yadav</v>
      </c>
      <c r="V195" s="29" t="str">
        <f>IFERROR(_xlfn.XLOOKUP($U195,'Counselling Details'!$A$2:$A$308,'Counselling Details'!$B$2:$B$308),"")</f>
        <v>Female</v>
      </c>
      <c r="W195" s="44" t="str">
        <f t="shared" ref="W195:W235" si="33">G195</f>
        <v>703638656</v>
      </c>
      <c r="X195" s="27" t="str">
        <f t="shared" ref="X195:X235" si="34">M195</f>
        <v>PayU</v>
      </c>
      <c r="Y195" s="27" t="str">
        <f t="shared" ref="Y195:Y235" si="35">TRIM($O195)</f>
        <v>DebitCard3499</v>
      </c>
    </row>
    <row r="196" spans="1:25">
      <c r="A196" s="26" t="s">
        <v>1085</v>
      </c>
      <c r="B196" s="27" t="str" cm="1">
        <f t="array" ref="B196:C196">_xlfn.TEXTSPLIT($A196,"//")</f>
        <v>TRXNO0005622</v>
      </c>
      <c r="C196" s="27" t="str">
        <v>12232024|Aditi|RaoMob703728660*Amazon PAy2499</v>
      </c>
      <c r="D196" s="27"/>
      <c r="E196" s="27" t="str" cm="1">
        <f t="array" ref="E196:F196">TRIM(_xlfn.TEXTSPLIT($C196,"Mob"))</f>
        <v>12232024|Aditi|Rao</v>
      </c>
      <c r="F196" s="27" t="str">
        <v>703728660*Amazon PAy2499</v>
      </c>
      <c r="G196" s="27" t="str" cm="1">
        <f t="array" ref="G196:H196">_xlfn.TEXTSPLIT($F196,"*")</f>
        <v>703728660</v>
      </c>
      <c r="H196" s="27" t="str">
        <v>Amazon PAy2499</v>
      </c>
      <c r="I196" s="27" t="str" cm="1">
        <f t="array" ref="I196:K196">_xlfn.TEXTSPLIT($E196,"|")</f>
        <v>12232024</v>
      </c>
      <c r="J196" s="27" t="str">
        <v>Aditi</v>
      </c>
      <c r="K196" s="27" t="str">
        <v>Rao</v>
      </c>
      <c r="L196" s="27" t="str">
        <f t="shared" si="27"/>
        <v>Aditi</v>
      </c>
      <c r="M196" s="27" t="str" cm="1">
        <f t="array" ref="M196">IF($D196="","",_xlfn.TEXTSPLIT($D196,"*"))</f>
        <v/>
      </c>
      <c r="N196" s="27"/>
      <c r="O196" s="27" t="str">
        <f>IF($N196="",$H196,$N196)</f>
        <v>Amazon PAy2499</v>
      </c>
      <c r="P196" s="27" t="str">
        <f t="shared" si="28"/>
        <v>12</v>
      </c>
      <c r="Q196" s="30" t="str">
        <f t="shared" si="29"/>
        <v>23</v>
      </c>
      <c r="R196" s="27" t="str">
        <f t="shared" si="30"/>
        <v>2024</v>
      </c>
      <c r="S196" s="31" t="str">
        <f t="shared" si="31"/>
        <v>12/23/2024</v>
      </c>
      <c r="T196" s="27" t="str">
        <f>TRIM(B196)</f>
        <v>TRXNO0005622</v>
      </c>
      <c r="U196" s="29" t="str">
        <f t="shared" si="32"/>
        <v>Aditi Rao</v>
      </c>
      <c r="V196" s="29" t="str">
        <f>IFERROR(_xlfn.XLOOKUP($U196,'Counselling Details'!$A$2:$A$308,'Counselling Details'!$B$2:$B$308),"")</f>
        <v>Female</v>
      </c>
      <c r="W196" s="44" t="str">
        <f t="shared" si="33"/>
        <v>703728660</v>
      </c>
      <c r="X196" s="27" t="str">
        <f t="shared" si="34"/>
        <v/>
      </c>
      <c r="Y196" s="27" t="str">
        <f t="shared" si="35"/>
        <v>Amazon PAy2499</v>
      </c>
    </row>
    <row r="197" spans="1:25">
      <c r="A197" s="26" t="s">
        <v>1086</v>
      </c>
      <c r="B197" s="27" t="str" cm="1">
        <f t="array" ref="B197:D197">_xlfn.TEXTSPLIT($A197,"//")</f>
        <v>TRXNO0005623</v>
      </c>
      <c r="C197" s="27" t="str">
        <v>12162024|Dev|GuptaMob605168720</v>
      </c>
      <c r="D197" s="27" t="str">
        <v>Razorpay*Debit2499</v>
      </c>
      <c r="E197" s="27" t="str" cm="1">
        <f t="array" ref="E197:F197">TRIM(_xlfn.TEXTSPLIT($C197,"Mob"))</f>
        <v>12162024|Dev|Gupta</v>
      </c>
      <c r="F197" s="27" t="str">
        <v>605168720</v>
      </c>
      <c r="G197" s="27" t="str" cm="1">
        <f t="array" ref="G197">_xlfn.TEXTSPLIT($F197,"*")</f>
        <v>605168720</v>
      </c>
      <c r="H197" s="27"/>
      <c r="I197" s="27" t="str" cm="1">
        <f t="array" ref="I197:K197">_xlfn.TEXTSPLIT($E197,"|")</f>
        <v>12162024</v>
      </c>
      <c r="J197" s="27" t="str">
        <v>Dev</v>
      </c>
      <c r="K197" s="27" t="str">
        <v>Gupta</v>
      </c>
      <c r="L197" s="27" t="str">
        <f t="shared" si="27"/>
        <v>Dev</v>
      </c>
      <c r="M197" s="27" t="str" cm="1">
        <f t="array" ref="M197:N197">IF($D197="","",_xlfn.TEXTSPLIT($D197,"*"))</f>
        <v>Razorpay</v>
      </c>
      <c r="N197" s="27" t="str">
        <v>Debit2499</v>
      </c>
      <c r="O197" s="27" t="str">
        <f>IF($N197="",$H197,$N197)</f>
        <v>Debit2499</v>
      </c>
      <c r="P197" s="27" t="str">
        <f t="shared" si="28"/>
        <v>12</v>
      </c>
      <c r="Q197" s="30" t="str">
        <f t="shared" si="29"/>
        <v>16</v>
      </c>
      <c r="R197" s="27" t="str">
        <f t="shared" si="30"/>
        <v>2024</v>
      </c>
      <c r="S197" s="31" t="str">
        <f t="shared" si="31"/>
        <v>12/16/2024</v>
      </c>
      <c r="T197" s="27" t="str">
        <f>TRIM(B197)</f>
        <v>TRXNO0005623</v>
      </c>
      <c r="U197" s="29" t="str">
        <f t="shared" si="32"/>
        <v>Dev Gupta</v>
      </c>
      <c r="V197" s="29" t="str">
        <f>IFERROR(_xlfn.XLOOKUP($U197,'Counselling Details'!$A$2:$A$308,'Counselling Details'!$B$2:$B$308),"")</f>
        <v>Male</v>
      </c>
      <c r="W197" s="44" t="str">
        <f t="shared" si="33"/>
        <v>605168720</v>
      </c>
      <c r="X197" s="27" t="str">
        <f t="shared" si="34"/>
        <v>Razorpay</v>
      </c>
      <c r="Y197" s="27" t="str">
        <f t="shared" si="35"/>
        <v>Debit2499</v>
      </c>
    </row>
    <row r="198" spans="1:25">
      <c r="A198" s="26" t="s">
        <v>1087</v>
      </c>
      <c r="B198" s="27" t="str" cm="1">
        <f t="array" ref="B198:D198">_xlfn.TEXTSPLIT($A198,"//")</f>
        <v>TRXNO0005624</v>
      </c>
      <c r="C198" s="27" t="str">
        <v>12112024|Tejas|MalhotraMob705020204</v>
      </c>
      <c r="D198" s="27" t="str">
        <v>Razorpay*Credit Card2499</v>
      </c>
      <c r="E198" s="27" t="str" cm="1">
        <f t="array" ref="E198:F198">TRIM(_xlfn.TEXTSPLIT($C198,"Mob"))</f>
        <v>12112024|Tejas|Malhotra</v>
      </c>
      <c r="F198" s="27" t="str">
        <v>705020204</v>
      </c>
      <c r="G198" s="27" t="str" cm="1">
        <f t="array" ref="G198">_xlfn.TEXTSPLIT($F198,"*")</f>
        <v>705020204</v>
      </c>
      <c r="H198" s="27"/>
      <c r="I198" s="27" t="str" cm="1">
        <f t="array" ref="I198:K198">_xlfn.TEXTSPLIT($E198,"|")</f>
        <v>12112024</v>
      </c>
      <c r="J198" s="27" t="str">
        <v>Tejas</v>
      </c>
      <c r="K198" s="27" t="str">
        <v>Malhotra</v>
      </c>
      <c r="L198" s="27" t="str">
        <f t="shared" si="27"/>
        <v>Tejas</v>
      </c>
      <c r="M198" s="27" t="str" cm="1">
        <f t="array" ref="M198:N198">IF($D198="","",_xlfn.TEXTSPLIT($D198,"*"))</f>
        <v>Razorpay</v>
      </c>
      <c r="N198" s="27" t="str">
        <v>Credit Card2499</v>
      </c>
      <c r="O198" s="27" t="str">
        <f>IF($N198="",$H198,$N198)</f>
        <v>Credit Card2499</v>
      </c>
      <c r="P198" s="27" t="str">
        <f t="shared" si="28"/>
        <v>12</v>
      </c>
      <c r="Q198" s="30" t="str">
        <f t="shared" si="29"/>
        <v>11</v>
      </c>
      <c r="R198" s="27" t="str">
        <f t="shared" si="30"/>
        <v>2024</v>
      </c>
      <c r="S198" s="31" t="str">
        <f t="shared" si="31"/>
        <v>12/11/2024</v>
      </c>
      <c r="T198" s="27" t="str">
        <f>TRIM(B198)</f>
        <v>TRXNO0005624</v>
      </c>
      <c r="U198" s="29" t="str">
        <f t="shared" si="32"/>
        <v>Tejas Malhotra</v>
      </c>
      <c r="V198" s="29" t="str">
        <f>IFERROR(_xlfn.XLOOKUP($U198,'Counselling Details'!$A$2:$A$308,'Counselling Details'!$B$2:$B$308),"")</f>
        <v>Male</v>
      </c>
      <c r="W198" s="44" t="str">
        <f t="shared" si="33"/>
        <v>705020204</v>
      </c>
      <c r="X198" s="27" t="str">
        <f t="shared" si="34"/>
        <v>Razorpay</v>
      </c>
      <c r="Y198" s="27" t="str">
        <f t="shared" si="35"/>
        <v>Credit Card2499</v>
      </c>
    </row>
    <row r="199" spans="1:25">
      <c r="A199" s="26" t="s">
        <v>1088</v>
      </c>
      <c r="B199" s="27" t="str" cm="1">
        <f t="array" ref="B199:D199">_xlfn.TEXTSPLIT($A199,"//")</f>
        <v>TRXNO0005625</v>
      </c>
      <c r="C199" s="27" t="str">
        <v>12192024|Sonali|BansalMob605348728</v>
      </c>
      <c r="D199" s="27" t="str">
        <v>Razorpay*DebitCard2499</v>
      </c>
      <c r="E199" s="27" t="str" cm="1">
        <f t="array" ref="E199:F199">TRIM(_xlfn.TEXTSPLIT($C199,"Mob"))</f>
        <v>12192024|Sonali|Bansal</v>
      </c>
      <c r="F199" s="27" t="str">
        <v>605348728</v>
      </c>
      <c r="G199" s="27" t="str" cm="1">
        <f t="array" ref="G199">_xlfn.TEXTSPLIT($F199,"*")</f>
        <v>605348728</v>
      </c>
      <c r="H199" s="27"/>
      <c r="I199" s="27" t="str" cm="1">
        <f t="array" ref="I199:K199">_xlfn.TEXTSPLIT($E199,"|")</f>
        <v>12192024</v>
      </c>
      <c r="J199" s="27" t="str">
        <v>Sonali</v>
      </c>
      <c r="K199" s="27" t="str">
        <v>Bansal</v>
      </c>
      <c r="L199" s="27" t="str">
        <f t="shared" si="27"/>
        <v>Sonali</v>
      </c>
      <c r="M199" s="27" t="str" cm="1">
        <f t="array" ref="M199:N199">IF($D199="","",_xlfn.TEXTSPLIT($D199,"*"))</f>
        <v>Razorpay</v>
      </c>
      <c r="N199" s="27" t="str">
        <v>DebitCard2499</v>
      </c>
      <c r="O199" s="27" t="str">
        <f>IF($N199="",$H199,$N199)</f>
        <v>DebitCard2499</v>
      </c>
      <c r="P199" s="27" t="str">
        <f t="shared" si="28"/>
        <v>12</v>
      </c>
      <c r="Q199" s="30" t="str">
        <f t="shared" si="29"/>
        <v>19</v>
      </c>
      <c r="R199" s="27" t="str">
        <f t="shared" si="30"/>
        <v>2024</v>
      </c>
      <c r="S199" s="31" t="str">
        <f t="shared" si="31"/>
        <v>12/19/2024</v>
      </c>
      <c r="T199" s="27" t="str">
        <f>TRIM(B199)</f>
        <v>TRXNO0005625</v>
      </c>
      <c r="U199" s="29" t="str">
        <f t="shared" si="32"/>
        <v>Sonali Bansal</v>
      </c>
      <c r="V199" s="29" t="str">
        <f>IFERROR(_xlfn.XLOOKUP($U199,'Counselling Details'!$A$2:$A$308,'Counselling Details'!$B$2:$B$308),"")</f>
        <v>Female</v>
      </c>
      <c r="W199" s="44" t="str">
        <f t="shared" si="33"/>
        <v>605348728</v>
      </c>
      <c r="X199" s="27" t="str">
        <f t="shared" si="34"/>
        <v>Razorpay</v>
      </c>
      <c r="Y199" s="27" t="str">
        <f t="shared" si="35"/>
        <v>DebitCard2499</v>
      </c>
    </row>
    <row r="200" spans="1:25">
      <c r="A200" s="26" t="s">
        <v>1089</v>
      </c>
      <c r="B200" s="27" t="str" cm="1">
        <f t="array" ref="B200:D200">_xlfn.TEXTSPLIT($A200,"//")</f>
        <v>TRXNO0005626</v>
      </c>
      <c r="C200" s="27" t="str">
        <v>12172024|Jaidev|PatelMob705528735</v>
      </c>
      <c r="D200" s="27" t="str">
        <v>Razorpay*Debit C@rd1499</v>
      </c>
      <c r="E200" s="27" t="str" cm="1">
        <f t="array" ref="E200:F200">TRIM(_xlfn.TEXTSPLIT($C200,"Mob"))</f>
        <v>12172024|Jaidev|Patel</v>
      </c>
      <c r="F200" s="27" t="str">
        <v>705528735</v>
      </c>
      <c r="G200" s="27" t="str" cm="1">
        <f t="array" ref="G200">_xlfn.TEXTSPLIT($F200,"*")</f>
        <v>705528735</v>
      </c>
      <c r="H200" s="27"/>
      <c r="I200" s="27" t="str" cm="1">
        <f t="array" ref="I200:K200">_xlfn.TEXTSPLIT($E200,"|")</f>
        <v>12172024</v>
      </c>
      <c r="J200" s="27" t="str">
        <v>Jaidev</v>
      </c>
      <c r="K200" s="27" t="str">
        <v>Patel</v>
      </c>
      <c r="L200" s="27" t="str">
        <f t="shared" si="27"/>
        <v>Jaidev</v>
      </c>
      <c r="M200" s="27" t="str" cm="1">
        <f t="array" ref="M200:N200">IF($D200="","",_xlfn.TEXTSPLIT($D200,"*"))</f>
        <v>Razorpay</v>
      </c>
      <c r="N200" s="27" t="str">
        <v>Debit C@rd1499</v>
      </c>
      <c r="O200" s="27" t="str">
        <f>IF($N200="",$H200,$N200)</f>
        <v>Debit C@rd1499</v>
      </c>
      <c r="P200" s="27" t="str">
        <f t="shared" si="28"/>
        <v>12</v>
      </c>
      <c r="Q200" s="30" t="str">
        <f t="shared" si="29"/>
        <v>17</v>
      </c>
      <c r="R200" s="27" t="str">
        <f t="shared" si="30"/>
        <v>2024</v>
      </c>
      <c r="S200" s="31" t="str">
        <f t="shared" si="31"/>
        <v>12/17/2024</v>
      </c>
      <c r="T200" s="27" t="str">
        <f>TRIM(B200)</f>
        <v>TRXNO0005626</v>
      </c>
      <c r="U200" s="29" t="str">
        <f t="shared" si="32"/>
        <v>Jaidev Patel</v>
      </c>
      <c r="V200" s="29" t="str">
        <f>IFERROR(_xlfn.XLOOKUP($U200,'Counselling Details'!$A$2:$A$308,'Counselling Details'!$B$2:$B$308),"")</f>
        <v>Male</v>
      </c>
      <c r="W200" s="44" t="str">
        <f t="shared" si="33"/>
        <v>705528735</v>
      </c>
      <c r="X200" s="27" t="str">
        <f t="shared" si="34"/>
        <v>Razorpay</v>
      </c>
      <c r="Y200" s="27" t="str">
        <f t="shared" si="35"/>
        <v>Debit C@rd1499</v>
      </c>
    </row>
    <row r="201" spans="1:25">
      <c r="A201" s="26" t="s">
        <v>1090</v>
      </c>
      <c r="B201" s="27" t="str" cm="1">
        <f t="array" ref="B201:C201">_xlfn.TEXTSPLIT($A201,"//")</f>
        <v>TRXNO0005627</v>
      </c>
      <c r="C201" s="27" t="str">
        <v>12162024|Hemant|BansalMob705708743*G0gle pay3499</v>
      </c>
      <c r="D201" s="27"/>
      <c r="E201" s="27" t="str" cm="1">
        <f t="array" ref="E201:F201">TRIM(_xlfn.TEXTSPLIT($C201,"Mob"))</f>
        <v>12162024|Hemant|Bansal</v>
      </c>
      <c r="F201" s="27" t="str">
        <v>705708743*G0gle pay3499</v>
      </c>
      <c r="G201" s="27" t="str" cm="1">
        <f t="array" ref="G201:H201">_xlfn.TEXTSPLIT($F201,"*")</f>
        <v>705708743</v>
      </c>
      <c r="H201" s="27" t="str">
        <v>G0gle pay3499</v>
      </c>
      <c r="I201" s="27" t="str" cm="1">
        <f t="array" ref="I201:K201">_xlfn.TEXTSPLIT($E201,"|")</f>
        <v>12162024</v>
      </c>
      <c r="J201" s="27" t="str">
        <v>Hemant</v>
      </c>
      <c r="K201" s="27" t="str">
        <v>Bansal</v>
      </c>
      <c r="L201" s="27" t="str">
        <f t="shared" si="27"/>
        <v>Hemant</v>
      </c>
      <c r="M201" s="27" t="str" cm="1">
        <f t="array" ref="M201">IF($D201="","",_xlfn.TEXTSPLIT($D201,"*"))</f>
        <v/>
      </c>
      <c r="N201" s="27"/>
      <c r="O201" s="27" t="str">
        <f>IF($N201="",$H201,$N201)</f>
        <v>G0gle pay3499</v>
      </c>
      <c r="P201" s="27" t="str">
        <f t="shared" si="28"/>
        <v>12</v>
      </c>
      <c r="Q201" s="30" t="str">
        <f t="shared" si="29"/>
        <v>16</v>
      </c>
      <c r="R201" s="27" t="str">
        <f t="shared" si="30"/>
        <v>2024</v>
      </c>
      <c r="S201" s="31" t="str">
        <f t="shared" si="31"/>
        <v>12/16/2024</v>
      </c>
      <c r="T201" s="27" t="str">
        <f>TRIM(B201)</f>
        <v>TRXNO0005627</v>
      </c>
      <c r="U201" s="29" t="str">
        <f t="shared" si="32"/>
        <v>Hemant Bansal</v>
      </c>
      <c r="V201" s="29" t="str">
        <f>IFERROR(_xlfn.XLOOKUP($U201,'Counselling Details'!$A$2:$A$308,'Counselling Details'!$B$2:$B$308),"")</f>
        <v>Male</v>
      </c>
      <c r="W201" s="44" t="str">
        <f t="shared" si="33"/>
        <v>705708743</v>
      </c>
      <c r="X201" s="27" t="str">
        <f t="shared" si="34"/>
        <v/>
      </c>
      <c r="Y201" s="27" t="str">
        <f t="shared" si="35"/>
        <v>G0gle pay3499</v>
      </c>
    </row>
    <row r="202" spans="1:25">
      <c r="A202" s="26" t="s">
        <v>1091</v>
      </c>
      <c r="B202" s="27" t="str" cm="1">
        <f t="array" ref="B202:D202">_xlfn.TEXTSPLIT($A202,"//")</f>
        <v>TRXNO0005628</v>
      </c>
      <c r="C202" s="27" t="str">
        <v>12252024|Ishita|MehtaMob606158762</v>
      </c>
      <c r="D202" s="27" t="str">
        <v>Razorpay*CreditC@rd2499</v>
      </c>
      <c r="E202" s="27" t="str" cm="1">
        <f t="array" ref="E202:F202">TRIM(_xlfn.TEXTSPLIT($C202,"Mob"))</f>
        <v>12252024|Ishita|Mehta</v>
      </c>
      <c r="F202" s="27" t="str">
        <v>606158762</v>
      </c>
      <c r="G202" s="27" t="str" cm="1">
        <f t="array" ref="G202">_xlfn.TEXTSPLIT($F202,"*")</f>
        <v>606158762</v>
      </c>
      <c r="H202" s="27"/>
      <c r="I202" s="27" t="str" cm="1">
        <f t="array" ref="I202:K202">_xlfn.TEXTSPLIT($E202,"|")</f>
        <v>12252024</v>
      </c>
      <c r="J202" s="27" t="str">
        <v>Ishita</v>
      </c>
      <c r="K202" s="27" t="str">
        <v>Mehta</v>
      </c>
      <c r="L202" s="27" t="str">
        <f t="shared" si="27"/>
        <v>Ishita</v>
      </c>
      <c r="M202" s="27" t="str" cm="1">
        <f t="array" ref="M202:N202">IF($D202="","",_xlfn.TEXTSPLIT($D202,"*"))</f>
        <v>Razorpay</v>
      </c>
      <c r="N202" s="27" t="str">
        <v>CreditC@rd2499</v>
      </c>
      <c r="O202" s="27" t="str">
        <f>IF($N202="",$H202,$N202)</f>
        <v>CreditC@rd2499</v>
      </c>
      <c r="P202" s="27" t="str">
        <f t="shared" si="28"/>
        <v>12</v>
      </c>
      <c r="Q202" s="30" t="str">
        <f t="shared" si="29"/>
        <v>25</v>
      </c>
      <c r="R202" s="27" t="str">
        <f t="shared" si="30"/>
        <v>2024</v>
      </c>
      <c r="S202" s="31" t="str">
        <f t="shared" si="31"/>
        <v>12/25/2024</v>
      </c>
      <c r="T202" s="27" t="str">
        <f>TRIM(B202)</f>
        <v>TRXNO0005628</v>
      </c>
      <c r="U202" s="29" t="str">
        <f t="shared" si="32"/>
        <v>Ishita Mehta</v>
      </c>
      <c r="V202" s="29" t="str">
        <f>IFERROR(_xlfn.XLOOKUP($U202,'Counselling Details'!$A$2:$A$308,'Counselling Details'!$B$2:$B$308),"")</f>
        <v>Female</v>
      </c>
      <c r="W202" s="44" t="str">
        <f t="shared" si="33"/>
        <v>606158762</v>
      </c>
      <c r="X202" s="27" t="str">
        <f t="shared" si="34"/>
        <v>Razorpay</v>
      </c>
      <c r="Y202" s="27" t="str">
        <f t="shared" si="35"/>
        <v>CreditC@rd2499</v>
      </c>
    </row>
    <row r="203" spans="1:25">
      <c r="A203" s="26" t="s">
        <v>1092</v>
      </c>
      <c r="B203" s="27" t="str" cm="1">
        <f t="array" ref="B203:D203">_xlfn.TEXTSPLIT($A203,"//")</f>
        <v>TRXNO0005629</v>
      </c>
      <c r="C203" s="27" t="str">
        <v>12192024|Tarun|BansalMob706428773</v>
      </c>
      <c r="D203" s="27" t="str">
        <v>Razorpay*Credit Card1499</v>
      </c>
      <c r="E203" s="27" t="str" cm="1">
        <f t="array" ref="E203:F203">TRIM(_xlfn.TEXTSPLIT($C203,"Mob"))</f>
        <v>12192024|Tarun|Bansal</v>
      </c>
      <c r="F203" s="27" t="str">
        <v>706428773</v>
      </c>
      <c r="G203" s="27" t="str" cm="1">
        <f t="array" ref="G203">_xlfn.TEXTSPLIT($F203,"*")</f>
        <v>706428773</v>
      </c>
      <c r="H203" s="27"/>
      <c r="I203" s="27" t="str" cm="1">
        <f t="array" ref="I203:K203">_xlfn.TEXTSPLIT($E203,"|")</f>
        <v>12192024</v>
      </c>
      <c r="J203" s="27" t="str">
        <v>Tarun</v>
      </c>
      <c r="K203" s="27" t="str">
        <v>Bansal</v>
      </c>
      <c r="L203" s="27" t="str">
        <f t="shared" si="27"/>
        <v>Tarun</v>
      </c>
      <c r="M203" s="27" t="str" cm="1">
        <f t="array" ref="M203:N203">IF($D203="","",_xlfn.TEXTSPLIT($D203,"*"))</f>
        <v>Razorpay</v>
      </c>
      <c r="N203" s="27" t="str">
        <v>Credit Card1499</v>
      </c>
      <c r="O203" s="27" t="str">
        <f>IF($N203="",$H203,$N203)</f>
        <v>Credit Card1499</v>
      </c>
      <c r="P203" s="27" t="str">
        <f t="shared" si="28"/>
        <v>12</v>
      </c>
      <c r="Q203" s="30" t="str">
        <f t="shared" si="29"/>
        <v>19</v>
      </c>
      <c r="R203" s="27" t="str">
        <f t="shared" si="30"/>
        <v>2024</v>
      </c>
      <c r="S203" s="31" t="str">
        <f t="shared" si="31"/>
        <v>12/19/2024</v>
      </c>
      <c r="T203" s="27" t="str">
        <f>TRIM(B203)</f>
        <v>TRXNO0005629</v>
      </c>
      <c r="U203" s="29" t="str">
        <f t="shared" si="32"/>
        <v>Tarun Bansal</v>
      </c>
      <c r="V203" s="29" t="str">
        <f>IFERROR(_xlfn.XLOOKUP($U203,'Counselling Details'!$A$2:$A$308,'Counselling Details'!$B$2:$B$308),"")</f>
        <v>Male</v>
      </c>
      <c r="W203" s="44" t="str">
        <f t="shared" si="33"/>
        <v>706428773</v>
      </c>
      <c r="X203" s="27" t="str">
        <f t="shared" si="34"/>
        <v>Razorpay</v>
      </c>
      <c r="Y203" s="27" t="str">
        <f t="shared" si="35"/>
        <v>Credit Card1499</v>
      </c>
    </row>
    <row r="204" spans="1:25">
      <c r="A204" s="26" t="s">
        <v>1093</v>
      </c>
      <c r="B204" s="27" t="str" cm="1">
        <f t="array" ref="B204:D204">_xlfn.TEXTSPLIT($A204,"//")</f>
        <v>TRXNO0005630</v>
      </c>
      <c r="C204" s="27" t="str">
        <v>12182024|Juhi|RaoMob606518777</v>
      </c>
      <c r="D204" s="27" t="str">
        <v>PayU*DebItC@rd2499</v>
      </c>
      <c r="E204" s="27" t="str" cm="1">
        <f t="array" ref="E204:F204">TRIM(_xlfn.TEXTSPLIT($C204,"Mob"))</f>
        <v>12182024|Juhi|Rao</v>
      </c>
      <c r="F204" s="27" t="str">
        <v>606518777</v>
      </c>
      <c r="G204" s="27" t="str" cm="1">
        <f t="array" ref="G204">_xlfn.TEXTSPLIT($F204,"*")</f>
        <v>606518777</v>
      </c>
      <c r="H204" s="27"/>
      <c r="I204" s="27" t="str" cm="1">
        <f t="array" ref="I204:K204">_xlfn.TEXTSPLIT($E204,"|")</f>
        <v>12182024</v>
      </c>
      <c r="J204" s="27" t="str">
        <v>Juhi</v>
      </c>
      <c r="K204" s="27" t="str">
        <v>Rao</v>
      </c>
      <c r="L204" s="27" t="str">
        <f t="shared" si="27"/>
        <v>Juhi</v>
      </c>
      <c r="M204" s="27" t="str" cm="1">
        <f t="array" ref="M204:N204">IF($D204="","",_xlfn.TEXTSPLIT($D204,"*"))</f>
        <v>PayU</v>
      </c>
      <c r="N204" s="27" t="str">
        <v>DebItC@rd2499</v>
      </c>
      <c r="O204" s="27" t="str">
        <f>IF($N204="",$H204,$N204)</f>
        <v>DebItC@rd2499</v>
      </c>
      <c r="P204" s="27" t="str">
        <f t="shared" si="28"/>
        <v>12</v>
      </c>
      <c r="Q204" s="30" t="str">
        <f t="shared" si="29"/>
        <v>18</v>
      </c>
      <c r="R204" s="27" t="str">
        <f t="shared" si="30"/>
        <v>2024</v>
      </c>
      <c r="S204" s="31" t="str">
        <f t="shared" si="31"/>
        <v>12/18/2024</v>
      </c>
      <c r="T204" s="27" t="str">
        <f>TRIM(B204)</f>
        <v>TRXNO0005630</v>
      </c>
      <c r="U204" s="29" t="str">
        <f t="shared" si="32"/>
        <v>Juhi Rao</v>
      </c>
      <c r="V204" s="29" t="str">
        <f>IFERROR(_xlfn.XLOOKUP($U204,'Counselling Details'!$A$2:$A$308,'Counselling Details'!$B$2:$B$308),"")</f>
        <v>Female</v>
      </c>
      <c r="W204" s="44" t="str">
        <f t="shared" si="33"/>
        <v>606518777</v>
      </c>
      <c r="X204" s="27" t="str">
        <f t="shared" si="34"/>
        <v>PayU</v>
      </c>
      <c r="Y204" s="27" t="str">
        <f t="shared" si="35"/>
        <v>DebItC@rd2499</v>
      </c>
    </row>
    <row r="205" spans="1:25">
      <c r="A205" s="26" t="s">
        <v>1094</v>
      </c>
      <c r="B205" s="27" t="str" cm="1">
        <f t="array" ref="B205:D205">_xlfn.TEXTSPLIT($A205,"//")</f>
        <v>TRXNO0005631</v>
      </c>
      <c r="C205" s="27" t="str">
        <v>12222024|Manish|TiwariMob706698784</v>
      </c>
      <c r="D205" s="27" t="str">
        <v>PayU*Credit Card3499</v>
      </c>
      <c r="E205" s="27" t="str" cm="1">
        <f t="array" ref="E205:F205">TRIM(_xlfn.TEXTSPLIT($C205,"Mob"))</f>
        <v>12222024|Manish|Tiwari</v>
      </c>
      <c r="F205" s="27" t="str">
        <v>706698784</v>
      </c>
      <c r="G205" s="27" t="str" cm="1">
        <f t="array" ref="G205">_xlfn.TEXTSPLIT($F205,"*")</f>
        <v>706698784</v>
      </c>
      <c r="H205" s="27"/>
      <c r="I205" s="27" t="str" cm="1">
        <f t="array" ref="I205:K205">_xlfn.TEXTSPLIT($E205,"|")</f>
        <v>12222024</v>
      </c>
      <c r="J205" s="27" t="str">
        <v>Manish</v>
      </c>
      <c r="K205" s="27" t="str">
        <v>Tiwari</v>
      </c>
      <c r="L205" s="27" t="str">
        <f t="shared" si="27"/>
        <v>Manish</v>
      </c>
      <c r="M205" s="27" t="str" cm="1">
        <f t="array" ref="M205:N205">IF($D205="","",_xlfn.TEXTSPLIT($D205,"*"))</f>
        <v>PayU</v>
      </c>
      <c r="N205" s="27" t="str">
        <v>Credit Card3499</v>
      </c>
      <c r="O205" s="27" t="str">
        <f>IF($N205="",$H205,$N205)</f>
        <v>Credit Card3499</v>
      </c>
      <c r="P205" s="27" t="str">
        <f t="shared" si="28"/>
        <v>12</v>
      </c>
      <c r="Q205" s="30" t="str">
        <f t="shared" si="29"/>
        <v>22</v>
      </c>
      <c r="R205" s="27" t="str">
        <f t="shared" si="30"/>
        <v>2024</v>
      </c>
      <c r="S205" s="31" t="str">
        <f t="shared" si="31"/>
        <v>12/22/2024</v>
      </c>
      <c r="T205" s="27" t="str">
        <f>TRIM(B205)</f>
        <v>TRXNO0005631</v>
      </c>
      <c r="U205" s="29" t="str">
        <f t="shared" si="32"/>
        <v>Manish Tiwari</v>
      </c>
      <c r="V205" s="29" t="str">
        <f>IFERROR(_xlfn.XLOOKUP($U205,'Counselling Details'!$A$2:$A$308,'Counselling Details'!$B$2:$B$308),"")</f>
        <v>Male</v>
      </c>
      <c r="W205" s="44" t="str">
        <f t="shared" si="33"/>
        <v>706698784</v>
      </c>
      <c r="X205" s="27" t="str">
        <f t="shared" si="34"/>
        <v>PayU</v>
      </c>
      <c r="Y205" s="27" t="str">
        <f t="shared" si="35"/>
        <v>Credit Card3499</v>
      </c>
    </row>
    <row r="206" spans="1:25">
      <c r="A206" s="26" t="s">
        <v>1095</v>
      </c>
      <c r="B206" s="27" t="str" cm="1">
        <f t="array" ref="B206:D206">_xlfn.TEXTSPLIT($A206,"//")</f>
        <v>TRXNO0005632</v>
      </c>
      <c r="C206" s="27" t="str">
        <v>12162024|Chetan|MehtaMob706788788</v>
      </c>
      <c r="D206" s="27" t="str">
        <v>PayU*Credit_Card3499</v>
      </c>
      <c r="E206" s="27" t="str" cm="1">
        <f t="array" ref="E206:F206">TRIM(_xlfn.TEXTSPLIT($C206,"Mob"))</f>
        <v>12162024|Chetan|Mehta</v>
      </c>
      <c r="F206" s="27" t="str">
        <v>706788788</v>
      </c>
      <c r="G206" s="27" t="str" cm="1">
        <f t="array" ref="G206">_xlfn.TEXTSPLIT($F206,"*")</f>
        <v>706788788</v>
      </c>
      <c r="H206" s="27"/>
      <c r="I206" s="27" t="str" cm="1">
        <f t="array" ref="I206:K206">_xlfn.TEXTSPLIT($E206,"|")</f>
        <v>12162024</v>
      </c>
      <c r="J206" s="27" t="str">
        <v>Chetan</v>
      </c>
      <c r="K206" s="27" t="str">
        <v>Mehta</v>
      </c>
      <c r="L206" s="27" t="str">
        <f t="shared" si="27"/>
        <v>Chetan</v>
      </c>
      <c r="M206" s="27" t="str" cm="1">
        <f t="array" ref="M206:N206">IF($D206="","",_xlfn.TEXTSPLIT($D206,"*"))</f>
        <v>PayU</v>
      </c>
      <c r="N206" s="27" t="str">
        <v>Credit_Card3499</v>
      </c>
      <c r="O206" s="27" t="str">
        <f>IF($N206="",$H206,$N206)</f>
        <v>Credit_Card3499</v>
      </c>
      <c r="P206" s="27" t="str">
        <f t="shared" si="28"/>
        <v>12</v>
      </c>
      <c r="Q206" s="30" t="str">
        <f t="shared" si="29"/>
        <v>16</v>
      </c>
      <c r="R206" s="27" t="str">
        <f t="shared" si="30"/>
        <v>2024</v>
      </c>
      <c r="S206" s="31" t="str">
        <f t="shared" si="31"/>
        <v>12/16/2024</v>
      </c>
      <c r="T206" s="27" t="str">
        <f>TRIM(B206)</f>
        <v>TRXNO0005632</v>
      </c>
      <c r="U206" s="29" t="str">
        <f t="shared" si="32"/>
        <v>Chetan Mehta</v>
      </c>
      <c r="V206" s="29" t="str">
        <f>IFERROR(_xlfn.XLOOKUP($U206,'Counselling Details'!$A$2:$A$308,'Counselling Details'!$B$2:$B$308),"")</f>
        <v>Male</v>
      </c>
      <c r="W206" s="44" t="str">
        <f t="shared" si="33"/>
        <v>706788788</v>
      </c>
      <c r="X206" s="27" t="str">
        <f t="shared" si="34"/>
        <v>PayU</v>
      </c>
      <c r="Y206" s="27" t="str">
        <f t="shared" si="35"/>
        <v>Credit_Card3499</v>
      </c>
    </row>
    <row r="207" spans="1:25">
      <c r="A207" s="26" t="s">
        <v>1096</v>
      </c>
      <c r="B207" s="27" t="str" cm="1">
        <f t="array" ref="B207:D207">_xlfn.TEXTSPLIT($A207,"//")</f>
        <v>TRXNO0005633</v>
      </c>
      <c r="C207" s="27" t="str">
        <v>12102024|Chetan|BansalMob706968796</v>
      </c>
      <c r="D207" s="27" t="str">
        <v>Razorpay*CredIt Card3499</v>
      </c>
      <c r="E207" s="27" t="str" cm="1">
        <f t="array" ref="E207:F207">TRIM(_xlfn.TEXTSPLIT($C207,"Mob"))</f>
        <v>12102024|Chetan|Bansal</v>
      </c>
      <c r="F207" s="27" t="str">
        <v>706968796</v>
      </c>
      <c r="G207" s="27" t="str" cm="1">
        <f t="array" ref="G207">_xlfn.TEXTSPLIT($F207,"*")</f>
        <v>706968796</v>
      </c>
      <c r="H207" s="27"/>
      <c r="I207" s="27" t="str" cm="1">
        <f t="array" ref="I207:K207">_xlfn.TEXTSPLIT($E207,"|")</f>
        <v>12102024</v>
      </c>
      <c r="J207" s="27" t="str">
        <v>Chetan</v>
      </c>
      <c r="K207" s="27" t="str">
        <v>Bansal</v>
      </c>
      <c r="L207" s="27" t="str">
        <f t="shared" si="27"/>
        <v>Chetan</v>
      </c>
      <c r="M207" s="27" t="str" cm="1">
        <f t="array" ref="M207:N207">IF($D207="","",_xlfn.TEXTSPLIT($D207,"*"))</f>
        <v>Razorpay</v>
      </c>
      <c r="N207" s="27" t="str">
        <v>CredIt Card3499</v>
      </c>
      <c r="O207" s="27" t="str">
        <f>IF($N207="",$H207,$N207)</f>
        <v>CredIt Card3499</v>
      </c>
      <c r="P207" s="27" t="str">
        <f t="shared" si="28"/>
        <v>12</v>
      </c>
      <c r="Q207" s="30" t="str">
        <f t="shared" si="29"/>
        <v>10</v>
      </c>
      <c r="R207" s="27" t="str">
        <f t="shared" si="30"/>
        <v>2024</v>
      </c>
      <c r="S207" s="31" t="str">
        <f t="shared" si="31"/>
        <v>12/10/2024</v>
      </c>
      <c r="T207" s="27" t="str">
        <f>TRIM(B207)</f>
        <v>TRXNO0005633</v>
      </c>
      <c r="U207" s="29" t="str">
        <f t="shared" si="32"/>
        <v>Chetan Bansal</v>
      </c>
      <c r="V207" s="29" t="str">
        <f>IFERROR(_xlfn.XLOOKUP($U207,'Counselling Details'!$A$2:$A$308,'Counselling Details'!$B$2:$B$308),"")</f>
        <v>Male</v>
      </c>
      <c r="W207" s="44" t="str">
        <f t="shared" si="33"/>
        <v>706968796</v>
      </c>
      <c r="X207" s="27" t="str">
        <f t="shared" si="34"/>
        <v>Razorpay</v>
      </c>
      <c r="Y207" s="27" t="str">
        <f t="shared" si="35"/>
        <v>CredIt Card3499</v>
      </c>
    </row>
    <row r="208" spans="1:25">
      <c r="A208" s="26" t="s">
        <v>1097</v>
      </c>
      <c r="B208" s="27" t="str" cm="1">
        <f t="array" ref="B208:D208">_xlfn.TEXTSPLIT($A208,"//")</f>
        <v>TRXNO0005634</v>
      </c>
      <c r="C208" s="27" t="str">
        <v>12182024|Jatin|GhoshMob707508818</v>
      </c>
      <c r="D208" s="27" t="str">
        <v>Razorpay*CredItCard2499</v>
      </c>
      <c r="E208" s="27" t="str" cm="1">
        <f t="array" ref="E208:F208">TRIM(_xlfn.TEXTSPLIT($C208,"Mob"))</f>
        <v>12182024|Jatin|Ghosh</v>
      </c>
      <c r="F208" s="27" t="str">
        <v>707508818</v>
      </c>
      <c r="G208" s="27" t="str" cm="1">
        <f t="array" ref="G208">_xlfn.TEXTSPLIT($F208,"*")</f>
        <v>707508818</v>
      </c>
      <c r="H208" s="27"/>
      <c r="I208" s="27" t="str" cm="1">
        <f t="array" ref="I208:K208">_xlfn.TEXTSPLIT($E208,"|")</f>
        <v>12182024</v>
      </c>
      <c r="J208" s="27" t="str">
        <v>Jatin</v>
      </c>
      <c r="K208" s="27" t="str">
        <v>Ghosh</v>
      </c>
      <c r="L208" s="27" t="str">
        <f t="shared" si="27"/>
        <v>Jatin</v>
      </c>
      <c r="M208" s="27" t="str" cm="1">
        <f t="array" ref="M208:N208">IF($D208="","",_xlfn.TEXTSPLIT($D208,"*"))</f>
        <v>Razorpay</v>
      </c>
      <c r="N208" s="27" t="str">
        <v>CredItCard2499</v>
      </c>
      <c r="O208" s="27" t="str">
        <f>IF($N208="",$H208,$N208)</f>
        <v>CredItCard2499</v>
      </c>
      <c r="P208" s="27" t="str">
        <f t="shared" si="28"/>
        <v>12</v>
      </c>
      <c r="Q208" s="30" t="str">
        <f t="shared" si="29"/>
        <v>18</v>
      </c>
      <c r="R208" s="27" t="str">
        <f t="shared" si="30"/>
        <v>2024</v>
      </c>
      <c r="S208" s="31" t="str">
        <f t="shared" si="31"/>
        <v>12/18/2024</v>
      </c>
      <c r="T208" s="27" t="str">
        <f>TRIM(B208)</f>
        <v>TRXNO0005634</v>
      </c>
      <c r="U208" s="29" t="str">
        <f t="shared" si="32"/>
        <v>Jatin Ghosh</v>
      </c>
      <c r="V208" s="29" t="str">
        <f>IFERROR(_xlfn.XLOOKUP($U208,'Counselling Details'!$A$2:$A$308,'Counselling Details'!$B$2:$B$308),"")</f>
        <v>Male</v>
      </c>
      <c r="W208" s="44" t="str">
        <f t="shared" si="33"/>
        <v>707508818</v>
      </c>
      <c r="X208" s="27" t="str">
        <f t="shared" si="34"/>
        <v>Razorpay</v>
      </c>
      <c r="Y208" s="27" t="str">
        <f t="shared" si="35"/>
        <v>CredItCard2499</v>
      </c>
    </row>
    <row r="209" spans="1:25">
      <c r="A209" s="26" t="s">
        <v>1098</v>
      </c>
      <c r="B209" s="27" t="str" cm="1">
        <f t="array" ref="B209:D209">_xlfn.TEXTSPLIT($A209,"//")</f>
        <v>TRXNO0005635</v>
      </c>
      <c r="C209" s="27" t="str">
        <v>12182024|Nalini|NairMob607688826</v>
      </c>
      <c r="D209" s="27" t="str">
        <v>Razorpay*DEbit Card2499</v>
      </c>
      <c r="E209" s="27" t="str" cm="1">
        <f t="array" ref="E209:F209">TRIM(_xlfn.TEXTSPLIT($C209,"Mob"))</f>
        <v>12182024|Nalini|Nair</v>
      </c>
      <c r="F209" s="27" t="str">
        <v>607688826</v>
      </c>
      <c r="G209" s="27" t="str" cm="1">
        <f t="array" ref="G209">_xlfn.TEXTSPLIT($F209,"*")</f>
        <v>607688826</v>
      </c>
      <c r="H209" s="27"/>
      <c r="I209" s="27" t="str" cm="1">
        <f t="array" ref="I209:K209">_xlfn.TEXTSPLIT($E209,"|")</f>
        <v>12182024</v>
      </c>
      <c r="J209" s="27" t="str">
        <v>Nalini</v>
      </c>
      <c r="K209" s="27" t="str">
        <v>Nair</v>
      </c>
      <c r="L209" s="27" t="str">
        <f t="shared" si="27"/>
        <v>Nalini</v>
      </c>
      <c r="M209" s="27" t="str" cm="1">
        <f t="array" ref="M209:N209">IF($D209="","",_xlfn.TEXTSPLIT($D209,"*"))</f>
        <v>Razorpay</v>
      </c>
      <c r="N209" s="27" t="str">
        <v>DEbit Card2499</v>
      </c>
      <c r="O209" s="27" t="str">
        <f>IF($N209="",$H209,$N209)</f>
        <v>DEbit Card2499</v>
      </c>
      <c r="P209" s="27" t="str">
        <f t="shared" si="28"/>
        <v>12</v>
      </c>
      <c r="Q209" s="30" t="str">
        <f t="shared" si="29"/>
        <v>18</v>
      </c>
      <c r="R209" s="27" t="str">
        <f t="shared" si="30"/>
        <v>2024</v>
      </c>
      <c r="S209" s="31" t="str">
        <f t="shared" si="31"/>
        <v>12/18/2024</v>
      </c>
      <c r="T209" s="27" t="str">
        <f>TRIM(B209)</f>
        <v>TRXNO0005635</v>
      </c>
      <c r="U209" s="29" t="str">
        <f t="shared" si="32"/>
        <v>Nalini Nair</v>
      </c>
      <c r="V209" s="29" t="str">
        <f>IFERROR(_xlfn.XLOOKUP($U209,'Counselling Details'!$A$2:$A$308,'Counselling Details'!$B$2:$B$308),"")</f>
        <v>Female</v>
      </c>
      <c r="W209" s="44" t="str">
        <f t="shared" si="33"/>
        <v>607688826</v>
      </c>
      <c r="X209" s="27" t="str">
        <f t="shared" si="34"/>
        <v>Razorpay</v>
      </c>
      <c r="Y209" s="27" t="str">
        <f t="shared" si="35"/>
        <v>DEbit Card2499</v>
      </c>
    </row>
    <row r="210" spans="1:25">
      <c r="A210" s="26" t="s">
        <v>1099</v>
      </c>
      <c r="B210" s="27" t="str" cm="1">
        <f t="array" ref="B210:D210">_xlfn.TEXTSPLIT($A210,"//")</f>
        <v>TRXNO0005636</v>
      </c>
      <c r="C210" s="27" t="str">
        <v>12112024|Indrajit|VermaMob708080409</v>
      </c>
      <c r="D210" s="27" t="str">
        <v>PayU*CreditCard2499</v>
      </c>
      <c r="E210" s="27" t="str" cm="1">
        <f t="array" ref="E210:F210">TRIM(_xlfn.TEXTSPLIT($C210,"Mob"))</f>
        <v>12112024|Indrajit|Verma</v>
      </c>
      <c r="F210" s="27" t="str">
        <v>708080409</v>
      </c>
      <c r="G210" s="27" t="str" cm="1">
        <f t="array" ref="G210">_xlfn.TEXTSPLIT($F210,"*")</f>
        <v>708080409</v>
      </c>
      <c r="H210" s="27"/>
      <c r="I210" s="27" t="str" cm="1">
        <f t="array" ref="I210:K210">_xlfn.TEXTSPLIT($E210,"|")</f>
        <v>12112024</v>
      </c>
      <c r="J210" s="27" t="str">
        <v>Indrajit</v>
      </c>
      <c r="K210" s="27" t="str">
        <v>Verma</v>
      </c>
      <c r="L210" s="27" t="str">
        <f t="shared" si="27"/>
        <v>Indrajit</v>
      </c>
      <c r="M210" s="27" t="str" cm="1">
        <f t="array" ref="M210:N210">IF($D210="","",_xlfn.TEXTSPLIT($D210,"*"))</f>
        <v>PayU</v>
      </c>
      <c r="N210" s="27" t="str">
        <v>CreditCard2499</v>
      </c>
      <c r="O210" s="27" t="str">
        <f>IF($N210="",$H210,$N210)</f>
        <v>CreditCard2499</v>
      </c>
      <c r="P210" s="27" t="str">
        <f t="shared" si="28"/>
        <v>12</v>
      </c>
      <c r="Q210" s="30" t="str">
        <f t="shared" si="29"/>
        <v>11</v>
      </c>
      <c r="R210" s="27" t="str">
        <f t="shared" si="30"/>
        <v>2024</v>
      </c>
      <c r="S210" s="31" t="str">
        <f t="shared" si="31"/>
        <v>12/11/2024</v>
      </c>
      <c r="T210" s="27" t="str">
        <f>TRIM(B210)</f>
        <v>TRXNO0005636</v>
      </c>
      <c r="U210" s="29" t="str">
        <f t="shared" si="32"/>
        <v>Indrajit Verma</v>
      </c>
      <c r="V210" s="29" t="str">
        <f>IFERROR(_xlfn.XLOOKUP($U210,'Counselling Details'!$A$2:$A$308,'Counselling Details'!$B$2:$B$308),"")</f>
        <v>Male</v>
      </c>
      <c r="W210" s="44" t="str">
        <f t="shared" si="33"/>
        <v>708080409</v>
      </c>
      <c r="X210" s="27" t="str">
        <f t="shared" si="34"/>
        <v>PayU</v>
      </c>
      <c r="Y210" s="27" t="str">
        <f t="shared" si="35"/>
        <v>CreditCard2499</v>
      </c>
    </row>
    <row r="211" spans="1:25">
      <c r="A211" s="26" t="s">
        <v>1100</v>
      </c>
      <c r="B211" s="27" t="str" cm="1">
        <f t="array" ref="B211:D211">_xlfn.TEXTSPLIT($A211,"//")</f>
        <v>TRXNO0005637</v>
      </c>
      <c r="C211" s="27" t="str">
        <v>12142024|Arjun|JainMob608318852</v>
      </c>
      <c r="D211" s="27" t="str">
        <v>Razorpay*CReDIT Card2499</v>
      </c>
      <c r="E211" s="27" t="str" cm="1">
        <f t="array" ref="E211:F211">TRIM(_xlfn.TEXTSPLIT($C211,"Mob"))</f>
        <v>12142024|Arjun|Jain</v>
      </c>
      <c r="F211" s="27" t="str">
        <v>608318852</v>
      </c>
      <c r="G211" s="27" t="str" cm="1">
        <f t="array" ref="G211">_xlfn.TEXTSPLIT($F211,"*")</f>
        <v>608318852</v>
      </c>
      <c r="H211" s="27"/>
      <c r="I211" s="27" t="str" cm="1">
        <f t="array" ref="I211:K211">_xlfn.TEXTSPLIT($E211,"|")</f>
        <v>12142024</v>
      </c>
      <c r="J211" s="27" t="str">
        <v>Arjun</v>
      </c>
      <c r="K211" s="27" t="str">
        <v>Jain</v>
      </c>
      <c r="L211" s="27" t="str">
        <f t="shared" si="27"/>
        <v>Arjun</v>
      </c>
      <c r="M211" s="27" t="str" cm="1">
        <f t="array" ref="M211:N211">IF($D211="","",_xlfn.TEXTSPLIT($D211,"*"))</f>
        <v>Razorpay</v>
      </c>
      <c r="N211" s="27" t="str">
        <v>CReDIT Card2499</v>
      </c>
      <c r="O211" s="27" t="str">
        <f>IF($N211="",$H211,$N211)</f>
        <v>CReDIT Card2499</v>
      </c>
      <c r="P211" s="27" t="str">
        <f t="shared" si="28"/>
        <v>12</v>
      </c>
      <c r="Q211" s="30" t="str">
        <f t="shared" si="29"/>
        <v>14</v>
      </c>
      <c r="R211" s="27" t="str">
        <f t="shared" si="30"/>
        <v>2024</v>
      </c>
      <c r="S211" s="31" t="str">
        <f t="shared" si="31"/>
        <v>12/14/2024</v>
      </c>
      <c r="T211" s="27" t="str">
        <f>TRIM(B211)</f>
        <v>TRXNO0005637</v>
      </c>
      <c r="U211" s="29" t="str">
        <f t="shared" si="32"/>
        <v>Arjun Jain</v>
      </c>
      <c r="V211" s="29" t="str">
        <f>IFERROR(_xlfn.XLOOKUP($U211,'Counselling Details'!$A$2:$A$308,'Counselling Details'!$B$2:$B$308),"")</f>
        <v>Male</v>
      </c>
      <c r="W211" s="44" t="str">
        <f t="shared" si="33"/>
        <v>608318852</v>
      </c>
      <c r="X211" s="27" t="str">
        <f t="shared" si="34"/>
        <v>Razorpay</v>
      </c>
      <c r="Y211" s="27" t="str">
        <f t="shared" si="35"/>
        <v>CReDIT Card2499</v>
      </c>
    </row>
    <row r="212" spans="1:25">
      <c r="A212" s="26" t="s">
        <v>1101</v>
      </c>
      <c r="B212" s="27" t="str" cm="1">
        <f t="array" ref="B212:D212">_xlfn.TEXTSPLIT($A212,"//")</f>
        <v>TRXNO0005638</v>
      </c>
      <c r="C212" s="27" t="str">
        <v>12282024|Juhi|SharmaMob708678867</v>
      </c>
      <c r="D212" s="27" t="str">
        <v>PayU*CReditC@rd1499</v>
      </c>
      <c r="E212" s="27" t="str" cm="1">
        <f t="array" ref="E212:F212">TRIM(_xlfn.TEXTSPLIT($C212,"Mob"))</f>
        <v>12282024|Juhi|Sharma</v>
      </c>
      <c r="F212" s="27" t="str">
        <v>708678867</v>
      </c>
      <c r="G212" s="27" t="str" cm="1">
        <f t="array" ref="G212">_xlfn.TEXTSPLIT($F212,"*")</f>
        <v>708678867</v>
      </c>
      <c r="H212" s="27"/>
      <c r="I212" s="27" t="str" cm="1">
        <f t="array" ref="I212:K212">_xlfn.TEXTSPLIT($E212,"|")</f>
        <v>12282024</v>
      </c>
      <c r="J212" s="27" t="str">
        <v>Juhi</v>
      </c>
      <c r="K212" s="27" t="str">
        <v>Sharma</v>
      </c>
      <c r="L212" s="27" t="str">
        <f t="shared" si="27"/>
        <v>Juhi</v>
      </c>
      <c r="M212" s="27" t="str" cm="1">
        <f t="array" ref="M212:N212">IF($D212="","",_xlfn.TEXTSPLIT($D212,"*"))</f>
        <v>PayU</v>
      </c>
      <c r="N212" s="27" t="str">
        <v>CReditC@rd1499</v>
      </c>
      <c r="O212" s="27" t="str">
        <f>IF($N212="",$H212,$N212)</f>
        <v>CReditC@rd1499</v>
      </c>
      <c r="P212" s="27" t="str">
        <f t="shared" si="28"/>
        <v>12</v>
      </c>
      <c r="Q212" s="30" t="str">
        <f t="shared" si="29"/>
        <v>28</v>
      </c>
      <c r="R212" s="27" t="str">
        <f t="shared" si="30"/>
        <v>2024</v>
      </c>
      <c r="S212" s="31" t="str">
        <f t="shared" si="31"/>
        <v>12/28/2024</v>
      </c>
      <c r="T212" s="27" t="str">
        <f>TRIM(B212)</f>
        <v>TRXNO0005638</v>
      </c>
      <c r="U212" s="29" t="str">
        <f t="shared" si="32"/>
        <v>Juhi Sharma</v>
      </c>
      <c r="V212" s="29" t="str">
        <f>IFERROR(_xlfn.XLOOKUP($U212,'Counselling Details'!$A$2:$A$308,'Counselling Details'!$B$2:$B$308),"")</f>
        <v>Female</v>
      </c>
      <c r="W212" s="44" t="str">
        <f t="shared" si="33"/>
        <v>708678867</v>
      </c>
      <c r="X212" s="27" t="str">
        <f t="shared" si="34"/>
        <v>PayU</v>
      </c>
      <c r="Y212" s="27" t="str">
        <f t="shared" si="35"/>
        <v>CReditC@rd1499</v>
      </c>
    </row>
    <row r="213" spans="1:25">
      <c r="A213" s="26" t="s">
        <v>1102</v>
      </c>
      <c r="B213" s="27" t="str" cm="1">
        <f t="array" ref="B213:D213">_xlfn.TEXTSPLIT($A213,"//")</f>
        <v>TRXNO0005639</v>
      </c>
      <c r="C213" s="27" t="str">
        <v>12132024|Ashish|GuptaMob708858875</v>
      </c>
      <c r="D213" s="27" t="str">
        <v>PayU*Debit Card1499</v>
      </c>
      <c r="E213" s="27" t="str" cm="1">
        <f t="array" ref="E213:F213">TRIM(_xlfn.TEXTSPLIT($C213,"Mob"))</f>
        <v>12132024|Ashish|Gupta</v>
      </c>
      <c r="F213" s="27" t="str">
        <v>708858875</v>
      </c>
      <c r="G213" s="27" t="str" cm="1">
        <f t="array" ref="G213">_xlfn.TEXTSPLIT($F213,"*")</f>
        <v>708858875</v>
      </c>
      <c r="H213" s="27"/>
      <c r="I213" s="27" t="str" cm="1">
        <f t="array" ref="I213:K213">_xlfn.TEXTSPLIT($E213,"|")</f>
        <v>12132024</v>
      </c>
      <c r="J213" s="27" t="str">
        <v>Ashish</v>
      </c>
      <c r="K213" s="27" t="str">
        <v>Gupta</v>
      </c>
      <c r="L213" s="27" t="str">
        <f t="shared" si="27"/>
        <v>Ashish</v>
      </c>
      <c r="M213" s="27" t="str" cm="1">
        <f t="array" ref="M213:N213">IF($D213="","",_xlfn.TEXTSPLIT($D213,"*"))</f>
        <v>PayU</v>
      </c>
      <c r="N213" s="27" t="str">
        <v>Debit Card1499</v>
      </c>
      <c r="O213" s="27" t="str">
        <f>IF($N213="",$H213,$N213)</f>
        <v>Debit Card1499</v>
      </c>
      <c r="P213" s="27" t="str">
        <f t="shared" si="28"/>
        <v>12</v>
      </c>
      <c r="Q213" s="30" t="str">
        <f t="shared" si="29"/>
        <v>13</v>
      </c>
      <c r="R213" s="27" t="str">
        <f t="shared" si="30"/>
        <v>2024</v>
      </c>
      <c r="S213" s="31" t="str">
        <f t="shared" si="31"/>
        <v>12/13/2024</v>
      </c>
      <c r="T213" s="27" t="str">
        <f>TRIM(B213)</f>
        <v>TRXNO0005639</v>
      </c>
      <c r="U213" s="29" t="str">
        <f t="shared" si="32"/>
        <v>Ashish Gupta</v>
      </c>
      <c r="V213" s="29" t="str">
        <f>IFERROR(_xlfn.XLOOKUP($U213,'Counselling Details'!$A$2:$A$308,'Counselling Details'!$B$2:$B$308),"")</f>
        <v>Male</v>
      </c>
      <c r="W213" s="44" t="str">
        <f t="shared" si="33"/>
        <v>708858875</v>
      </c>
      <c r="X213" s="27" t="str">
        <f t="shared" si="34"/>
        <v>PayU</v>
      </c>
      <c r="Y213" s="27" t="str">
        <f t="shared" si="35"/>
        <v>Debit Card1499</v>
      </c>
    </row>
    <row r="214" spans="1:25">
      <c r="A214" s="26" t="s">
        <v>1103</v>
      </c>
      <c r="B214" s="27" t="str" cm="1">
        <f t="array" ref="B214:C214">_xlfn.TEXTSPLIT($A214,"//")</f>
        <v>TRXNO0005640</v>
      </c>
      <c r="C214" s="27" t="str">
        <v>12162024|TrishaA|ReddyMob708948879*GPay2499</v>
      </c>
      <c r="D214" s="27"/>
      <c r="E214" s="27" t="str" cm="1">
        <f t="array" ref="E214:F214">TRIM(_xlfn.TEXTSPLIT($C214,"Mob"))</f>
        <v>12162024|TrishaA|Reddy</v>
      </c>
      <c r="F214" s="27" t="str">
        <v>708948879*GPay2499</v>
      </c>
      <c r="G214" s="27" t="str" cm="1">
        <f t="array" ref="G214:H214">_xlfn.TEXTSPLIT($F214,"*")</f>
        <v>708948879</v>
      </c>
      <c r="H214" s="27" t="str">
        <v>GPay2499</v>
      </c>
      <c r="I214" s="27" t="str" cm="1">
        <f t="array" ref="I214:K214">_xlfn.TEXTSPLIT($E214,"|")</f>
        <v>12162024</v>
      </c>
      <c r="J214" s="27" t="str">
        <v>TrishaA</v>
      </c>
      <c r="K214" s="27" t="str">
        <v>Reddy</v>
      </c>
      <c r="L214" s="27" t="str">
        <f t="shared" si="27"/>
        <v>TrishaA</v>
      </c>
      <c r="M214" s="27" t="str" cm="1">
        <f t="array" ref="M214">IF($D214="","",_xlfn.TEXTSPLIT($D214,"*"))</f>
        <v/>
      </c>
      <c r="N214" s="27"/>
      <c r="O214" s="27" t="str">
        <f>IF($N214="",$H214,$N214)</f>
        <v>GPay2499</v>
      </c>
      <c r="P214" s="27" t="str">
        <f t="shared" si="28"/>
        <v>12</v>
      </c>
      <c r="Q214" s="30" t="str">
        <f t="shared" si="29"/>
        <v>16</v>
      </c>
      <c r="R214" s="27" t="str">
        <f t="shared" si="30"/>
        <v>2024</v>
      </c>
      <c r="S214" s="31" t="str">
        <f t="shared" si="31"/>
        <v>12/16/2024</v>
      </c>
      <c r="T214" s="27" t="str">
        <f>TRIM(B214)</f>
        <v>TRXNO0005640</v>
      </c>
      <c r="U214" s="29" t="str">
        <f t="shared" si="32"/>
        <v>TrishaA Reddy</v>
      </c>
      <c r="V214" s="29" t="str">
        <f>IFERROR(_xlfn.XLOOKUP($U214,'Counselling Details'!$A$2:$A$308,'Counselling Details'!$B$2:$B$308),"")</f>
        <v/>
      </c>
      <c r="W214" s="44" t="str">
        <f t="shared" si="33"/>
        <v>708948879</v>
      </c>
      <c r="X214" s="27" t="str">
        <f t="shared" si="34"/>
        <v/>
      </c>
      <c r="Y214" s="27" t="str">
        <f t="shared" si="35"/>
        <v>GPay2499</v>
      </c>
    </row>
    <row r="215" spans="1:25">
      <c r="A215" s="26" t="s">
        <v>1104</v>
      </c>
      <c r="B215" s="27" t="str" cm="1">
        <f t="array" ref="B215:D215">_xlfn.TEXTSPLIT($A215,"//")</f>
        <v>TRXNO0005641</v>
      </c>
      <c r="C215" s="27" t="str">
        <v>12162024|Nikhil|TiwariMob609038883</v>
      </c>
      <c r="D215" s="27" t="str">
        <v>Razorpay*Debit2499</v>
      </c>
      <c r="E215" s="27" t="str" cm="1">
        <f t="array" ref="E215:F215">TRIM(_xlfn.TEXTSPLIT($C215,"Mob"))</f>
        <v>12162024|Nikhil|Tiwari</v>
      </c>
      <c r="F215" s="27" t="str">
        <v>609038883</v>
      </c>
      <c r="G215" s="27" t="str" cm="1">
        <f t="array" ref="G215">_xlfn.TEXTSPLIT($F215,"*")</f>
        <v>609038883</v>
      </c>
      <c r="H215" s="27"/>
      <c r="I215" s="27" t="str" cm="1">
        <f t="array" ref="I215:K215">_xlfn.TEXTSPLIT($E215,"|")</f>
        <v>12162024</v>
      </c>
      <c r="J215" s="27" t="str">
        <v>Nikhil</v>
      </c>
      <c r="K215" s="27" t="str">
        <v>Tiwari</v>
      </c>
      <c r="L215" s="27" t="str">
        <f t="shared" si="27"/>
        <v>Nikhil</v>
      </c>
      <c r="M215" s="27" t="str" cm="1">
        <f t="array" ref="M215:N215">IF($D215="","",_xlfn.TEXTSPLIT($D215,"*"))</f>
        <v>Razorpay</v>
      </c>
      <c r="N215" s="27" t="str">
        <v>Debit2499</v>
      </c>
      <c r="O215" s="27" t="str">
        <f>IF($N215="",$H215,$N215)</f>
        <v>Debit2499</v>
      </c>
      <c r="P215" s="27" t="str">
        <f t="shared" si="28"/>
        <v>12</v>
      </c>
      <c r="Q215" s="30" t="str">
        <f t="shared" si="29"/>
        <v>16</v>
      </c>
      <c r="R215" s="27" t="str">
        <f t="shared" si="30"/>
        <v>2024</v>
      </c>
      <c r="S215" s="31" t="str">
        <f t="shared" si="31"/>
        <v>12/16/2024</v>
      </c>
      <c r="T215" s="27" t="str">
        <f>TRIM(B215)</f>
        <v>TRXNO0005641</v>
      </c>
      <c r="U215" s="29" t="str">
        <f t="shared" si="32"/>
        <v>Nikhil Tiwari</v>
      </c>
      <c r="V215" s="29" t="str">
        <f>IFERROR(_xlfn.XLOOKUP($U215,'Counselling Details'!$A$2:$A$308,'Counselling Details'!$B$2:$B$308),"")</f>
        <v>Male</v>
      </c>
      <c r="W215" s="44" t="str">
        <f t="shared" si="33"/>
        <v>609038883</v>
      </c>
      <c r="X215" s="27" t="str">
        <f t="shared" si="34"/>
        <v>Razorpay</v>
      </c>
      <c r="Y215" s="27" t="str">
        <f t="shared" si="35"/>
        <v>Debit2499</v>
      </c>
    </row>
    <row r="216" spans="1:25">
      <c r="A216" s="26" t="s">
        <v>1105</v>
      </c>
      <c r="B216" s="27" t="str" cm="1">
        <f t="array" ref="B216:D216">_xlfn.TEXTSPLIT($A216,"//")</f>
        <v>TRXNO0005642</v>
      </c>
      <c r="C216" s="27" t="str">
        <v>12192024|Shivam|RaoMob704557855</v>
      </c>
      <c r="D216" s="27" t="str">
        <v>Razorpay*Credit Card3499</v>
      </c>
      <c r="E216" s="27" t="str" cm="1">
        <f t="array" ref="E216:F216">TRIM(_xlfn.TEXTSPLIT($C216,"Mob"))</f>
        <v>12192024|Shivam|Rao</v>
      </c>
      <c r="F216" s="27" t="str">
        <v>704557855</v>
      </c>
      <c r="G216" s="27" t="str" cm="1">
        <f t="array" ref="G216">_xlfn.TEXTSPLIT($F216,"*")</f>
        <v>704557855</v>
      </c>
      <c r="H216" s="27"/>
      <c r="I216" s="27" t="str" cm="1">
        <f t="array" ref="I216:K216">_xlfn.TEXTSPLIT($E216,"|")</f>
        <v>12192024</v>
      </c>
      <c r="J216" s="27" t="str">
        <v>Shivam</v>
      </c>
      <c r="K216" s="27" t="str">
        <v>Rao</v>
      </c>
      <c r="L216" s="27" t="str">
        <f t="shared" si="27"/>
        <v>Shivam</v>
      </c>
      <c r="M216" s="27" t="str" cm="1">
        <f t="array" ref="M216:N216">IF($D216="","",_xlfn.TEXTSPLIT($D216,"*"))</f>
        <v>Razorpay</v>
      </c>
      <c r="N216" s="27" t="str">
        <v>Credit Card3499</v>
      </c>
      <c r="O216" s="27" t="str">
        <f>IF($N216="",$H216,$N216)</f>
        <v>Credit Card3499</v>
      </c>
      <c r="P216" s="27" t="str">
        <f t="shared" si="28"/>
        <v>12</v>
      </c>
      <c r="Q216" s="30" t="str">
        <f t="shared" si="29"/>
        <v>19</v>
      </c>
      <c r="R216" s="27" t="str">
        <f t="shared" si="30"/>
        <v>2024</v>
      </c>
      <c r="S216" s="31" t="str">
        <f t="shared" si="31"/>
        <v>12/19/2024</v>
      </c>
      <c r="T216" s="27" t="str">
        <f>TRIM(B216)</f>
        <v>TRXNO0005642</v>
      </c>
      <c r="U216" s="29" t="str">
        <f t="shared" si="32"/>
        <v>Shivam Rao</v>
      </c>
      <c r="V216" s="29" t="str">
        <f>IFERROR(_xlfn.XLOOKUP($U216,'Counselling Details'!$A$2:$A$308,'Counselling Details'!$B$2:$B$308),"")</f>
        <v>Male</v>
      </c>
      <c r="W216" s="44" t="str">
        <f t="shared" si="33"/>
        <v>704557855</v>
      </c>
      <c r="X216" s="27" t="str">
        <f t="shared" si="34"/>
        <v>Razorpay</v>
      </c>
      <c r="Y216" s="27" t="str">
        <f t="shared" si="35"/>
        <v>Credit Card3499</v>
      </c>
    </row>
    <row r="217" spans="1:25">
      <c r="A217" s="26" t="s">
        <v>1106</v>
      </c>
      <c r="B217" s="27" t="str" cm="1">
        <f t="array" ref="B217:D217">_xlfn.TEXTSPLIT($A217,"//")</f>
        <v>TRXNO0005643</v>
      </c>
      <c r="C217" s="27" t="str">
        <v>12232024|Jayant|ReddyMob605457893</v>
      </c>
      <c r="D217" s="27" t="str">
        <v>PayU*Credit Card1499</v>
      </c>
      <c r="E217" s="27" t="str" cm="1">
        <f t="array" ref="E217:F217">TRIM(_xlfn.TEXTSPLIT($C217,"Mob"))</f>
        <v>12232024|Jayant|Reddy</v>
      </c>
      <c r="F217" s="27" t="str">
        <v>605457893</v>
      </c>
      <c r="G217" s="27" t="str" cm="1">
        <f t="array" ref="G217">_xlfn.TEXTSPLIT($F217,"*")</f>
        <v>605457893</v>
      </c>
      <c r="H217" s="27"/>
      <c r="I217" s="27" t="str" cm="1">
        <f t="array" ref="I217:K217">_xlfn.TEXTSPLIT($E217,"|")</f>
        <v>12232024</v>
      </c>
      <c r="J217" s="27" t="str">
        <v>Jayant</v>
      </c>
      <c r="K217" s="27" t="str">
        <v>Reddy</v>
      </c>
      <c r="L217" s="27" t="str">
        <f t="shared" si="27"/>
        <v>Jayant</v>
      </c>
      <c r="M217" s="27" t="str" cm="1">
        <f t="array" ref="M217:N217">IF($D217="","",_xlfn.TEXTSPLIT($D217,"*"))</f>
        <v>PayU</v>
      </c>
      <c r="N217" s="27" t="str">
        <v>Credit Card1499</v>
      </c>
      <c r="O217" s="27" t="str">
        <f>IF($N217="",$H217,$N217)</f>
        <v>Credit Card1499</v>
      </c>
      <c r="P217" s="27" t="str">
        <f t="shared" si="28"/>
        <v>12</v>
      </c>
      <c r="Q217" s="30" t="str">
        <f t="shared" si="29"/>
        <v>23</v>
      </c>
      <c r="R217" s="27" t="str">
        <f t="shared" si="30"/>
        <v>2024</v>
      </c>
      <c r="S217" s="31" t="str">
        <f t="shared" si="31"/>
        <v>12/23/2024</v>
      </c>
      <c r="T217" s="27" t="str">
        <f>TRIM(B217)</f>
        <v>TRXNO0005643</v>
      </c>
      <c r="U217" s="29" t="str">
        <f t="shared" si="32"/>
        <v>Jayant Reddy</v>
      </c>
      <c r="V217" s="29" t="str">
        <f>IFERROR(_xlfn.XLOOKUP($U217,'Counselling Details'!$A$2:$A$308,'Counselling Details'!$B$2:$B$308),"")</f>
        <v>Male</v>
      </c>
      <c r="W217" s="44" t="str">
        <f t="shared" si="33"/>
        <v>605457893</v>
      </c>
      <c r="X217" s="27" t="str">
        <f t="shared" si="34"/>
        <v>PayU</v>
      </c>
      <c r="Y217" s="27" t="str">
        <f t="shared" si="35"/>
        <v>Credit Card1499</v>
      </c>
    </row>
    <row r="218" spans="1:25">
      <c r="A218" s="26" t="s">
        <v>1107</v>
      </c>
      <c r="B218" s="27" t="str" cm="1">
        <f t="array" ref="B218:D218">_xlfn.TEXTSPLIT($A218,"//")</f>
        <v>TRXNO0005644</v>
      </c>
      <c r="C218" s="27" t="str">
        <v>12172024|Vikram|JainMob605547897</v>
      </c>
      <c r="D218" s="27" t="str">
        <v>Razorpay*CreditC@rd2499</v>
      </c>
      <c r="E218" s="27" t="str" cm="1">
        <f t="array" ref="E218:F218">TRIM(_xlfn.TEXTSPLIT($C218,"Mob"))</f>
        <v>12172024|Vikram|Jain</v>
      </c>
      <c r="F218" s="27" t="str">
        <v>605547897</v>
      </c>
      <c r="G218" s="27" t="str" cm="1">
        <f t="array" ref="G218">_xlfn.TEXTSPLIT($F218,"*")</f>
        <v>605547897</v>
      </c>
      <c r="H218" s="27"/>
      <c r="I218" s="27" t="str" cm="1">
        <f t="array" ref="I218:K218">_xlfn.TEXTSPLIT($E218,"|")</f>
        <v>12172024</v>
      </c>
      <c r="J218" s="27" t="str">
        <v>Vikram</v>
      </c>
      <c r="K218" s="27" t="str">
        <v>Jain</v>
      </c>
      <c r="L218" s="27" t="str">
        <f t="shared" si="27"/>
        <v>Vikram</v>
      </c>
      <c r="M218" s="27" t="str" cm="1">
        <f t="array" ref="M218:N218">IF($D218="","",_xlfn.TEXTSPLIT($D218,"*"))</f>
        <v>Razorpay</v>
      </c>
      <c r="N218" s="27" t="str">
        <v>CreditC@rd2499</v>
      </c>
      <c r="O218" s="27" t="str">
        <f>IF($N218="",$H218,$N218)</f>
        <v>CreditC@rd2499</v>
      </c>
      <c r="P218" s="27" t="str">
        <f t="shared" si="28"/>
        <v>12</v>
      </c>
      <c r="Q218" s="30" t="str">
        <f t="shared" si="29"/>
        <v>17</v>
      </c>
      <c r="R218" s="27" t="str">
        <f t="shared" si="30"/>
        <v>2024</v>
      </c>
      <c r="S218" s="31" t="str">
        <f t="shared" si="31"/>
        <v>12/17/2024</v>
      </c>
      <c r="T218" s="27" t="str">
        <f>TRIM(B218)</f>
        <v>TRXNO0005644</v>
      </c>
      <c r="U218" s="29" t="str">
        <f t="shared" si="32"/>
        <v>Vikram Jain</v>
      </c>
      <c r="V218" s="29" t="str">
        <f>IFERROR(_xlfn.XLOOKUP($U218,'Counselling Details'!$A$2:$A$308,'Counselling Details'!$B$2:$B$308),"")</f>
        <v>Male</v>
      </c>
      <c r="W218" s="44" t="str">
        <f t="shared" si="33"/>
        <v>605547897</v>
      </c>
      <c r="X218" s="27" t="str">
        <f t="shared" si="34"/>
        <v>Razorpay</v>
      </c>
      <c r="Y218" s="27" t="str">
        <f t="shared" si="35"/>
        <v>CreditC@rd2499</v>
      </c>
    </row>
    <row r="219" spans="1:25">
      <c r="A219" s="26" t="s">
        <v>1108</v>
      </c>
      <c r="B219" s="27" t="str" cm="1">
        <f t="array" ref="B219:D219">_xlfn.TEXTSPLIT($A219,"//")</f>
        <v>TRXNO0005645</v>
      </c>
      <c r="C219" s="27" t="str">
        <v>12152024|Rohit|GuptaMob606267927</v>
      </c>
      <c r="D219" s="27" t="str">
        <v>Razorpay*Debit Card2499</v>
      </c>
      <c r="E219" s="27" t="str" cm="1">
        <f t="array" ref="E219:F219">TRIM(_xlfn.TEXTSPLIT($C219,"Mob"))</f>
        <v>12152024|Rohit|Gupta</v>
      </c>
      <c r="F219" s="27" t="str">
        <v>606267927</v>
      </c>
      <c r="G219" s="27" t="str" cm="1">
        <f t="array" ref="G219">_xlfn.TEXTSPLIT($F219,"*")</f>
        <v>606267927</v>
      </c>
      <c r="H219" s="27"/>
      <c r="I219" s="27" t="str" cm="1">
        <f t="array" ref="I219:K219">_xlfn.TEXTSPLIT($E219,"|")</f>
        <v>12152024</v>
      </c>
      <c r="J219" s="27" t="str">
        <v>Rohit</v>
      </c>
      <c r="K219" s="27" t="str">
        <v>Gupta</v>
      </c>
      <c r="L219" s="27" t="str">
        <f t="shared" si="27"/>
        <v>Rohit</v>
      </c>
      <c r="M219" s="27" t="str" cm="1">
        <f t="array" ref="M219:N219">IF($D219="","",_xlfn.TEXTSPLIT($D219,"*"))</f>
        <v>Razorpay</v>
      </c>
      <c r="N219" s="27" t="str">
        <v>Debit Card2499</v>
      </c>
      <c r="O219" s="27" t="str">
        <f>IF($N219="",$H219,$N219)</f>
        <v>Debit Card2499</v>
      </c>
      <c r="P219" s="27" t="str">
        <f t="shared" si="28"/>
        <v>12</v>
      </c>
      <c r="Q219" s="30" t="str">
        <f t="shared" si="29"/>
        <v>15</v>
      </c>
      <c r="R219" s="27" t="str">
        <f t="shared" si="30"/>
        <v>2024</v>
      </c>
      <c r="S219" s="31" t="str">
        <f t="shared" si="31"/>
        <v>12/15/2024</v>
      </c>
      <c r="T219" s="27" t="str">
        <f>TRIM(B219)</f>
        <v>TRXNO0005645</v>
      </c>
      <c r="U219" s="29" t="str">
        <f t="shared" si="32"/>
        <v>Rohit Gupta</v>
      </c>
      <c r="V219" s="29" t="str">
        <f>IFERROR(_xlfn.XLOOKUP($U219,'Counselling Details'!$A$2:$A$308,'Counselling Details'!$B$2:$B$308),"")</f>
        <v>Male</v>
      </c>
      <c r="W219" s="44" t="str">
        <f t="shared" si="33"/>
        <v>606267927</v>
      </c>
      <c r="X219" s="27" t="str">
        <f t="shared" si="34"/>
        <v>Razorpay</v>
      </c>
      <c r="Y219" s="27" t="str">
        <f t="shared" si="35"/>
        <v>Debit Card2499</v>
      </c>
    </row>
    <row r="220" spans="1:25">
      <c r="A220" s="26" t="s">
        <v>1109</v>
      </c>
      <c r="B220" s="27" t="str" cm="1">
        <f t="array" ref="B220:D220">_xlfn.TEXTSPLIT($A220,"//")</f>
        <v>TRXNO0005646</v>
      </c>
      <c r="C220" s="27" t="str">
        <v>12262024|Uma|MalhotraMob706717946</v>
      </c>
      <c r="D220" s="27" t="str">
        <v>PayU*CreditCard2499</v>
      </c>
      <c r="E220" s="27" t="str" cm="1">
        <f t="array" ref="E220:F220">TRIM(_xlfn.TEXTSPLIT($C220,"Mob"))</f>
        <v>12262024|Uma|Malhotra</v>
      </c>
      <c r="F220" s="27" t="str">
        <v>706717946</v>
      </c>
      <c r="G220" s="27" t="str" cm="1">
        <f t="array" ref="G220">_xlfn.TEXTSPLIT($F220,"*")</f>
        <v>706717946</v>
      </c>
      <c r="H220" s="27"/>
      <c r="I220" s="27" t="str" cm="1">
        <f t="array" ref="I220:K220">_xlfn.TEXTSPLIT($E220,"|")</f>
        <v>12262024</v>
      </c>
      <c r="J220" s="27" t="str">
        <v>Uma</v>
      </c>
      <c r="K220" s="27" t="str">
        <v>Malhotra</v>
      </c>
      <c r="L220" s="27" t="str">
        <f t="shared" si="27"/>
        <v>Uma</v>
      </c>
      <c r="M220" s="27" t="str" cm="1">
        <f t="array" ref="M220:N220">IF($D220="","",_xlfn.TEXTSPLIT($D220,"*"))</f>
        <v>PayU</v>
      </c>
      <c r="N220" s="27" t="str">
        <v>CreditCard2499</v>
      </c>
      <c r="O220" s="27" t="str">
        <f>IF($N220="",$H220,$N220)</f>
        <v>CreditCard2499</v>
      </c>
      <c r="P220" s="27" t="str">
        <f t="shared" si="28"/>
        <v>12</v>
      </c>
      <c r="Q220" s="30" t="str">
        <f t="shared" si="29"/>
        <v>26</v>
      </c>
      <c r="R220" s="27" t="str">
        <f t="shared" si="30"/>
        <v>2024</v>
      </c>
      <c r="S220" s="31" t="str">
        <f t="shared" si="31"/>
        <v>12/26/2024</v>
      </c>
      <c r="T220" s="27" t="str">
        <f>TRIM(B220)</f>
        <v>TRXNO0005646</v>
      </c>
      <c r="U220" s="29" t="str">
        <f t="shared" si="32"/>
        <v>Uma Malhotra</v>
      </c>
      <c r="V220" s="29" t="str">
        <f>IFERROR(_xlfn.XLOOKUP($U220,'Counselling Details'!$A$2:$A$308,'Counselling Details'!$B$2:$B$308),"")</f>
        <v>Female</v>
      </c>
      <c r="W220" s="44" t="str">
        <f t="shared" si="33"/>
        <v>706717946</v>
      </c>
      <c r="X220" s="27" t="str">
        <f t="shared" si="34"/>
        <v>PayU</v>
      </c>
      <c r="Y220" s="27" t="str">
        <f t="shared" si="35"/>
        <v>CreditCard2499</v>
      </c>
    </row>
    <row r="221" spans="1:25">
      <c r="A221" s="26" t="s">
        <v>1110</v>
      </c>
      <c r="B221" s="27" t="str" cm="1">
        <f t="array" ref="B221:C221">_xlfn.TEXTSPLIT($A221,"//")</f>
        <v>TRXNO0005647</v>
      </c>
      <c r="C221" s="27" t="str">
        <v>12242024|Jhanvi|YadavMob607707987*GoogleP@y2499</v>
      </c>
      <c r="D221" s="27"/>
      <c r="E221" s="27" t="str" cm="1">
        <f t="array" ref="E221:F221">TRIM(_xlfn.TEXTSPLIT($C221,"Mob"))</f>
        <v>12242024|Jhanvi|Yadav</v>
      </c>
      <c r="F221" s="27" t="str">
        <v>607707987*GoogleP@y2499</v>
      </c>
      <c r="G221" s="27" t="str" cm="1">
        <f t="array" ref="G221:H221">_xlfn.TEXTSPLIT($F221,"*")</f>
        <v>607707987</v>
      </c>
      <c r="H221" s="27" t="str">
        <v>GoogleP@y2499</v>
      </c>
      <c r="I221" s="27" t="str" cm="1">
        <f t="array" ref="I221:K221">_xlfn.TEXTSPLIT($E221,"|")</f>
        <v>12242024</v>
      </c>
      <c r="J221" s="27" t="str">
        <v>Jhanvi</v>
      </c>
      <c r="K221" s="27" t="str">
        <v>Yadav</v>
      </c>
      <c r="L221" s="27" t="str">
        <f t="shared" si="27"/>
        <v>Jhanvi</v>
      </c>
      <c r="M221" s="27" t="str" cm="1">
        <f t="array" ref="M221">IF($D221="","",_xlfn.TEXTSPLIT($D221,"*"))</f>
        <v/>
      </c>
      <c r="N221" s="27"/>
      <c r="O221" s="27" t="str">
        <f>IF($N221="",$H221,$N221)</f>
        <v>GoogleP@y2499</v>
      </c>
      <c r="P221" s="27" t="str">
        <f t="shared" si="28"/>
        <v>12</v>
      </c>
      <c r="Q221" s="30" t="str">
        <f t="shared" si="29"/>
        <v>24</v>
      </c>
      <c r="R221" s="27" t="str">
        <f t="shared" si="30"/>
        <v>2024</v>
      </c>
      <c r="S221" s="31" t="str">
        <f t="shared" si="31"/>
        <v>12/24/2024</v>
      </c>
      <c r="T221" s="27" t="str">
        <f>TRIM(B221)</f>
        <v>TRXNO0005647</v>
      </c>
      <c r="U221" s="29" t="str">
        <f t="shared" si="32"/>
        <v>Jhanvi Yadav</v>
      </c>
      <c r="V221" s="29" t="str">
        <f>IFERROR(_xlfn.XLOOKUP($U221,'Counselling Details'!$A$2:$A$308,'Counselling Details'!$B$2:$B$308),"")</f>
        <v>Female</v>
      </c>
      <c r="W221" s="44" t="str">
        <f t="shared" si="33"/>
        <v>607707987</v>
      </c>
      <c r="X221" s="27" t="str">
        <f t="shared" si="34"/>
        <v/>
      </c>
      <c r="Y221" s="27" t="str">
        <f t="shared" si="35"/>
        <v>GoogleP@y2499</v>
      </c>
    </row>
    <row r="222" spans="1:25">
      <c r="A222" s="26" t="s">
        <v>1111</v>
      </c>
      <c r="B222" s="27" t="str" cm="1">
        <f t="array" ref="B222:D222">_xlfn.TEXTSPLIT($A222,"//")</f>
        <v>TRXNO0005648</v>
      </c>
      <c r="C222" s="27" t="str">
        <v>12232024|Nisha|BansalMob607977999</v>
      </c>
      <c r="D222" s="27" t="str">
        <v>PayU*CReditC@rd3499</v>
      </c>
      <c r="E222" s="27" t="str" cm="1">
        <f t="array" ref="E222:F222">TRIM(_xlfn.TEXTSPLIT($C222,"Mob"))</f>
        <v>12232024|Nisha|Bansal</v>
      </c>
      <c r="F222" s="27" t="str">
        <v>607977999</v>
      </c>
      <c r="G222" s="27" t="str" cm="1">
        <f t="array" ref="G222">_xlfn.TEXTSPLIT($F222,"*")</f>
        <v>607977999</v>
      </c>
      <c r="H222" s="27"/>
      <c r="I222" s="27" t="str" cm="1">
        <f t="array" ref="I222:K222">_xlfn.TEXTSPLIT($E222,"|")</f>
        <v>12232024</v>
      </c>
      <c r="J222" s="27" t="str">
        <v>Nisha</v>
      </c>
      <c r="K222" s="27" t="str">
        <v>Bansal</v>
      </c>
      <c r="L222" s="27" t="str">
        <f t="shared" si="27"/>
        <v>Nisha</v>
      </c>
      <c r="M222" s="27" t="str" cm="1">
        <f t="array" ref="M222:N222">IF($D222="","",_xlfn.TEXTSPLIT($D222,"*"))</f>
        <v>PayU</v>
      </c>
      <c r="N222" s="27" t="str">
        <v>CReditC@rd3499</v>
      </c>
      <c r="O222" s="27" t="str">
        <f>IF($N222="",$H222,$N222)</f>
        <v>CReditC@rd3499</v>
      </c>
      <c r="P222" s="27" t="str">
        <f t="shared" si="28"/>
        <v>12</v>
      </c>
      <c r="Q222" s="30" t="str">
        <f t="shared" si="29"/>
        <v>23</v>
      </c>
      <c r="R222" s="27" t="str">
        <f t="shared" si="30"/>
        <v>2024</v>
      </c>
      <c r="S222" s="31" t="str">
        <f t="shared" si="31"/>
        <v>12/23/2024</v>
      </c>
      <c r="T222" s="27" t="str">
        <f>TRIM(B222)</f>
        <v>TRXNO0005648</v>
      </c>
      <c r="U222" s="29" t="str">
        <f t="shared" si="32"/>
        <v>Nisha Bansal</v>
      </c>
      <c r="V222" s="29" t="str">
        <f>IFERROR(_xlfn.XLOOKUP($U222,'Counselling Details'!$A$2:$A$308,'Counselling Details'!$B$2:$B$308),"")</f>
        <v>Female</v>
      </c>
      <c r="W222" s="44" t="str">
        <f t="shared" si="33"/>
        <v>607977999</v>
      </c>
      <c r="X222" s="27" t="str">
        <f t="shared" si="34"/>
        <v>PayU</v>
      </c>
      <c r="Y222" s="27" t="str">
        <f t="shared" si="35"/>
        <v>CReditC@rd3499</v>
      </c>
    </row>
    <row r="223" spans="1:25">
      <c r="A223" s="26" t="s">
        <v>1112</v>
      </c>
      <c r="B223" s="27" t="str" cm="1">
        <f t="array" ref="B223:D223">_xlfn.TEXTSPLIT($A223,"//")</f>
        <v>TRXNO0005649</v>
      </c>
      <c r="C223" s="27" t="str">
        <v>12222024|Kajal|VermaMob608428017</v>
      </c>
      <c r="D223" s="27" t="str">
        <v>PayU*DebitCard2499</v>
      </c>
      <c r="E223" s="27" t="str" cm="1">
        <f t="array" ref="E223:F223">TRIM(_xlfn.TEXTSPLIT($C223,"Mob"))</f>
        <v>12222024|Kajal|Verma</v>
      </c>
      <c r="F223" s="27" t="str">
        <v>608428017</v>
      </c>
      <c r="G223" s="27" t="str" cm="1">
        <f t="array" ref="G223">_xlfn.TEXTSPLIT($F223,"*")</f>
        <v>608428017</v>
      </c>
      <c r="H223" s="27"/>
      <c r="I223" s="27" t="str" cm="1">
        <f t="array" ref="I223:K223">_xlfn.TEXTSPLIT($E223,"|")</f>
        <v>12222024</v>
      </c>
      <c r="J223" s="27" t="str">
        <v>Kajal</v>
      </c>
      <c r="K223" s="27" t="str">
        <v>Verma</v>
      </c>
      <c r="L223" s="27" t="str">
        <f t="shared" si="27"/>
        <v>Kajal</v>
      </c>
      <c r="M223" s="27" t="str" cm="1">
        <f t="array" ref="M223:N223">IF($D223="","",_xlfn.TEXTSPLIT($D223,"*"))</f>
        <v>PayU</v>
      </c>
      <c r="N223" s="27" t="str">
        <v>DebitCard2499</v>
      </c>
      <c r="O223" s="27" t="str">
        <f>IF($N223="",$H223,$N223)</f>
        <v>DebitCard2499</v>
      </c>
      <c r="P223" s="27" t="str">
        <f t="shared" si="28"/>
        <v>12</v>
      </c>
      <c r="Q223" s="30" t="str">
        <f t="shared" si="29"/>
        <v>22</v>
      </c>
      <c r="R223" s="27" t="str">
        <f t="shared" si="30"/>
        <v>2024</v>
      </c>
      <c r="S223" s="31" t="str">
        <f t="shared" si="31"/>
        <v>12/22/2024</v>
      </c>
      <c r="T223" s="27" t="str">
        <f>TRIM(B223)</f>
        <v>TRXNO0005649</v>
      </c>
      <c r="U223" s="29" t="str">
        <f t="shared" si="32"/>
        <v>Kajal Verma</v>
      </c>
      <c r="V223" s="29" t="str">
        <f>IFERROR(_xlfn.XLOOKUP($U223,'Counselling Details'!$A$2:$A$308,'Counselling Details'!$B$2:$B$308),"")</f>
        <v>Female</v>
      </c>
      <c r="W223" s="44" t="str">
        <f t="shared" si="33"/>
        <v>608428017</v>
      </c>
      <c r="X223" s="27" t="str">
        <f t="shared" si="34"/>
        <v>PayU</v>
      </c>
      <c r="Y223" s="27" t="str">
        <f t="shared" si="35"/>
        <v>DebitCard2499</v>
      </c>
    </row>
    <row r="224" spans="1:25">
      <c r="A224" s="26" t="s">
        <v>1113</v>
      </c>
      <c r="B224" s="27" t="str" cm="1">
        <f t="array" ref="B224:D224">_xlfn.TEXTSPLIT($A224,"//")</f>
        <v>TRXNO0005650</v>
      </c>
      <c r="C224" s="27" t="str">
        <v>12222024|Urvashi|ReddyMob709418059</v>
      </c>
      <c r="D224" s="27" t="str">
        <v>PayU*Credit_Card2499</v>
      </c>
      <c r="E224" s="27" t="str" cm="1">
        <f t="array" ref="E224:F224">TRIM(_xlfn.TEXTSPLIT($C224,"Mob"))</f>
        <v>12222024|Urvashi|Reddy</v>
      </c>
      <c r="F224" s="27" t="str">
        <v>709418059</v>
      </c>
      <c r="G224" s="27" t="str" cm="1">
        <f t="array" ref="G224">_xlfn.TEXTSPLIT($F224,"*")</f>
        <v>709418059</v>
      </c>
      <c r="H224" s="27"/>
      <c r="I224" s="27" t="str" cm="1">
        <f t="array" ref="I224:K224">_xlfn.TEXTSPLIT($E224,"|")</f>
        <v>12222024</v>
      </c>
      <c r="J224" s="27" t="str">
        <v>Urvashi</v>
      </c>
      <c r="K224" s="27" t="str">
        <v>Reddy</v>
      </c>
      <c r="L224" s="27" t="str">
        <f t="shared" si="27"/>
        <v>Urvashi</v>
      </c>
      <c r="M224" s="27" t="str" cm="1">
        <f t="array" ref="M224:N224">IF($D224="","",_xlfn.TEXTSPLIT($D224,"*"))</f>
        <v>PayU</v>
      </c>
      <c r="N224" s="27" t="str">
        <v>Credit_Card2499</v>
      </c>
      <c r="O224" s="27" t="str">
        <f>IF($N224="",$H224,$N224)</f>
        <v>Credit_Card2499</v>
      </c>
      <c r="P224" s="27" t="str">
        <f t="shared" si="28"/>
        <v>12</v>
      </c>
      <c r="Q224" s="30" t="str">
        <f t="shared" si="29"/>
        <v>22</v>
      </c>
      <c r="R224" s="27" t="str">
        <f t="shared" si="30"/>
        <v>2024</v>
      </c>
      <c r="S224" s="31" t="str">
        <f t="shared" si="31"/>
        <v>12/22/2024</v>
      </c>
      <c r="T224" s="27" t="str">
        <f>TRIM(B224)</f>
        <v>TRXNO0005650</v>
      </c>
      <c r="U224" s="29" t="str">
        <f t="shared" si="32"/>
        <v>Urvashi Reddy</v>
      </c>
      <c r="V224" s="29" t="str">
        <f>IFERROR(_xlfn.XLOOKUP($U224,'Counselling Details'!$A$2:$A$308,'Counselling Details'!$B$2:$B$308),"")</f>
        <v>Female</v>
      </c>
      <c r="W224" s="44" t="str">
        <f t="shared" si="33"/>
        <v>709418059</v>
      </c>
      <c r="X224" s="27" t="str">
        <f t="shared" si="34"/>
        <v>PayU</v>
      </c>
      <c r="Y224" s="27" t="str">
        <f t="shared" si="35"/>
        <v>Credit_Card2499</v>
      </c>
    </row>
    <row r="225" spans="1:25">
      <c r="A225" s="26" t="s">
        <v>1114</v>
      </c>
      <c r="B225" s="27" t="str" cm="1">
        <f t="array" ref="B225:D225">_xlfn.TEXTSPLIT($A225,"//")</f>
        <v>TRXNO0005651</v>
      </c>
      <c r="C225" s="27" t="str">
        <v>12262024|Manoj|VermaMob709688070</v>
      </c>
      <c r="D225" s="27" t="str">
        <v>PayU*DebItC@rd2499</v>
      </c>
      <c r="E225" s="27" t="str" cm="1">
        <f t="array" ref="E225:F225">TRIM(_xlfn.TEXTSPLIT($C225,"Mob"))</f>
        <v>12262024|Manoj|Verma</v>
      </c>
      <c r="F225" s="27" t="str">
        <v>709688070</v>
      </c>
      <c r="G225" s="27" t="str" cm="1">
        <f t="array" ref="G225">_xlfn.TEXTSPLIT($F225,"*")</f>
        <v>709688070</v>
      </c>
      <c r="H225" s="27"/>
      <c r="I225" s="27" t="str" cm="1">
        <f t="array" ref="I225:K225">_xlfn.TEXTSPLIT($E225,"|")</f>
        <v>12262024</v>
      </c>
      <c r="J225" s="27" t="str">
        <v>Manoj</v>
      </c>
      <c r="K225" s="27" t="str">
        <v>Verma</v>
      </c>
      <c r="L225" s="27" t="str">
        <f t="shared" si="27"/>
        <v>Manoj</v>
      </c>
      <c r="M225" s="27" t="str" cm="1">
        <f t="array" ref="M225:N225">IF($D225="","",_xlfn.TEXTSPLIT($D225,"*"))</f>
        <v>PayU</v>
      </c>
      <c r="N225" s="27" t="str">
        <v>DebItC@rd2499</v>
      </c>
      <c r="O225" s="27" t="str">
        <f>IF($N225="",$H225,$N225)</f>
        <v>DebItC@rd2499</v>
      </c>
      <c r="P225" s="27" t="str">
        <f t="shared" si="28"/>
        <v>12</v>
      </c>
      <c r="Q225" s="30" t="str">
        <f t="shared" si="29"/>
        <v>26</v>
      </c>
      <c r="R225" s="27" t="str">
        <f t="shared" si="30"/>
        <v>2024</v>
      </c>
      <c r="S225" s="31" t="str">
        <f t="shared" si="31"/>
        <v>12/26/2024</v>
      </c>
      <c r="T225" s="27" t="str">
        <f>TRIM(B225)</f>
        <v>TRXNO0005651</v>
      </c>
      <c r="U225" s="29" t="str">
        <f t="shared" si="32"/>
        <v>Manoj Verma</v>
      </c>
      <c r="V225" s="29" t="str">
        <f>IFERROR(_xlfn.XLOOKUP($U225,'Counselling Details'!$A$2:$A$308,'Counselling Details'!$B$2:$B$308),"")</f>
        <v>Male</v>
      </c>
      <c r="W225" s="44" t="str">
        <f t="shared" si="33"/>
        <v>709688070</v>
      </c>
      <c r="X225" s="27" t="str">
        <f t="shared" si="34"/>
        <v>PayU</v>
      </c>
      <c r="Y225" s="27" t="str">
        <f t="shared" si="35"/>
        <v>DebItC@rd2499</v>
      </c>
    </row>
    <row r="226" spans="1:25">
      <c r="A226" s="26" t="s">
        <v>1115</v>
      </c>
      <c r="B226" s="27" t="str" cm="1">
        <f t="array" ref="B226:D226">_xlfn.TEXTSPLIT($A226,"//")</f>
        <v>TRXNO0005652</v>
      </c>
      <c r="C226" s="27" t="str">
        <v>12192024|Sudarshan|AgarwalMob701218135</v>
      </c>
      <c r="D226" s="27" t="str">
        <v>Razorpay*Debit_Card3499</v>
      </c>
      <c r="E226" s="27" t="str" cm="1">
        <f t="array" ref="E226:F226">TRIM(_xlfn.TEXTSPLIT($C226,"Mob"))</f>
        <v>12192024|Sudarshan|Agarwal</v>
      </c>
      <c r="F226" s="27" t="str">
        <v>701218135</v>
      </c>
      <c r="G226" s="27" t="str" cm="1">
        <f t="array" ref="G226">_xlfn.TEXTSPLIT($F226,"*")</f>
        <v>701218135</v>
      </c>
      <c r="H226" s="27"/>
      <c r="I226" s="27" t="str" cm="1">
        <f t="array" ref="I226:K226">_xlfn.TEXTSPLIT($E226,"|")</f>
        <v>12192024</v>
      </c>
      <c r="J226" s="27" t="str">
        <v>Sudarshan</v>
      </c>
      <c r="K226" s="27" t="str">
        <v>Agarwal</v>
      </c>
      <c r="L226" s="27" t="str">
        <f t="shared" si="27"/>
        <v>Sudarshan</v>
      </c>
      <c r="M226" s="27" t="str" cm="1">
        <f t="array" ref="M226:N226">IF($D226="","",_xlfn.TEXTSPLIT($D226,"*"))</f>
        <v>Razorpay</v>
      </c>
      <c r="N226" s="27" t="str">
        <v>Debit_Card3499</v>
      </c>
      <c r="O226" s="27" t="str">
        <f>IF($N226="",$H226,$N226)</f>
        <v>Debit_Card3499</v>
      </c>
      <c r="P226" s="27" t="str">
        <f t="shared" si="28"/>
        <v>12</v>
      </c>
      <c r="Q226" s="30" t="str">
        <f t="shared" si="29"/>
        <v>19</v>
      </c>
      <c r="R226" s="27" t="str">
        <f t="shared" si="30"/>
        <v>2024</v>
      </c>
      <c r="S226" s="31" t="str">
        <f t="shared" si="31"/>
        <v>12/19/2024</v>
      </c>
      <c r="T226" s="27" t="str">
        <f>TRIM(B226)</f>
        <v>TRXNO0005652</v>
      </c>
      <c r="U226" s="29" t="str">
        <f t="shared" si="32"/>
        <v>Sudarshan Agarwal</v>
      </c>
      <c r="V226" s="29" t="str">
        <f>IFERROR(_xlfn.XLOOKUP($U226,'Counselling Details'!$A$2:$A$308,'Counselling Details'!$B$2:$B$308),"")</f>
        <v>Male</v>
      </c>
      <c r="W226" s="44" t="str">
        <f t="shared" si="33"/>
        <v>701218135</v>
      </c>
      <c r="X226" s="27" t="str">
        <f t="shared" si="34"/>
        <v>Razorpay</v>
      </c>
      <c r="Y226" s="27" t="str">
        <f t="shared" si="35"/>
        <v>Debit_Card3499</v>
      </c>
    </row>
    <row r="227" spans="1:25">
      <c r="A227" s="26" t="s">
        <v>1116</v>
      </c>
      <c r="B227" s="27" t="str" cm="1">
        <f t="array" ref="B227:D227">_xlfn.TEXTSPLIT($A227,"//")</f>
        <v>TRXNO0005653</v>
      </c>
      <c r="C227" s="27" t="str">
        <v>12262024|Yuvraj|ChoudharyMob601938165</v>
      </c>
      <c r="D227" s="27" t="str">
        <v>PayU*CreditCard2499</v>
      </c>
      <c r="E227" s="27" t="str" cm="1">
        <f t="array" ref="E227:F227">TRIM(_xlfn.TEXTSPLIT($C227,"Mob"))</f>
        <v>12262024|Yuvraj|Choudhary</v>
      </c>
      <c r="F227" s="27" t="str">
        <v>601938165</v>
      </c>
      <c r="G227" s="27" t="str" cm="1">
        <f t="array" ref="G227">_xlfn.TEXTSPLIT($F227,"*")</f>
        <v>601938165</v>
      </c>
      <c r="H227" s="27"/>
      <c r="I227" s="27" t="str" cm="1">
        <f t="array" ref="I227:K227">_xlfn.TEXTSPLIT($E227,"|")</f>
        <v>12262024</v>
      </c>
      <c r="J227" s="27" t="str">
        <v>Yuvraj</v>
      </c>
      <c r="K227" s="27" t="str">
        <v>Choudhary</v>
      </c>
      <c r="L227" s="27" t="str">
        <f t="shared" si="27"/>
        <v>Yuvraj</v>
      </c>
      <c r="M227" s="27" t="str" cm="1">
        <f t="array" ref="M227:N227">IF($D227="","",_xlfn.TEXTSPLIT($D227,"*"))</f>
        <v>PayU</v>
      </c>
      <c r="N227" s="27" t="str">
        <v>CreditCard2499</v>
      </c>
      <c r="O227" s="27" t="str">
        <f>IF($N227="",$H227,$N227)</f>
        <v>CreditCard2499</v>
      </c>
      <c r="P227" s="27" t="str">
        <f t="shared" si="28"/>
        <v>12</v>
      </c>
      <c r="Q227" s="30" t="str">
        <f t="shared" si="29"/>
        <v>26</v>
      </c>
      <c r="R227" s="27" t="str">
        <f t="shared" si="30"/>
        <v>2024</v>
      </c>
      <c r="S227" s="31" t="str">
        <f t="shared" si="31"/>
        <v>12/26/2024</v>
      </c>
      <c r="T227" s="27" t="str">
        <f>TRIM(B227)</f>
        <v>TRXNO0005653</v>
      </c>
      <c r="U227" s="29" t="str">
        <f t="shared" si="32"/>
        <v>Yuvraj Choudhary</v>
      </c>
      <c r="V227" s="29" t="str">
        <f>IFERROR(_xlfn.XLOOKUP($U227,'Counselling Details'!$A$2:$A$308,'Counselling Details'!$B$2:$B$308),"")</f>
        <v>Male</v>
      </c>
      <c r="W227" s="44" t="str">
        <f t="shared" si="33"/>
        <v>601938165</v>
      </c>
      <c r="X227" s="27" t="str">
        <f t="shared" si="34"/>
        <v>PayU</v>
      </c>
      <c r="Y227" s="27" t="str">
        <f t="shared" si="35"/>
        <v>CreditCard2499</v>
      </c>
    </row>
    <row r="228" spans="1:25">
      <c r="A228" s="26" t="s">
        <v>1117</v>
      </c>
      <c r="B228" s="27" t="str" cm="1">
        <f t="array" ref="B228:C228">_xlfn.TEXTSPLIT($A228,"//")</f>
        <v>TRXNO0005654</v>
      </c>
      <c r="C228" s="27" t="str">
        <v>12232024|Shraddha|ChoudharyMob702478187*Google pay1499</v>
      </c>
      <c r="D228" s="27"/>
      <c r="E228" s="27" t="str" cm="1">
        <f t="array" ref="E228:F228">TRIM(_xlfn.TEXTSPLIT($C228,"Mob"))</f>
        <v>12232024|Shraddha|Choudhary</v>
      </c>
      <c r="F228" s="27" t="str">
        <v>702478187*Google pay1499</v>
      </c>
      <c r="G228" s="27" t="str" cm="1">
        <f t="array" ref="G228:H228">_xlfn.TEXTSPLIT($F228,"*")</f>
        <v>702478187</v>
      </c>
      <c r="H228" s="27" t="str">
        <v>Google pay1499</v>
      </c>
      <c r="I228" s="27" t="str" cm="1">
        <f t="array" ref="I228:K228">_xlfn.TEXTSPLIT($E228,"|")</f>
        <v>12232024</v>
      </c>
      <c r="J228" s="27" t="str">
        <v>Shraddha</v>
      </c>
      <c r="K228" s="27" t="str">
        <v>Choudhary</v>
      </c>
      <c r="L228" s="27" t="str">
        <f t="shared" si="27"/>
        <v>Shraddha</v>
      </c>
      <c r="M228" s="27" t="str" cm="1">
        <f t="array" ref="M228">IF($D228="","",_xlfn.TEXTSPLIT($D228,"*"))</f>
        <v/>
      </c>
      <c r="N228" s="27"/>
      <c r="O228" s="27" t="str">
        <f>IF($N228="",$H228,$N228)</f>
        <v>Google pay1499</v>
      </c>
      <c r="P228" s="27" t="str">
        <f t="shared" si="28"/>
        <v>12</v>
      </c>
      <c r="Q228" s="30" t="str">
        <f t="shared" si="29"/>
        <v>23</v>
      </c>
      <c r="R228" s="27" t="str">
        <f t="shared" si="30"/>
        <v>2024</v>
      </c>
      <c r="S228" s="31" t="str">
        <f t="shared" si="31"/>
        <v>12/23/2024</v>
      </c>
      <c r="T228" s="27" t="str">
        <f>TRIM(B228)</f>
        <v>TRXNO0005654</v>
      </c>
      <c r="U228" s="29" t="str">
        <f t="shared" si="32"/>
        <v>Shraddha Choudhary</v>
      </c>
      <c r="V228" s="29" t="str">
        <f>IFERROR(_xlfn.XLOOKUP($U228,'Counselling Details'!$A$2:$A$308,'Counselling Details'!$B$2:$B$308),"")</f>
        <v>Female</v>
      </c>
      <c r="W228" s="44" t="str">
        <f t="shared" si="33"/>
        <v>702478187</v>
      </c>
      <c r="X228" s="27" t="str">
        <f t="shared" si="34"/>
        <v/>
      </c>
      <c r="Y228" s="27" t="str">
        <f t="shared" si="35"/>
        <v>Google pay1499</v>
      </c>
    </row>
    <row r="229" spans="1:25">
      <c r="A229" s="26" t="s">
        <v>1118</v>
      </c>
      <c r="B229" s="27" t="str" cm="1">
        <f t="array" ref="B229:D229">_xlfn.TEXTSPLIT($A229,"//")</f>
        <v>TRXNO0005655</v>
      </c>
      <c r="C229" s="27" t="str">
        <v>12202024|Ravi|YadaVMob603378225</v>
      </c>
      <c r="D229" s="27" t="str">
        <v>PayU*Debit Card2499</v>
      </c>
      <c r="E229" s="27" t="str" cm="1">
        <f t="array" ref="E229:F229">TRIM(_xlfn.TEXTSPLIT($C229,"Mob"))</f>
        <v>12202024|Ravi|YadaV</v>
      </c>
      <c r="F229" s="27" t="str">
        <v>603378225</v>
      </c>
      <c r="G229" s="27" t="str" cm="1">
        <f t="array" ref="G229">_xlfn.TEXTSPLIT($F229,"*")</f>
        <v>603378225</v>
      </c>
      <c r="H229" s="27"/>
      <c r="I229" s="27" t="str" cm="1">
        <f t="array" ref="I229:K229">_xlfn.TEXTSPLIT($E229,"|")</f>
        <v>12202024</v>
      </c>
      <c r="J229" s="27" t="str">
        <v>Ravi</v>
      </c>
      <c r="K229" s="27" t="str">
        <v>YadaV</v>
      </c>
      <c r="L229" s="27" t="str">
        <f t="shared" si="27"/>
        <v>Ravi</v>
      </c>
      <c r="M229" s="27" t="str" cm="1">
        <f t="array" ref="M229:N229">IF($D229="","",_xlfn.TEXTSPLIT($D229,"*"))</f>
        <v>PayU</v>
      </c>
      <c r="N229" s="27" t="str">
        <v>Debit Card2499</v>
      </c>
      <c r="O229" s="27" t="str">
        <f>IF($N229="",$H229,$N229)</f>
        <v>Debit Card2499</v>
      </c>
      <c r="P229" s="27" t="str">
        <f t="shared" si="28"/>
        <v>12</v>
      </c>
      <c r="Q229" s="30" t="str">
        <f t="shared" si="29"/>
        <v>20</v>
      </c>
      <c r="R229" s="27" t="str">
        <f t="shared" si="30"/>
        <v>2024</v>
      </c>
      <c r="S229" s="31" t="str">
        <f t="shared" si="31"/>
        <v>12/20/2024</v>
      </c>
      <c r="T229" s="27" t="str">
        <f>TRIM(B229)</f>
        <v>TRXNO0005655</v>
      </c>
      <c r="U229" s="29" t="str">
        <f t="shared" si="32"/>
        <v>Ravi YadaV</v>
      </c>
      <c r="V229" s="29" t="str">
        <f>IFERROR(_xlfn.XLOOKUP($U229,'Counselling Details'!$A$2:$A$308,'Counselling Details'!$B$2:$B$308),"")</f>
        <v>Male</v>
      </c>
      <c r="W229" s="44" t="str">
        <f t="shared" si="33"/>
        <v>603378225</v>
      </c>
      <c r="X229" s="27" t="str">
        <f t="shared" si="34"/>
        <v>PayU</v>
      </c>
      <c r="Y229" s="27" t="str">
        <f t="shared" si="35"/>
        <v>Debit Card2499</v>
      </c>
    </row>
    <row r="230" spans="1:25">
      <c r="A230" s="26" t="s">
        <v>1119</v>
      </c>
      <c r="B230" s="27" t="str" cm="1">
        <f t="array" ref="B230:D230">_xlfn.TEXTSPLIT($A230,"//")</f>
        <v>TRXNO0005656</v>
      </c>
      <c r="C230" s="27" t="str">
        <v>12222024|Preeti|BansalMob703468229</v>
      </c>
      <c r="D230" s="27" t="str">
        <v>Razorpay*CredIt Card2499</v>
      </c>
      <c r="E230" s="27" t="str" cm="1">
        <f t="array" ref="E230:F230">TRIM(_xlfn.TEXTSPLIT($C230,"Mob"))</f>
        <v>12222024|Preeti|Bansal</v>
      </c>
      <c r="F230" s="27" t="str">
        <v>703468229</v>
      </c>
      <c r="G230" s="27" t="str" cm="1">
        <f t="array" ref="G230">_xlfn.TEXTSPLIT($F230,"*")</f>
        <v>703468229</v>
      </c>
      <c r="H230" s="27"/>
      <c r="I230" s="27" t="str" cm="1">
        <f t="array" ref="I230:K230">_xlfn.TEXTSPLIT($E230,"|")</f>
        <v>12222024</v>
      </c>
      <c r="J230" s="27" t="str">
        <v>Preeti</v>
      </c>
      <c r="K230" s="27" t="str">
        <v>Bansal</v>
      </c>
      <c r="L230" s="27" t="str">
        <f t="shared" si="27"/>
        <v>Preeti</v>
      </c>
      <c r="M230" s="27" t="str" cm="1">
        <f t="array" ref="M230:N230">IF($D230="","",_xlfn.TEXTSPLIT($D230,"*"))</f>
        <v>Razorpay</v>
      </c>
      <c r="N230" s="27" t="str">
        <v>CredIt Card2499</v>
      </c>
      <c r="O230" s="27" t="str">
        <f>IF($N230="",$H230,$N230)</f>
        <v>CredIt Card2499</v>
      </c>
      <c r="P230" s="27" t="str">
        <f t="shared" si="28"/>
        <v>12</v>
      </c>
      <c r="Q230" s="30" t="str">
        <f t="shared" si="29"/>
        <v>22</v>
      </c>
      <c r="R230" s="27" t="str">
        <f t="shared" si="30"/>
        <v>2024</v>
      </c>
      <c r="S230" s="31" t="str">
        <f t="shared" si="31"/>
        <v>12/22/2024</v>
      </c>
      <c r="T230" s="27" t="str">
        <f>TRIM(B230)</f>
        <v>TRXNO0005656</v>
      </c>
      <c r="U230" s="29" t="str">
        <f t="shared" si="32"/>
        <v>Preeti Bansal</v>
      </c>
      <c r="V230" s="29" t="str">
        <f>IFERROR(_xlfn.XLOOKUP($U230,'Counselling Details'!$A$2:$A$308,'Counselling Details'!$B$2:$B$308),"")</f>
        <v>Female</v>
      </c>
      <c r="W230" s="44" t="str">
        <f t="shared" si="33"/>
        <v>703468229</v>
      </c>
      <c r="X230" s="27" t="str">
        <f t="shared" si="34"/>
        <v>Razorpay</v>
      </c>
      <c r="Y230" s="27" t="str">
        <f t="shared" si="35"/>
        <v>CredIt Card2499</v>
      </c>
    </row>
    <row r="231" spans="1:25">
      <c r="A231" s="26" t="s">
        <v>1120</v>
      </c>
      <c r="B231" s="27" t="str" cm="1">
        <f t="array" ref="B231:D231">_xlfn.TEXTSPLIT($A231,"//")</f>
        <v>TRXNO0005657</v>
      </c>
      <c r="C231" s="27" t="str">
        <v>12222024|Deepak|GuptaMob703558233</v>
      </c>
      <c r="D231" s="27" t="str">
        <v>Razorpay*CreditC@rd3499</v>
      </c>
      <c r="E231" s="27" t="str" cm="1">
        <f t="array" ref="E231:F231">TRIM(_xlfn.TEXTSPLIT($C231,"Mob"))</f>
        <v>12222024|Deepak|Gupta</v>
      </c>
      <c r="F231" s="27" t="str">
        <v>703558233</v>
      </c>
      <c r="G231" s="27" t="str" cm="1">
        <f t="array" ref="G231">_xlfn.TEXTSPLIT($F231,"*")</f>
        <v>703558233</v>
      </c>
      <c r="H231" s="27"/>
      <c r="I231" s="27" t="str" cm="1">
        <f t="array" ref="I231:K231">_xlfn.TEXTSPLIT($E231,"|")</f>
        <v>12222024</v>
      </c>
      <c r="J231" s="27" t="str">
        <v>Deepak</v>
      </c>
      <c r="K231" s="27" t="str">
        <v>Gupta</v>
      </c>
      <c r="L231" s="27" t="str">
        <f t="shared" si="27"/>
        <v>Deepak</v>
      </c>
      <c r="M231" s="27" t="str" cm="1">
        <f t="array" ref="M231:N231">IF($D231="","",_xlfn.TEXTSPLIT($D231,"*"))</f>
        <v>Razorpay</v>
      </c>
      <c r="N231" s="27" t="str">
        <v>CreditC@rd3499</v>
      </c>
      <c r="O231" s="27" t="str">
        <f>IF($N231="",$H231,$N231)</f>
        <v>CreditC@rd3499</v>
      </c>
      <c r="P231" s="27" t="str">
        <f t="shared" si="28"/>
        <v>12</v>
      </c>
      <c r="Q231" s="30" t="str">
        <f t="shared" si="29"/>
        <v>22</v>
      </c>
      <c r="R231" s="27" t="str">
        <f t="shared" si="30"/>
        <v>2024</v>
      </c>
      <c r="S231" s="31" t="str">
        <f t="shared" si="31"/>
        <v>12/22/2024</v>
      </c>
      <c r="T231" s="27" t="str">
        <f>TRIM(B231)</f>
        <v>TRXNO0005657</v>
      </c>
      <c r="U231" s="29" t="str">
        <f t="shared" si="32"/>
        <v>Deepak Gupta</v>
      </c>
      <c r="V231" s="29" t="str">
        <f>IFERROR(_xlfn.XLOOKUP($U231,'Counselling Details'!$A$2:$A$308,'Counselling Details'!$B$2:$B$308),"")</f>
        <v>Male</v>
      </c>
      <c r="W231" s="44" t="str">
        <f t="shared" si="33"/>
        <v>703558233</v>
      </c>
      <c r="X231" s="27" t="str">
        <f t="shared" si="34"/>
        <v>Razorpay</v>
      </c>
      <c r="Y231" s="27" t="str">
        <f t="shared" si="35"/>
        <v>CreditC@rd3499</v>
      </c>
    </row>
    <row r="232" spans="1:25">
      <c r="A232" s="26" t="s">
        <v>1121</v>
      </c>
      <c r="B232" s="27" t="str" cm="1">
        <f t="array" ref="B232:D232">_xlfn.TEXTSPLIT($A232,"//")</f>
        <v>TRXNO0005658</v>
      </c>
      <c r="C232" s="27" t="str">
        <v>12172024|Shraddha|MehtaMob703648237</v>
      </c>
      <c r="D232" s="27" t="str">
        <v>Razorpay*DebitCard3499</v>
      </c>
      <c r="E232" s="27" t="str" cm="1">
        <f t="array" ref="E232:F232">TRIM(_xlfn.TEXTSPLIT($C232,"Mob"))</f>
        <v>12172024|Shraddha|Mehta</v>
      </c>
      <c r="F232" s="27" t="str">
        <v>703648237</v>
      </c>
      <c r="G232" s="27" t="str" cm="1">
        <f t="array" ref="G232">_xlfn.TEXTSPLIT($F232,"*")</f>
        <v>703648237</v>
      </c>
      <c r="H232" s="27"/>
      <c r="I232" s="27" t="str" cm="1">
        <f t="array" ref="I232:K232">_xlfn.TEXTSPLIT($E232,"|")</f>
        <v>12172024</v>
      </c>
      <c r="J232" s="27" t="str">
        <v>Shraddha</v>
      </c>
      <c r="K232" s="27" t="str">
        <v>Mehta</v>
      </c>
      <c r="L232" s="27" t="str">
        <f t="shared" si="27"/>
        <v>Shraddha</v>
      </c>
      <c r="M232" s="27" t="str" cm="1">
        <f t="array" ref="M232:N232">IF($D232="","",_xlfn.TEXTSPLIT($D232,"*"))</f>
        <v>Razorpay</v>
      </c>
      <c r="N232" s="27" t="str">
        <v>DebitCard3499</v>
      </c>
      <c r="O232" s="27" t="str">
        <f>IF($N232="",$H232,$N232)</f>
        <v>DebitCard3499</v>
      </c>
      <c r="P232" s="27" t="str">
        <f t="shared" si="28"/>
        <v>12</v>
      </c>
      <c r="Q232" s="30" t="str">
        <f t="shared" si="29"/>
        <v>17</v>
      </c>
      <c r="R232" s="27" t="str">
        <f t="shared" si="30"/>
        <v>2024</v>
      </c>
      <c r="S232" s="31" t="str">
        <f t="shared" si="31"/>
        <v>12/17/2024</v>
      </c>
      <c r="T232" s="27" t="str">
        <f>TRIM(B232)</f>
        <v>TRXNO0005658</v>
      </c>
      <c r="U232" s="29" t="str">
        <f t="shared" si="32"/>
        <v>Shraddha Mehta</v>
      </c>
      <c r="V232" s="29" t="str">
        <f>IFERROR(_xlfn.XLOOKUP($U232,'Counselling Details'!$A$2:$A$308,'Counselling Details'!$B$2:$B$308),"")</f>
        <v>Female</v>
      </c>
      <c r="W232" s="44" t="str">
        <f t="shared" si="33"/>
        <v>703648237</v>
      </c>
      <c r="X232" s="27" t="str">
        <f t="shared" si="34"/>
        <v>Razorpay</v>
      </c>
      <c r="Y232" s="27" t="str">
        <f t="shared" si="35"/>
        <v>DebitCard3499</v>
      </c>
    </row>
    <row r="233" spans="1:25">
      <c r="A233" s="26" t="s">
        <v>1122</v>
      </c>
      <c r="B233" s="27" t="str" cm="1">
        <f t="array" ref="B233:D233">_xlfn.TEXTSPLIT($A233,"//")</f>
        <v>TRXNO0005659</v>
      </c>
      <c r="C233" s="27" t="str">
        <v>12272024|Pranav|SharmaMob603738240</v>
      </c>
      <c r="D233" s="27" t="str">
        <v>Razorpay*Debit C@rd2499</v>
      </c>
      <c r="E233" s="27" t="str" cm="1">
        <f t="array" ref="E233:F233">TRIM(_xlfn.TEXTSPLIT($C233,"Mob"))</f>
        <v>12272024|Pranav|Sharma</v>
      </c>
      <c r="F233" s="27" t="str">
        <v>603738240</v>
      </c>
      <c r="G233" s="27" t="str" cm="1">
        <f t="array" ref="G233">_xlfn.TEXTSPLIT($F233,"*")</f>
        <v>603738240</v>
      </c>
      <c r="H233" s="27"/>
      <c r="I233" s="27" t="str" cm="1">
        <f t="array" ref="I233:K233">_xlfn.TEXTSPLIT($E233,"|")</f>
        <v>12272024</v>
      </c>
      <c r="J233" s="27" t="str">
        <v>Pranav</v>
      </c>
      <c r="K233" s="27" t="str">
        <v>Sharma</v>
      </c>
      <c r="L233" s="27" t="str">
        <f t="shared" si="27"/>
        <v>Pranav</v>
      </c>
      <c r="M233" s="27" t="str" cm="1">
        <f t="array" ref="M233:N233">IF($D233="","",_xlfn.TEXTSPLIT($D233,"*"))</f>
        <v>Razorpay</v>
      </c>
      <c r="N233" s="27" t="str">
        <v>Debit C@rd2499</v>
      </c>
      <c r="O233" s="27" t="str">
        <f>IF($N233="",$H233,$N233)</f>
        <v>Debit C@rd2499</v>
      </c>
      <c r="P233" s="27" t="str">
        <f t="shared" si="28"/>
        <v>12</v>
      </c>
      <c r="Q233" s="30" t="str">
        <f t="shared" si="29"/>
        <v>27</v>
      </c>
      <c r="R233" s="27" t="str">
        <f t="shared" si="30"/>
        <v>2024</v>
      </c>
      <c r="S233" s="31" t="str">
        <f t="shared" si="31"/>
        <v>12/27/2024</v>
      </c>
      <c r="T233" s="27" t="str">
        <f>TRIM(B233)</f>
        <v>TRXNO0005659</v>
      </c>
      <c r="U233" s="29" t="str">
        <f t="shared" si="32"/>
        <v>Pranav Sharma</v>
      </c>
      <c r="V233" s="29" t="str">
        <f>IFERROR(_xlfn.XLOOKUP($U233,'Counselling Details'!$A$2:$A$308,'Counselling Details'!$B$2:$B$308),"")</f>
        <v>Male</v>
      </c>
      <c r="W233" s="44" t="str">
        <f t="shared" si="33"/>
        <v>603738240</v>
      </c>
      <c r="X233" s="27" t="str">
        <f t="shared" si="34"/>
        <v>Razorpay</v>
      </c>
      <c r="Y233" s="27" t="str">
        <f t="shared" si="35"/>
        <v>Debit C@rd2499</v>
      </c>
    </row>
    <row r="234" spans="1:25">
      <c r="A234" s="26" t="s">
        <v>1123</v>
      </c>
      <c r="B234" s="27" t="str" cm="1">
        <f t="array" ref="B234:D234">_xlfn.TEXTSPLIT($A234,"//")</f>
        <v>TRXNO0005660</v>
      </c>
      <c r="C234" s="27" t="str">
        <v>12232024|HarinI|ChoudharyMob604098255</v>
      </c>
      <c r="D234" s="27" t="str">
        <v>Razorpay*Debit2499</v>
      </c>
      <c r="E234" s="27" t="str" cm="1">
        <f t="array" ref="E234:F234">TRIM(_xlfn.TEXTSPLIT($C234,"Mob"))</f>
        <v>12232024|HarinI|Choudhary</v>
      </c>
      <c r="F234" s="27" t="str">
        <v>604098255</v>
      </c>
      <c r="G234" s="27" t="str" cm="1">
        <f t="array" ref="G234">_xlfn.TEXTSPLIT($F234,"*")</f>
        <v>604098255</v>
      </c>
      <c r="H234" s="27"/>
      <c r="I234" s="27" t="str" cm="1">
        <f t="array" ref="I234:K234">_xlfn.TEXTSPLIT($E234,"|")</f>
        <v>12232024</v>
      </c>
      <c r="J234" s="27" t="str">
        <v>HarinI</v>
      </c>
      <c r="K234" s="27" t="str">
        <v>Choudhary</v>
      </c>
      <c r="L234" s="27" t="str">
        <f t="shared" si="27"/>
        <v>HarinI</v>
      </c>
      <c r="M234" s="27" t="str" cm="1">
        <f t="array" ref="M234:N234">IF($D234="","",_xlfn.TEXTSPLIT($D234,"*"))</f>
        <v>Razorpay</v>
      </c>
      <c r="N234" s="27" t="str">
        <v>Debit2499</v>
      </c>
      <c r="O234" s="27" t="str">
        <f>IF($N234="",$H234,$N234)</f>
        <v>Debit2499</v>
      </c>
      <c r="P234" s="27" t="str">
        <f t="shared" si="28"/>
        <v>12</v>
      </c>
      <c r="Q234" s="30" t="str">
        <f t="shared" si="29"/>
        <v>23</v>
      </c>
      <c r="R234" s="27" t="str">
        <f t="shared" si="30"/>
        <v>2024</v>
      </c>
      <c r="S234" s="31" t="str">
        <f t="shared" si="31"/>
        <v>12/23/2024</v>
      </c>
      <c r="T234" s="27" t="str">
        <f>TRIM(B234)</f>
        <v>TRXNO0005660</v>
      </c>
      <c r="U234" s="29" t="str">
        <f t="shared" si="32"/>
        <v>HarinI Choudhary</v>
      </c>
      <c r="V234" s="29" t="str">
        <f>IFERROR(_xlfn.XLOOKUP($U234,'Counselling Details'!$A$2:$A$308,'Counselling Details'!$B$2:$B$308),"")</f>
        <v>Female</v>
      </c>
      <c r="W234" s="44" t="str">
        <f t="shared" si="33"/>
        <v>604098255</v>
      </c>
      <c r="X234" s="27" t="str">
        <f t="shared" si="34"/>
        <v>Razorpay</v>
      </c>
      <c r="Y234" s="27" t="str">
        <f t="shared" si="35"/>
        <v>Debit2499</v>
      </c>
    </row>
    <row r="235" spans="1:25">
      <c r="A235" s="26" t="s">
        <v>1124</v>
      </c>
      <c r="B235" s="27" t="str" cm="1">
        <f t="array" ref="B235:D235">_xlfn.TEXTSPLIT($A235,"//")</f>
        <v>TRXNO0005661</v>
      </c>
      <c r="C235" s="27" t="str">
        <v>12232024|Karishma|MehtaMob704278263</v>
      </c>
      <c r="D235" s="27" t="str">
        <v>Razorpay*CredItCard2499</v>
      </c>
      <c r="E235" s="27" t="str" cm="1">
        <f t="array" ref="E235:F235">TRIM(_xlfn.TEXTSPLIT($C235,"Mob"))</f>
        <v>12232024|Karishma|Mehta</v>
      </c>
      <c r="F235" s="27" t="str">
        <v>704278263</v>
      </c>
      <c r="G235" s="27" t="str" cm="1">
        <f t="array" ref="G235">_xlfn.TEXTSPLIT($F235,"*")</f>
        <v>704278263</v>
      </c>
      <c r="H235" s="27"/>
      <c r="I235" s="27" t="str" cm="1">
        <f t="array" ref="I235:K235">_xlfn.TEXTSPLIT($E235,"|")</f>
        <v>12232024</v>
      </c>
      <c r="J235" s="27" t="str">
        <v>Karishma</v>
      </c>
      <c r="K235" s="27" t="str">
        <v>Mehta</v>
      </c>
      <c r="L235" s="27" t="str">
        <f t="shared" si="27"/>
        <v>Karishma</v>
      </c>
      <c r="M235" s="27" t="str" cm="1">
        <f t="array" ref="M235:N235">IF($D235="","",_xlfn.TEXTSPLIT($D235,"*"))</f>
        <v>Razorpay</v>
      </c>
      <c r="N235" s="27" t="str">
        <v>CredItCard2499</v>
      </c>
      <c r="O235" s="27" t="str">
        <f>IF($N235="",$H235,$N235)</f>
        <v>CredItCard2499</v>
      </c>
      <c r="P235" s="27" t="str">
        <f t="shared" si="28"/>
        <v>12</v>
      </c>
      <c r="Q235" s="30" t="str">
        <f t="shared" si="29"/>
        <v>23</v>
      </c>
      <c r="R235" s="27" t="str">
        <f t="shared" si="30"/>
        <v>2024</v>
      </c>
      <c r="S235" s="31" t="str">
        <f t="shared" si="31"/>
        <v>12/23/2024</v>
      </c>
      <c r="T235" s="27" t="str">
        <f>TRIM(B235)</f>
        <v>TRXNO0005661</v>
      </c>
      <c r="U235" s="29" t="str">
        <f t="shared" si="32"/>
        <v>Karishma Mehta</v>
      </c>
      <c r="V235" s="29" t="str">
        <f>IFERROR(_xlfn.XLOOKUP($U235,'Counselling Details'!$A$2:$A$308,'Counselling Details'!$B$2:$B$308),"")</f>
        <v>Female</v>
      </c>
      <c r="W235" s="44" t="str">
        <f t="shared" si="33"/>
        <v>704278263</v>
      </c>
      <c r="X235" s="27" t="str">
        <f t="shared" si="34"/>
        <v>Razorpay</v>
      </c>
      <c r="Y235" s="27" t="str">
        <f t="shared" si="35"/>
        <v>CredItCard2499</v>
      </c>
    </row>
  </sheetData>
  <autoFilter ref="V1:V235" xr:uid="{0D5E3A02-1764-47BB-9132-3BBE0D2DFA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3CD9E-4D20-419F-BA64-3EB2805C0A88}">
  <dimension ref="A1:AB1001"/>
  <sheetViews>
    <sheetView topLeftCell="R1" workbookViewId="0">
      <selection activeCell="X2" sqref="X2"/>
    </sheetView>
  </sheetViews>
  <sheetFormatPr defaultRowHeight="15"/>
  <cols>
    <col min="1" max="1" width="90.42578125" style="2" customWidth="1"/>
    <col min="2" max="2" width="53.7109375" customWidth="1"/>
    <col min="3" max="3" width="22.140625" customWidth="1"/>
    <col min="4" max="4" width="16.28515625" customWidth="1"/>
    <col min="5" max="5" width="21.85546875" customWidth="1"/>
    <col min="6" max="9" width="24.28515625" customWidth="1"/>
    <col min="10" max="21" width="21.28515625" customWidth="1"/>
    <col min="22" max="22" width="17" customWidth="1"/>
    <col min="23" max="23" width="15.85546875" customWidth="1"/>
    <col min="24" max="24" width="21.42578125" customWidth="1"/>
    <col min="25" max="25" width="21.85546875" customWidth="1"/>
    <col min="26" max="26" width="14.85546875" customWidth="1"/>
    <col min="27" max="27" width="14" customWidth="1"/>
  </cols>
  <sheetData>
    <row r="1" spans="1:28" ht="16.5" customHeight="1">
      <c r="A1" s="11" t="s">
        <v>1125</v>
      </c>
      <c r="B1" s="11" t="s">
        <v>25</v>
      </c>
      <c r="C1" s="11" t="s">
        <v>26</v>
      </c>
      <c r="D1" s="11" t="s">
        <v>27</v>
      </c>
      <c r="E1" s="11" t="s">
        <v>28</v>
      </c>
      <c r="F1" s="11" t="s">
        <v>29</v>
      </c>
      <c r="G1" s="11" t="s">
        <v>30</v>
      </c>
      <c r="H1" s="11" t="s">
        <v>31</v>
      </c>
      <c r="I1" s="11" t="s">
        <v>32</v>
      </c>
      <c r="J1" s="11" t="s">
        <v>31</v>
      </c>
      <c r="K1" s="11" t="s">
        <v>32</v>
      </c>
      <c r="L1" s="11" t="s">
        <v>33</v>
      </c>
      <c r="M1" s="11" t="s">
        <v>34</v>
      </c>
      <c r="N1" s="11" t="s">
        <v>35</v>
      </c>
      <c r="O1" s="11" t="s">
        <v>36</v>
      </c>
      <c r="P1" s="11" t="s">
        <v>37</v>
      </c>
      <c r="Q1" s="11" t="s">
        <v>38</v>
      </c>
      <c r="R1" s="11" t="s">
        <v>39</v>
      </c>
      <c r="S1" s="11" t="s">
        <v>40</v>
      </c>
      <c r="T1" s="11" t="s">
        <v>41</v>
      </c>
      <c r="U1" s="11" t="s">
        <v>1126</v>
      </c>
      <c r="V1" s="11" t="s">
        <v>1127</v>
      </c>
      <c r="W1" s="11" t="s">
        <v>2</v>
      </c>
      <c r="X1" s="68" t="s">
        <v>1128</v>
      </c>
      <c r="Y1" s="67" t="s">
        <v>1</v>
      </c>
      <c r="Z1" s="67" t="s">
        <v>0</v>
      </c>
      <c r="AA1" s="11" t="s">
        <v>1129</v>
      </c>
    </row>
    <row r="2" spans="1:28" ht="15.75" customHeight="1">
      <c r="A2" s="32" t="s">
        <v>1130</v>
      </c>
      <c r="B2" s="37" t="str" cm="1">
        <f t="array" ref="B2:D2">TRIM(_xlfn.TEXTSPLIT($A2,"#"))</f>
        <v>7thDec2024(09:30:55)704879567Subscribers</v>
      </c>
      <c r="C2" s="27" t="str">
        <v>Unlock Your Potential</v>
      </c>
      <c r="D2" s="27" t="str">
        <v>[15]</v>
      </c>
      <c r="E2" s="27" t="str" cm="1">
        <f t="array" ref="E2:F2">_xlfn.TEXTSPLIT($B2,")")</f>
        <v>7thDec2024(09:30:55</v>
      </c>
      <c r="F2" s="27" t="str">
        <v>704879567Subscribers</v>
      </c>
      <c r="G2" s="27" t="str">
        <f>SUBSTITUTE($D2,"[","")</f>
        <v>15]</v>
      </c>
      <c r="H2" s="27">
        <f>VALUE(SUBSTITUTE($G2,"]",""))</f>
        <v>15</v>
      </c>
      <c r="I2" s="27" t="str">
        <f>C2</f>
        <v>Unlock Your Potential</v>
      </c>
      <c r="J2" s="28" t="str">
        <f>SUBSTITUTE($E2,"("," ")</f>
        <v>7thDec2024 09:30:55</v>
      </c>
      <c r="K2" s="28" t="str" cm="1">
        <f t="array" ref="K2:L2">_xlfn.TEXTSPLIT($J2," ")</f>
        <v>7thDec2024</v>
      </c>
      <c r="L2" s="28" t="str">
        <v>09:30:55</v>
      </c>
      <c r="M2" s="59" t="str">
        <f>IF($K2="7thDec2024","7/12/2024",IF($K2="1stDec2024","1/12/2024",IF($K2="2ndDec2024","2/12/2024",IF($K2="3rdDec2024","3/12/2024",IF($K2="4thDec2024","4/12/2024",IF($K2="5thDec2024","5/12/2024",IF($K2="6thDec2024","6/12/2024",IF($K2="7thDec2024","7/12/2024"))))))))</f>
        <v>7/12/2024</v>
      </c>
      <c r="N2" s="28" t="str" cm="1">
        <f t="array" ref="N2:P2">_xlfn.TEXTSPLIT($M2,"/")</f>
        <v>7</v>
      </c>
      <c r="O2" s="28" t="str">
        <v>12</v>
      </c>
      <c r="P2" s="28" t="str">
        <v>2024</v>
      </c>
      <c r="Q2" s="28">
        <f>DATE(P2,N2,O2)</f>
        <v>45485</v>
      </c>
      <c r="R2" s="89" t="str" cm="1">
        <f t="array" ref="R2:T2">_xlfn.TEXTSPLIT($L2,":")</f>
        <v>09</v>
      </c>
      <c r="S2" s="28" t="str">
        <v>30</v>
      </c>
      <c r="T2" s="28" t="str">
        <v>55</v>
      </c>
      <c r="U2" s="90">
        <f>TIME(R2,S2,T2)</f>
        <v>0.3964699074074074</v>
      </c>
      <c r="V2" s="27" t="str">
        <f>MID($F2,10,20)</f>
        <v>Subscribers</v>
      </c>
      <c r="W2" s="37" t="str">
        <f>IF(OR($V2="Reels",$V2="Stories",$V2="Explore Page"),"Instagram",IF(OR($V2="News Feed",$V2="Groups",$V2="Marketplace",$V2="Watch",$V2="Reactions"),"Facebook",IF(OR($V2="Subscribers",$V2="Shorts",$V2="Monetization"),"Youtube")))</f>
        <v>Youtube</v>
      </c>
      <c r="X2" s="71">
        <f t="shared" ref="X2:X193" si="0">H2</f>
        <v>15</v>
      </c>
      <c r="Y2" s="60" t="str">
        <f t="shared" ref="Y2:Y65" si="1">I2</f>
        <v>Unlock Your Potential</v>
      </c>
      <c r="Z2" s="69">
        <f t="shared" ref="Z2" si="2">Q2</f>
        <v>45485</v>
      </c>
      <c r="AA2" s="66" t="str" cm="1">
        <f t="array" ref="AA2:AB2">_xlfn.TEXTSPLIT($F2,$V2)</f>
        <v>704879567</v>
      </c>
      <c r="AB2" t="str">
        <v/>
      </c>
    </row>
    <row r="3" spans="1:28">
      <c r="A3" s="32" t="s">
        <v>1131</v>
      </c>
      <c r="B3" s="37" t="str" cm="1">
        <f t="array" ref="B3:D3">TRIM(_xlfn.TEXTSPLIT($A3,"#"))</f>
        <v>5thDec2024(02:38:15)704875789Reels</v>
      </c>
      <c r="C3" s="27" t="str">
        <v>Train to Gain</v>
      </c>
      <c r="D3" s="27" t="str">
        <v>[11]</v>
      </c>
      <c r="E3" s="27" t="str" cm="1">
        <f t="array" ref="E3:F3">_xlfn.TEXTSPLIT($B3,")")</f>
        <v>5thDec2024(02:38:15</v>
      </c>
      <c r="F3" s="27" t="str">
        <v>704875789Reels</v>
      </c>
      <c r="G3" s="27" t="str">
        <f t="shared" ref="G3:G66" si="3">SUBSTITUTE($D3,"[","")</f>
        <v>11]</v>
      </c>
      <c r="H3" s="27">
        <f>VALUE(SUBSTITUTE($G3,"]",""))</f>
        <v>11</v>
      </c>
      <c r="I3" s="27" t="str">
        <f t="shared" ref="I3:I66" si="4">C3</f>
        <v>Train to Gain</v>
      </c>
      <c r="J3" s="28" t="str">
        <f t="shared" ref="J3:J66" si="5">SUBSTITUTE($E3,"("," ")</f>
        <v>5thDec2024 02:38:15</v>
      </c>
      <c r="K3" s="28" t="str" cm="1">
        <f t="array" ref="K3:L3">_xlfn.TEXTSPLIT($J3," ")</f>
        <v>5thDec2024</v>
      </c>
      <c r="L3" s="28" t="str">
        <v>02:38:15</v>
      </c>
      <c r="M3" s="58" t="str">
        <f t="shared" ref="M3:M66" si="6">IF($K3="7thDec2024","7/12/2024",IF($K3="1stDec2024","1/12/2024",IF($K3="2ndDec2024","2/12/2024",IF($K3="3rdDec2024","3/12/2024",IF($K3="4thDec2024","4/12/2024",IF($K3="5thDec2024","5/12/2024",IF($K3="6thDec2024","6/12/2024",IF($K3="7thDec2024","7/12/2024"))))))))</f>
        <v>5/12/2024</v>
      </c>
      <c r="N3" s="28" t="str" cm="1">
        <f t="array" ref="N3:P3">_xlfn.TEXTSPLIT($M3,"/")</f>
        <v>5</v>
      </c>
      <c r="O3" s="28" t="str">
        <v>12</v>
      </c>
      <c r="P3" s="28" t="str">
        <v>2024</v>
      </c>
      <c r="Q3" s="28">
        <f>DATE(P3,N3,O3)</f>
        <v>45424</v>
      </c>
      <c r="R3" s="89" t="str" cm="1">
        <f t="array" ref="R3:T3">_xlfn.TEXTSPLIT($L3,":")</f>
        <v>02</v>
      </c>
      <c r="S3" s="28" t="str">
        <v>38</v>
      </c>
      <c r="T3" s="28" t="str">
        <v>15</v>
      </c>
      <c r="U3" s="90">
        <f t="shared" ref="U3:U66" si="7">TIME(R3,S3,T3)</f>
        <v>0.10989583333333333</v>
      </c>
      <c r="V3" s="27" t="str">
        <f t="shared" ref="V3:V66" si="8">MID($F3,10,20)</f>
        <v>Reels</v>
      </c>
      <c r="W3" s="37" t="str">
        <f t="shared" ref="W3:W66" si="9">IF(OR($V3="Reels",$V3="Stories",$V3="Explore Page"),"Instagram",IF(OR($V3="News Feed",$V3="Groups",$V3="Marketplace",$V3="Watch",$V3="Reactions"),"Facebook",IF(OR($V3="Subscribers",$V3="Shorts",$V3="Monetization"),"Youtube")))</f>
        <v>Instagram</v>
      </c>
      <c r="X3" s="71">
        <f t="shared" si="0"/>
        <v>11</v>
      </c>
      <c r="Y3" s="60" t="str">
        <f t="shared" si="1"/>
        <v>Train to Gain</v>
      </c>
      <c r="Z3" s="69">
        <f t="shared" ref="Z3:Z66" si="10">Q3</f>
        <v>45424</v>
      </c>
      <c r="AA3" s="66" t="str" cm="1">
        <f t="array" ref="AA3:AB3">_xlfn.TEXTSPLIT($F3,$V3)</f>
        <v>704875789</v>
      </c>
      <c r="AB3" t="str">
        <v/>
      </c>
    </row>
    <row r="4" spans="1:28">
      <c r="A4" s="32" t="s">
        <v>1132</v>
      </c>
      <c r="B4" s="37" t="str" cm="1">
        <f t="array" ref="B4:D4">TRIM(_xlfn.TEXTSPLIT($A4,"#"))</f>
        <v>5thDec2024(11:35:04)604872011Monetization</v>
      </c>
      <c r="C4" s="27" t="str">
        <v>Train to Gain</v>
      </c>
      <c r="D4" s="27" t="str">
        <v>[33]</v>
      </c>
      <c r="E4" s="27" t="str" cm="1">
        <f t="array" ref="E4:F4">_xlfn.TEXTSPLIT($B4,")")</f>
        <v>5thDec2024(11:35:04</v>
      </c>
      <c r="F4" s="27" t="str">
        <v>604872011Monetization</v>
      </c>
      <c r="G4" s="27" t="str">
        <f t="shared" si="3"/>
        <v>33]</v>
      </c>
      <c r="H4" s="27">
        <f>VALUE(SUBSTITUTE($G4,"]",""))</f>
        <v>33</v>
      </c>
      <c r="I4" s="27" t="str">
        <f t="shared" si="4"/>
        <v>Train to Gain</v>
      </c>
      <c r="J4" s="28" t="str">
        <f t="shared" si="5"/>
        <v>5thDec2024 11:35:04</v>
      </c>
      <c r="K4" s="28" t="str" cm="1">
        <f t="array" ref="K4:L4">_xlfn.TEXTSPLIT($J4," ")</f>
        <v>5thDec2024</v>
      </c>
      <c r="L4" s="28" t="str">
        <v>11:35:04</v>
      </c>
      <c r="M4" s="58" t="str">
        <f t="shared" si="6"/>
        <v>5/12/2024</v>
      </c>
      <c r="N4" s="28" t="str" cm="1">
        <f t="array" ref="N4:P4">_xlfn.TEXTSPLIT($M4,"/")</f>
        <v>5</v>
      </c>
      <c r="O4" s="28" t="str">
        <v>12</v>
      </c>
      <c r="P4" s="28" t="str">
        <v>2024</v>
      </c>
      <c r="Q4" s="28">
        <f>DATE(P4,N4,O4)</f>
        <v>45424</v>
      </c>
      <c r="R4" s="89" t="str" cm="1">
        <f t="array" ref="R4:T4">_xlfn.TEXTSPLIT($L4,":")</f>
        <v>11</v>
      </c>
      <c r="S4" s="28" t="str">
        <v>35</v>
      </c>
      <c r="T4" s="28" t="str">
        <v>04</v>
      </c>
      <c r="U4" s="90">
        <f t="shared" si="7"/>
        <v>0.48268518518518516</v>
      </c>
      <c r="V4" s="27" t="str">
        <f t="shared" si="8"/>
        <v>Monetization</v>
      </c>
      <c r="W4" s="37" t="str">
        <f t="shared" si="9"/>
        <v>Youtube</v>
      </c>
      <c r="X4" s="71">
        <f t="shared" si="0"/>
        <v>33</v>
      </c>
      <c r="Y4" s="60" t="str">
        <f t="shared" si="1"/>
        <v>Train to Gain</v>
      </c>
      <c r="Z4" s="69">
        <f t="shared" si="10"/>
        <v>45424</v>
      </c>
      <c r="AA4" s="66" t="str" cm="1">
        <f t="array" ref="AA4:AB4">_xlfn.TEXTSPLIT($F4,$V4)</f>
        <v>604872011</v>
      </c>
      <c r="AB4" t="str">
        <v/>
      </c>
    </row>
    <row r="5" spans="1:28">
      <c r="A5" s="32" t="s">
        <v>1133</v>
      </c>
      <c r="B5" s="37" t="str" cm="1">
        <f t="array" ref="B5:D5">TRIM(_xlfn.TEXTSPLIT($A5,"#"))</f>
        <v>3rdDec2024(05:29:17)604868234Stories</v>
      </c>
      <c r="C5" s="27" t="str">
        <v>Train to Gain</v>
      </c>
      <c r="D5" s="27" t="str">
        <v>[33]</v>
      </c>
      <c r="E5" s="27" t="str" cm="1">
        <f t="array" ref="E5:F5">_xlfn.TEXTSPLIT($B5,")")</f>
        <v>3rdDec2024(05:29:17</v>
      </c>
      <c r="F5" s="27" t="str">
        <v>604868234Stories</v>
      </c>
      <c r="G5" s="27" t="str">
        <f t="shared" si="3"/>
        <v>33]</v>
      </c>
      <c r="H5" s="27">
        <f>VALUE(SUBSTITUTE($G5,"]",""))</f>
        <v>33</v>
      </c>
      <c r="I5" s="27" t="str">
        <f t="shared" si="4"/>
        <v>Train to Gain</v>
      </c>
      <c r="J5" s="28" t="str">
        <f t="shared" si="5"/>
        <v>3rdDec2024 05:29:17</v>
      </c>
      <c r="K5" s="28" t="str" cm="1">
        <f t="array" ref="K5:L5">_xlfn.TEXTSPLIT($J5," ")</f>
        <v>3rdDec2024</v>
      </c>
      <c r="L5" s="28" t="str">
        <v>05:29:17</v>
      </c>
      <c r="M5" s="58" t="str">
        <f t="shared" si="6"/>
        <v>3/12/2024</v>
      </c>
      <c r="N5" s="28" t="str" cm="1">
        <f t="array" ref="N5:P5">_xlfn.TEXTSPLIT($M5,"/")</f>
        <v>3</v>
      </c>
      <c r="O5" s="28" t="str">
        <v>12</v>
      </c>
      <c r="P5" s="28" t="str">
        <v>2024</v>
      </c>
      <c r="Q5" s="28">
        <f>DATE(P5,N5,O5)</f>
        <v>45363</v>
      </c>
      <c r="R5" s="89" t="str" cm="1">
        <f t="array" ref="R5:T5">_xlfn.TEXTSPLIT($L5,":")</f>
        <v>05</v>
      </c>
      <c r="S5" s="28" t="str">
        <v>29</v>
      </c>
      <c r="T5" s="28" t="str">
        <v>17</v>
      </c>
      <c r="U5" s="90">
        <f t="shared" si="7"/>
        <v>0.22866898148148149</v>
      </c>
      <c r="V5" s="27" t="str">
        <f t="shared" si="8"/>
        <v>Stories</v>
      </c>
      <c r="W5" s="37" t="str">
        <f t="shared" si="9"/>
        <v>Instagram</v>
      </c>
      <c r="X5" s="71">
        <f t="shared" si="0"/>
        <v>33</v>
      </c>
      <c r="Y5" s="60" t="str">
        <f t="shared" si="1"/>
        <v>Train to Gain</v>
      </c>
      <c r="Z5" s="69">
        <f t="shared" si="10"/>
        <v>45363</v>
      </c>
      <c r="AA5" s="66" t="str" cm="1">
        <f t="array" ref="AA5:AB5">_xlfn.TEXTSPLIT($F5,$V5)</f>
        <v>604868234</v>
      </c>
      <c r="AB5" t="str">
        <v/>
      </c>
    </row>
    <row r="6" spans="1:28">
      <c r="A6" s="32" t="s">
        <v>1134</v>
      </c>
      <c r="B6" s="37" t="str" cm="1">
        <f t="array" ref="B6:D6">TRIM(_xlfn.TEXTSPLIT($A6,"#"))</f>
        <v>6thDec2024(05:43:42)604864456Marketplace</v>
      </c>
      <c r="C6" s="27" t="str">
        <v>Train to Gain</v>
      </c>
      <c r="D6" s="27" t="str">
        <v>[10]</v>
      </c>
      <c r="E6" s="27" t="str" cm="1">
        <f t="array" ref="E6:F6">_xlfn.TEXTSPLIT($B6,")")</f>
        <v>6thDec2024(05:43:42</v>
      </c>
      <c r="F6" s="27" t="str">
        <v>604864456Marketplace</v>
      </c>
      <c r="G6" s="27" t="str">
        <f t="shared" si="3"/>
        <v>10]</v>
      </c>
      <c r="H6" s="27">
        <f>VALUE(SUBSTITUTE($G6,"]",""))</f>
        <v>10</v>
      </c>
      <c r="I6" s="27" t="str">
        <f t="shared" si="4"/>
        <v>Train to Gain</v>
      </c>
      <c r="J6" s="28" t="str">
        <f t="shared" si="5"/>
        <v>6thDec2024 05:43:42</v>
      </c>
      <c r="K6" s="28" t="str" cm="1">
        <f t="array" ref="K6:L6">_xlfn.TEXTSPLIT($J6," ")</f>
        <v>6thDec2024</v>
      </c>
      <c r="L6" s="28" t="str">
        <v>05:43:42</v>
      </c>
      <c r="M6" s="58" t="str">
        <f t="shared" si="6"/>
        <v>6/12/2024</v>
      </c>
      <c r="N6" s="28" t="str" cm="1">
        <f t="array" ref="N6:P6">_xlfn.TEXTSPLIT($M6,"/")</f>
        <v>6</v>
      </c>
      <c r="O6" s="28" t="str">
        <v>12</v>
      </c>
      <c r="P6" s="28" t="str">
        <v>2024</v>
      </c>
      <c r="Q6" s="28">
        <f>DATE(P6,N6,O6)</f>
        <v>45455</v>
      </c>
      <c r="R6" s="89" t="str" cm="1">
        <f t="array" ref="R6:T6">_xlfn.TEXTSPLIT($L6,":")</f>
        <v>05</v>
      </c>
      <c r="S6" s="28" t="str">
        <v>43</v>
      </c>
      <c r="T6" s="28" t="str">
        <v>42</v>
      </c>
      <c r="U6" s="90">
        <f t="shared" si="7"/>
        <v>0.23868055555555556</v>
      </c>
      <c r="V6" s="27" t="str">
        <f t="shared" si="8"/>
        <v>Marketplace</v>
      </c>
      <c r="W6" s="37" t="str">
        <f t="shared" si="9"/>
        <v>Facebook</v>
      </c>
      <c r="X6" s="71">
        <f t="shared" si="0"/>
        <v>10</v>
      </c>
      <c r="Y6" s="60" t="str">
        <f t="shared" si="1"/>
        <v>Train to Gain</v>
      </c>
      <c r="Z6" s="69">
        <f t="shared" si="10"/>
        <v>45455</v>
      </c>
      <c r="AA6" s="66" t="str" cm="1">
        <f t="array" ref="AA6:AB6">_xlfn.TEXTSPLIT($F6,$V6)</f>
        <v>604864456</v>
      </c>
      <c r="AB6" t="str">
        <v/>
      </c>
    </row>
    <row r="7" spans="1:28">
      <c r="A7" s="32" t="s">
        <v>1135</v>
      </c>
      <c r="B7" s="37" t="str" cm="1">
        <f t="array" ref="B7:D7">TRIM(_xlfn.TEXTSPLIT($A7,"#"))</f>
        <v>3rdDec2024(10:20:55)604860678Reels</v>
      </c>
      <c r="C7" s="27" t="str">
        <v>Unlock Your Potential</v>
      </c>
      <c r="D7" s="27" t="str">
        <v>[4]</v>
      </c>
      <c r="E7" s="27" t="str" cm="1">
        <f t="array" ref="E7:F7">_xlfn.TEXTSPLIT($B7,")")</f>
        <v>3rdDec2024(10:20:55</v>
      </c>
      <c r="F7" s="27" t="str">
        <v>604860678Reels</v>
      </c>
      <c r="G7" s="27" t="str">
        <f t="shared" si="3"/>
        <v>4]</v>
      </c>
      <c r="H7" s="27">
        <f>VALUE(SUBSTITUTE($G7,"]",""))</f>
        <v>4</v>
      </c>
      <c r="I7" s="27" t="str">
        <f t="shared" si="4"/>
        <v>Unlock Your Potential</v>
      </c>
      <c r="J7" s="28" t="str">
        <f t="shared" si="5"/>
        <v>3rdDec2024 10:20:55</v>
      </c>
      <c r="K7" s="28" t="str" cm="1">
        <f t="array" ref="K7:L7">_xlfn.TEXTSPLIT($J7," ")</f>
        <v>3rdDec2024</v>
      </c>
      <c r="L7" s="28" t="str">
        <v>10:20:55</v>
      </c>
      <c r="M7" s="58" t="str">
        <f t="shared" si="6"/>
        <v>3/12/2024</v>
      </c>
      <c r="N7" s="28" t="str" cm="1">
        <f t="array" ref="N7:P7">_xlfn.TEXTSPLIT($M7,"/")</f>
        <v>3</v>
      </c>
      <c r="O7" s="28" t="str">
        <v>12</v>
      </c>
      <c r="P7" s="28" t="str">
        <v>2024</v>
      </c>
      <c r="Q7" s="28">
        <f>DATE(P7,N7,O7)</f>
        <v>45363</v>
      </c>
      <c r="R7" s="89" t="str" cm="1">
        <f t="array" ref="R7:T7">_xlfn.TEXTSPLIT($L7,":")</f>
        <v>10</v>
      </c>
      <c r="S7" s="28" t="str">
        <v>20</v>
      </c>
      <c r="T7" s="28" t="str">
        <v>55</v>
      </c>
      <c r="U7" s="90">
        <f t="shared" si="7"/>
        <v>0.43119212962962961</v>
      </c>
      <c r="V7" s="27" t="str">
        <f t="shared" si="8"/>
        <v>Reels</v>
      </c>
      <c r="W7" s="37" t="str">
        <f t="shared" si="9"/>
        <v>Instagram</v>
      </c>
      <c r="X7" s="71">
        <f t="shared" si="0"/>
        <v>4</v>
      </c>
      <c r="Y7" s="60" t="str">
        <f t="shared" si="1"/>
        <v>Unlock Your Potential</v>
      </c>
      <c r="Z7" s="69">
        <f t="shared" si="10"/>
        <v>45363</v>
      </c>
      <c r="AA7" s="66" t="str" cm="1">
        <f t="array" ref="AA7:AB7">_xlfn.TEXTSPLIT($F7,$V7)</f>
        <v>604860678</v>
      </c>
      <c r="AB7" t="str">
        <v/>
      </c>
    </row>
    <row r="8" spans="1:28">
      <c r="A8" s="32" t="s">
        <v>1136</v>
      </c>
      <c r="B8" s="37" t="str" cm="1">
        <f t="array" ref="B8:D8">TRIM(_xlfn.TEXTSPLIT($A8,"#"))</f>
        <v>6thDec2024(06:17:45)608569009Explore Page</v>
      </c>
      <c r="C8" s="27" t="str">
        <v>Unlock Your Potential</v>
      </c>
      <c r="D8" s="27" t="str">
        <v>[18]</v>
      </c>
      <c r="E8" s="27" t="str" cm="1">
        <f t="array" ref="E8:F8">_xlfn.TEXTSPLIT($B8,")")</f>
        <v>6thDec2024(06:17:45</v>
      </c>
      <c r="F8" s="27" t="str">
        <v>608569009Explore Page</v>
      </c>
      <c r="G8" s="27" t="str">
        <f t="shared" si="3"/>
        <v>18]</v>
      </c>
      <c r="H8" s="27">
        <f>VALUE(SUBSTITUTE($G8,"]",""))</f>
        <v>18</v>
      </c>
      <c r="I8" s="27" t="str">
        <f t="shared" si="4"/>
        <v>Unlock Your Potential</v>
      </c>
      <c r="J8" s="28" t="str">
        <f t="shared" si="5"/>
        <v>6thDec2024 06:17:45</v>
      </c>
      <c r="K8" s="28" t="str" cm="1">
        <f t="array" ref="K8:L8">_xlfn.TEXTSPLIT($J8," ")</f>
        <v>6thDec2024</v>
      </c>
      <c r="L8" s="28" t="str">
        <v>06:17:45</v>
      </c>
      <c r="M8" s="58" t="str">
        <f t="shared" si="6"/>
        <v>6/12/2024</v>
      </c>
      <c r="N8" s="28" t="str" cm="1">
        <f t="array" ref="N8:P8">_xlfn.TEXTSPLIT($M8,"/")</f>
        <v>6</v>
      </c>
      <c r="O8" s="28" t="str">
        <v>12</v>
      </c>
      <c r="P8" s="28" t="str">
        <v>2024</v>
      </c>
      <c r="Q8" s="28">
        <f>DATE(P8,N8,O8)</f>
        <v>45455</v>
      </c>
      <c r="R8" s="89" t="str" cm="1">
        <f t="array" ref="R8:T8">_xlfn.TEXTSPLIT($L8,":")</f>
        <v>06</v>
      </c>
      <c r="S8" s="28" t="str">
        <v>17</v>
      </c>
      <c r="T8" s="28" t="str">
        <v>45</v>
      </c>
      <c r="U8" s="90">
        <f t="shared" si="7"/>
        <v>0.26232638888888887</v>
      </c>
      <c r="V8" s="27" t="str">
        <f t="shared" si="8"/>
        <v>Explore Page</v>
      </c>
      <c r="W8" s="37" t="str">
        <f t="shared" si="9"/>
        <v>Instagram</v>
      </c>
      <c r="X8" s="71">
        <f t="shared" si="0"/>
        <v>18</v>
      </c>
      <c r="Y8" s="60" t="str">
        <f t="shared" si="1"/>
        <v>Unlock Your Potential</v>
      </c>
      <c r="Z8" s="69">
        <f t="shared" si="10"/>
        <v>45455</v>
      </c>
      <c r="AA8" s="66" t="str" cm="1">
        <f t="array" ref="AA8:AB8">_xlfn.TEXTSPLIT($F8,$V8)</f>
        <v>608569009</v>
      </c>
      <c r="AB8" t="str">
        <v/>
      </c>
    </row>
    <row r="9" spans="1:28">
      <c r="A9" s="32" t="s">
        <v>1137</v>
      </c>
      <c r="B9" s="37" t="str" cm="1">
        <f t="array" ref="B9:D9">TRIM(_xlfn.TEXTSPLIT($A9,"#"))</f>
        <v>4thDec2024(10:27:00)601468768Explore Page</v>
      </c>
      <c r="C9" s="27" t="str">
        <v>Train to Gain</v>
      </c>
      <c r="D9" s="27" t="str">
        <v>[16]</v>
      </c>
      <c r="E9" s="27" t="str" cm="1">
        <f t="array" ref="E9:F9">_xlfn.TEXTSPLIT($B9,")")</f>
        <v>4thDec2024(10:27:00</v>
      </c>
      <c r="F9" s="27" t="str">
        <v>601468768Explore Page</v>
      </c>
      <c r="G9" s="27" t="str">
        <f t="shared" si="3"/>
        <v>16]</v>
      </c>
      <c r="H9" s="27">
        <f>VALUE(SUBSTITUTE($G9,"]",""))</f>
        <v>16</v>
      </c>
      <c r="I9" s="27" t="str">
        <f t="shared" si="4"/>
        <v>Train to Gain</v>
      </c>
      <c r="J9" s="28" t="str">
        <f t="shared" si="5"/>
        <v>4thDec2024 10:27:00</v>
      </c>
      <c r="K9" s="28" t="str" cm="1">
        <f t="array" ref="K9:L9">_xlfn.TEXTSPLIT($J9," ")</f>
        <v>4thDec2024</v>
      </c>
      <c r="L9" s="28" t="str">
        <v>10:27:00</v>
      </c>
      <c r="M9" s="58" t="str">
        <f t="shared" si="6"/>
        <v>4/12/2024</v>
      </c>
      <c r="N9" s="28" t="str" cm="1">
        <f t="array" ref="N9:P9">_xlfn.TEXTSPLIT($M9,"/")</f>
        <v>4</v>
      </c>
      <c r="O9" s="28" t="str">
        <v>12</v>
      </c>
      <c r="P9" s="28" t="str">
        <v>2024</v>
      </c>
      <c r="Q9" s="28">
        <f>DATE(P9,N9,O9)</f>
        <v>45394</v>
      </c>
      <c r="R9" s="89" t="str" cm="1">
        <f t="array" ref="R9:T9">_xlfn.TEXTSPLIT($L9,":")</f>
        <v>10</v>
      </c>
      <c r="S9" s="28" t="str">
        <v>27</v>
      </c>
      <c r="T9" s="28" t="str">
        <v>00</v>
      </c>
      <c r="U9" s="90">
        <f t="shared" si="7"/>
        <v>0.43541666666666667</v>
      </c>
      <c r="V9" s="27" t="str">
        <f t="shared" si="8"/>
        <v>Explore Page</v>
      </c>
      <c r="W9" s="37" t="str">
        <f t="shared" si="9"/>
        <v>Instagram</v>
      </c>
      <c r="X9" s="71">
        <f t="shared" si="0"/>
        <v>16</v>
      </c>
      <c r="Y9" s="60" t="str">
        <f t="shared" si="1"/>
        <v>Train to Gain</v>
      </c>
      <c r="Z9" s="69">
        <f t="shared" si="10"/>
        <v>45394</v>
      </c>
      <c r="AA9" s="66" t="str" cm="1">
        <f t="array" ref="AA9:AB9">_xlfn.TEXTSPLIT($F9,$V9)</f>
        <v>601468768</v>
      </c>
      <c r="AB9" t="str">
        <v/>
      </c>
    </row>
    <row r="10" spans="1:28">
      <c r="A10" s="32" t="s">
        <v>1138</v>
      </c>
      <c r="B10" s="37" t="str" cm="1">
        <f t="array" ref="B10:D10">TRIM(_xlfn.TEXTSPLIT($A10,"#"))</f>
        <v>6thDec2024(00:57:01)605065450News Feed</v>
      </c>
      <c r="C10" s="27" t="str">
        <v>Unlock Your Potential</v>
      </c>
      <c r="D10" s="27" t="str">
        <v>[10]</v>
      </c>
      <c r="E10" s="27" t="str" cm="1">
        <f t="array" ref="E10:F10">_xlfn.TEXTSPLIT($B10,")")</f>
        <v>6thDec2024(00:57:01</v>
      </c>
      <c r="F10" s="27" t="str">
        <v>605065450News Feed</v>
      </c>
      <c r="G10" s="27" t="str">
        <f t="shared" si="3"/>
        <v>10]</v>
      </c>
      <c r="H10" s="27">
        <f>VALUE(SUBSTITUTE($G10,"]",""))</f>
        <v>10</v>
      </c>
      <c r="I10" s="27" t="str">
        <f t="shared" si="4"/>
        <v>Unlock Your Potential</v>
      </c>
      <c r="J10" s="28" t="str">
        <f t="shared" si="5"/>
        <v>6thDec2024 00:57:01</v>
      </c>
      <c r="K10" s="28" t="str" cm="1">
        <f t="array" ref="K10:L10">_xlfn.TEXTSPLIT($J10," ")</f>
        <v>6thDec2024</v>
      </c>
      <c r="L10" s="28" t="str">
        <v>00:57:01</v>
      </c>
      <c r="M10" s="58" t="str">
        <f t="shared" si="6"/>
        <v>6/12/2024</v>
      </c>
      <c r="N10" s="28" t="str" cm="1">
        <f t="array" ref="N10:P10">_xlfn.TEXTSPLIT($M10,"/")</f>
        <v>6</v>
      </c>
      <c r="O10" s="28" t="str">
        <v>12</v>
      </c>
      <c r="P10" s="28" t="str">
        <v>2024</v>
      </c>
      <c r="Q10" s="28">
        <f>DATE(P10,N10,O10)</f>
        <v>45455</v>
      </c>
      <c r="R10" s="89" t="str" cm="1">
        <f t="array" ref="R10:T10">_xlfn.TEXTSPLIT($L10,":")</f>
        <v>00</v>
      </c>
      <c r="S10" s="28" t="str">
        <v>57</v>
      </c>
      <c r="T10" s="28" t="str">
        <v>01</v>
      </c>
      <c r="U10" s="90">
        <f t="shared" si="7"/>
        <v>3.9594907407407405E-2</v>
      </c>
      <c r="V10" s="27" t="str">
        <f t="shared" si="8"/>
        <v>News Feed</v>
      </c>
      <c r="W10" s="37" t="str">
        <f t="shared" si="9"/>
        <v>Facebook</v>
      </c>
      <c r="X10" s="71">
        <f t="shared" si="0"/>
        <v>10</v>
      </c>
      <c r="Y10" s="60" t="str">
        <f t="shared" si="1"/>
        <v>Unlock Your Potential</v>
      </c>
      <c r="Z10" s="69">
        <f t="shared" si="10"/>
        <v>45455</v>
      </c>
      <c r="AA10" s="66" t="str" cm="1">
        <f t="array" ref="AA10:AB10">_xlfn.TEXTSPLIT($F10,$V10)</f>
        <v>605065450</v>
      </c>
      <c r="AB10" t="str">
        <v/>
      </c>
    </row>
    <row r="11" spans="1:28">
      <c r="A11" s="32" t="s">
        <v>1139</v>
      </c>
      <c r="B11" s="37" t="str" cm="1">
        <f t="array" ref="B11:D11">TRIM(_xlfn.TEXTSPLIT($A11,"#"))</f>
        <v>1stDec2024(09:08:36)705154432Shorts</v>
      </c>
      <c r="C11" s="27" t="str">
        <v>Train to Gain</v>
      </c>
      <c r="D11" s="27" t="str">
        <v>[32]</v>
      </c>
      <c r="E11" s="27" t="str" cm="1">
        <f t="array" ref="E11:F11">_xlfn.TEXTSPLIT($B11,")")</f>
        <v>1stDec2024(09:08:36</v>
      </c>
      <c r="F11" s="27" t="str">
        <v>705154432Shorts</v>
      </c>
      <c r="G11" s="27" t="str">
        <f t="shared" si="3"/>
        <v>32]</v>
      </c>
      <c r="H11" s="27">
        <f>VALUE(SUBSTITUTE($G11,"]",""))</f>
        <v>32</v>
      </c>
      <c r="I11" s="27" t="str">
        <f t="shared" si="4"/>
        <v>Train to Gain</v>
      </c>
      <c r="J11" s="28" t="str">
        <f t="shared" si="5"/>
        <v>1stDec2024 09:08:36</v>
      </c>
      <c r="K11" s="28" t="str" cm="1">
        <f t="array" ref="K11:L11">_xlfn.TEXTSPLIT($J11," ")</f>
        <v>1stDec2024</v>
      </c>
      <c r="L11" s="28" t="str">
        <v>09:08:36</v>
      </c>
      <c r="M11" s="58" t="str">
        <f t="shared" si="6"/>
        <v>1/12/2024</v>
      </c>
      <c r="N11" s="28" t="str" cm="1">
        <f t="array" ref="N11:P11">_xlfn.TEXTSPLIT($M11,"/")</f>
        <v>1</v>
      </c>
      <c r="O11" s="28" t="str">
        <v>12</v>
      </c>
      <c r="P11" s="28" t="str">
        <v>2024</v>
      </c>
      <c r="Q11" s="28">
        <f>DATE(P11,N11,O11)</f>
        <v>45303</v>
      </c>
      <c r="R11" s="89" t="str" cm="1">
        <f t="array" ref="R11:T11">_xlfn.TEXTSPLIT($L11,":")</f>
        <v>09</v>
      </c>
      <c r="S11" s="28" t="str">
        <v>08</v>
      </c>
      <c r="T11" s="28" t="str">
        <v>36</v>
      </c>
      <c r="U11" s="90">
        <f t="shared" si="7"/>
        <v>0.38097222222222221</v>
      </c>
      <c r="V11" s="27" t="str">
        <f t="shared" si="8"/>
        <v>Shorts</v>
      </c>
      <c r="W11" s="37" t="str">
        <f t="shared" si="9"/>
        <v>Youtube</v>
      </c>
      <c r="X11" s="71">
        <f t="shared" si="0"/>
        <v>32</v>
      </c>
      <c r="Y11" s="60" t="str">
        <f t="shared" si="1"/>
        <v>Train to Gain</v>
      </c>
      <c r="Z11" s="69">
        <f t="shared" si="10"/>
        <v>45303</v>
      </c>
      <c r="AA11" s="66" t="str" cm="1">
        <f t="array" ref="AA11:AB11">_xlfn.TEXTSPLIT($F11,$V11)</f>
        <v>705154432</v>
      </c>
      <c r="AB11" t="str">
        <v/>
      </c>
    </row>
    <row r="12" spans="1:28">
      <c r="A12" s="32" t="s">
        <v>1140</v>
      </c>
      <c r="B12" s="37" t="str" cm="1">
        <f t="array" ref="B12:D12">TRIM(_xlfn.TEXTSPLIT($A12,"#"))</f>
        <v>4thDec2024(04:21:39)705158209Explore Page</v>
      </c>
      <c r="C12" s="27" t="str">
        <v>Train to Gain</v>
      </c>
      <c r="D12" s="27" t="str">
        <v>[31]</v>
      </c>
      <c r="E12" s="27" t="str" cm="1">
        <f t="array" ref="E12:F12">_xlfn.TEXTSPLIT($B12,")")</f>
        <v>4thDec2024(04:21:39</v>
      </c>
      <c r="F12" s="27" t="str">
        <v>705158209Explore Page</v>
      </c>
      <c r="G12" s="27" t="str">
        <f t="shared" si="3"/>
        <v>31]</v>
      </c>
      <c r="H12" s="27">
        <f>VALUE(SUBSTITUTE($G12,"]",""))</f>
        <v>31</v>
      </c>
      <c r="I12" s="27" t="str">
        <f t="shared" si="4"/>
        <v>Train to Gain</v>
      </c>
      <c r="J12" s="28" t="str">
        <f t="shared" si="5"/>
        <v>4thDec2024 04:21:39</v>
      </c>
      <c r="K12" s="28" t="str" cm="1">
        <f t="array" ref="K12:L12">_xlfn.TEXTSPLIT($J12," ")</f>
        <v>4thDec2024</v>
      </c>
      <c r="L12" s="28" t="str">
        <v>04:21:39</v>
      </c>
      <c r="M12" s="58" t="str">
        <f t="shared" si="6"/>
        <v>4/12/2024</v>
      </c>
      <c r="N12" s="28" t="str" cm="1">
        <f t="array" ref="N12:P12">_xlfn.TEXTSPLIT($M12,"/")</f>
        <v>4</v>
      </c>
      <c r="O12" s="28" t="str">
        <v>12</v>
      </c>
      <c r="P12" s="28" t="str">
        <v>2024</v>
      </c>
      <c r="Q12" s="28">
        <f>DATE(P12,N12,O12)</f>
        <v>45394</v>
      </c>
      <c r="R12" s="89" t="str" cm="1">
        <f t="array" ref="R12:T12">_xlfn.TEXTSPLIT($L12,":")</f>
        <v>04</v>
      </c>
      <c r="S12" s="28" t="str">
        <v>21</v>
      </c>
      <c r="T12" s="28" t="str">
        <v>39</v>
      </c>
      <c r="U12" s="90">
        <f t="shared" si="7"/>
        <v>0.1817013888888889</v>
      </c>
      <c r="V12" s="27" t="str">
        <f t="shared" si="8"/>
        <v>Explore Page</v>
      </c>
      <c r="W12" s="37" t="str">
        <f t="shared" si="9"/>
        <v>Instagram</v>
      </c>
      <c r="X12" s="71">
        <f t="shared" si="0"/>
        <v>31</v>
      </c>
      <c r="Y12" s="60" t="str">
        <f t="shared" si="1"/>
        <v>Train to Gain</v>
      </c>
      <c r="Z12" s="69">
        <f t="shared" si="10"/>
        <v>45394</v>
      </c>
      <c r="AA12" s="66" t="str" cm="1">
        <f t="array" ref="AA12:AB12">_xlfn.TEXTSPLIT($F12,$V12)</f>
        <v>705158209</v>
      </c>
      <c r="AB12" t="str">
        <v/>
      </c>
    </row>
    <row r="13" spans="1:28">
      <c r="A13" s="32" t="s">
        <v>1141</v>
      </c>
      <c r="B13" s="37" t="str" cm="1">
        <f t="array" ref="B13:D13">TRIM(_xlfn.TEXTSPLIT($A13,"#"))</f>
        <v>1stDec2024(10:43:36)605161987Explore Page</v>
      </c>
      <c r="C13" s="27" t="str">
        <v>Train to Gain</v>
      </c>
      <c r="D13" s="27" t="str">
        <v>[33]</v>
      </c>
      <c r="E13" s="27" t="str" cm="1">
        <f t="array" ref="E13:F13">_xlfn.TEXTSPLIT($B13,")")</f>
        <v>1stDec2024(10:43:36</v>
      </c>
      <c r="F13" s="27" t="str">
        <v>605161987Explore Page</v>
      </c>
      <c r="G13" s="27" t="str">
        <f t="shared" si="3"/>
        <v>33]</v>
      </c>
      <c r="H13" s="27">
        <f>VALUE(SUBSTITUTE($G13,"]",""))</f>
        <v>33</v>
      </c>
      <c r="I13" s="27" t="str">
        <f t="shared" si="4"/>
        <v>Train to Gain</v>
      </c>
      <c r="J13" s="28" t="str">
        <f t="shared" si="5"/>
        <v>1stDec2024 10:43:36</v>
      </c>
      <c r="K13" s="28" t="str" cm="1">
        <f t="array" ref="K13:L13">_xlfn.TEXTSPLIT($J13," ")</f>
        <v>1stDec2024</v>
      </c>
      <c r="L13" s="28" t="str">
        <v>10:43:36</v>
      </c>
      <c r="M13" s="58" t="str">
        <f t="shared" si="6"/>
        <v>1/12/2024</v>
      </c>
      <c r="N13" s="28" t="str" cm="1">
        <f t="array" ref="N13:P13">_xlfn.TEXTSPLIT($M13,"/")</f>
        <v>1</v>
      </c>
      <c r="O13" s="28" t="str">
        <v>12</v>
      </c>
      <c r="P13" s="28" t="str">
        <v>2024</v>
      </c>
      <c r="Q13" s="28">
        <f>DATE(P13,N13,O13)</f>
        <v>45303</v>
      </c>
      <c r="R13" s="89" t="str" cm="1">
        <f t="array" ref="R13:T13">_xlfn.TEXTSPLIT($L13,":")</f>
        <v>10</v>
      </c>
      <c r="S13" s="28" t="str">
        <v>43</v>
      </c>
      <c r="T13" s="28" t="str">
        <v>36</v>
      </c>
      <c r="U13" s="90">
        <f t="shared" si="7"/>
        <v>0.44694444444444442</v>
      </c>
      <c r="V13" s="27" t="str">
        <f t="shared" si="8"/>
        <v>Explore Page</v>
      </c>
      <c r="W13" s="37" t="str">
        <f t="shared" si="9"/>
        <v>Instagram</v>
      </c>
      <c r="X13" s="71">
        <f t="shared" si="0"/>
        <v>33</v>
      </c>
      <c r="Y13" s="60" t="str">
        <f t="shared" si="1"/>
        <v>Train to Gain</v>
      </c>
      <c r="Z13" s="69">
        <f t="shared" si="10"/>
        <v>45303</v>
      </c>
      <c r="AA13" s="66" t="str" cm="1">
        <f t="array" ref="AA13:AB13">_xlfn.TEXTSPLIT($F13,$V13)</f>
        <v>605161987</v>
      </c>
      <c r="AB13" t="str">
        <v/>
      </c>
    </row>
    <row r="14" spans="1:28">
      <c r="A14" s="32" t="s">
        <v>1142</v>
      </c>
      <c r="B14" s="37" t="str" cm="1">
        <f t="array" ref="B14:D14">TRIM(_xlfn.TEXTSPLIT($A14,"#"))</f>
        <v>1stDec2024(10:08:35)705165765Explore Page</v>
      </c>
      <c r="C14" s="27" t="str">
        <v>Unlock Your Potential</v>
      </c>
      <c r="D14" s="27" t="str">
        <v>[39]</v>
      </c>
      <c r="E14" s="27" t="str" cm="1">
        <f t="array" ref="E14:F14">_xlfn.TEXTSPLIT($B14,")")</f>
        <v>1stDec2024(10:08:35</v>
      </c>
      <c r="F14" s="27" t="str">
        <v>705165765Explore Page</v>
      </c>
      <c r="G14" s="27" t="str">
        <f t="shared" si="3"/>
        <v>39]</v>
      </c>
      <c r="H14" s="27">
        <f>VALUE(SUBSTITUTE($G14,"]",""))</f>
        <v>39</v>
      </c>
      <c r="I14" s="27" t="str">
        <f t="shared" si="4"/>
        <v>Unlock Your Potential</v>
      </c>
      <c r="J14" s="28" t="str">
        <f t="shared" si="5"/>
        <v>1stDec2024 10:08:35</v>
      </c>
      <c r="K14" s="28" t="str" cm="1">
        <f t="array" ref="K14:L14">_xlfn.TEXTSPLIT($J14," ")</f>
        <v>1stDec2024</v>
      </c>
      <c r="L14" s="28" t="str">
        <v>10:08:35</v>
      </c>
      <c r="M14" s="58" t="str">
        <f t="shared" si="6"/>
        <v>1/12/2024</v>
      </c>
      <c r="N14" s="28" t="str" cm="1">
        <f t="array" ref="N14:P14">_xlfn.TEXTSPLIT($M14,"/")</f>
        <v>1</v>
      </c>
      <c r="O14" s="28" t="str">
        <v>12</v>
      </c>
      <c r="P14" s="28" t="str">
        <v>2024</v>
      </c>
      <c r="Q14" s="28">
        <f>DATE(P14,N14,O14)</f>
        <v>45303</v>
      </c>
      <c r="R14" s="89" t="str" cm="1">
        <f t="array" ref="R14:T14">_xlfn.TEXTSPLIT($L14,":")</f>
        <v>10</v>
      </c>
      <c r="S14" s="28" t="str">
        <v>08</v>
      </c>
      <c r="T14" s="28" t="str">
        <v>35</v>
      </c>
      <c r="U14" s="90">
        <f t="shared" si="7"/>
        <v>0.4226273148148148</v>
      </c>
      <c r="V14" s="27" t="str">
        <f t="shared" si="8"/>
        <v>Explore Page</v>
      </c>
      <c r="W14" s="37" t="str">
        <f t="shared" si="9"/>
        <v>Instagram</v>
      </c>
      <c r="X14" s="71">
        <f t="shared" si="0"/>
        <v>39</v>
      </c>
      <c r="Y14" s="60" t="str">
        <f t="shared" si="1"/>
        <v>Unlock Your Potential</v>
      </c>
      <c r="Z14" s="69">
        <f t="shared" si="10"/>
        <v>45303</v>
      </c>
      <c r="AA14" s="66" t="str" cm="1">
        <f t="array" ref="AA14:AB14">_xlfn.TEXTSPLIT($F14,$V14)</f>
        <v>705165765</v>
      </c>
      <c r="AB14" t="str">
        <v/>
      </c>
    </row>
    <row r="15" spans="1:28">
      <c r="A15" s="32" t="s">
        <v>1143</v>
      </c>
      <c r="B15" s="37" t="str" cm="1">
        <f t="array" ref="B15:D15">TRIM(_xlfn.TEXTSPLIT($A15,"#"))</f>
        <v>4thDec2024(06:21:12)705169543Shorts</v>
      </c>
      <c r="C15" s="27" t="str">
        <v>Unlock Your Potential</v>
      </c>
      <c r="D15" s="27" t="str">
        <v>[33]</v>
      </c>
      <c r="E15" s="27" t="str" cm="1">
        <f t="array" ref="E15:F15">_xlfn.TEXTSPLIT($B15,")")</f>
        <v>4thDec2024(06:21:12</v>
      </c>
      <c r="F15" s="27" t="str">
        <v>705169543Shorts</v>
      </c>
      <c r="G15" s="27" t="str">
        <f t="shared" si="3"/>
        <v>33]</v>
      </c>
      <c r="H15" s="27">
        <f>VALUE(SUBSTITUTE($G15,"]",""))</f>
        <v>33</v>
      </c>
      <c r="I15" s="27" t="str">
        <f t="shared" si="4"/>
        <v>Unlock Your Potential</v>
      </c>
      <c r="J15" s="28" t="str">
        <f t="shared" si="5"/>
        <v>4thDec2024 06:21:12</v>
      </c>
      <c r="K15" s="28" t="str" cm="1">
        <f t="array" ref="K15:L15">_xlfn.TEXTSPLIT($J15," ")</f>
        <v>4thDec2024</v>
      </c>
      <c r="L15" s="28" t="str">
        <v>06:21:12</v>
      </c>
      <c r="M15" s="58" t="str">
        <f t="shared" si="6"/>
        <v>4/12/2024</v>
      </c>
      <c r="N15" s="28" t="str" cm="1">
        <f t="array" ref="N15:P15">_xlfn.TEXTSPLIT($M15,"/")</f>
        <v>4</v>
      </c>
      <c r="O15" s="28" t="str">
        <v>12</v>
      </c>
      <c r="P15" s="28" t="str">
        <v>2024</v>
      </c>
      <c r="Q15" s="28">
        <f>DATE(P15,N15,O15)</f>
        <v>45394</v>
      </c>
      <c r="R15" s="89" t="str" cm="1">
        <f t="array" ref="R15:T15">_xlfn.TEXTSPLIT($L15,":")</f>
        <v>06</v>
      </c>
      <c r="S15" s="28" t="str">
        <v>21</v>
      </c>
      <c r="T15" s="28" t="str">
        <v>12</v>
      </c>
      <c r="U15" s="90">
        <f t="shared" si="7"/>
        <v>0.26472222222222225</v>
      </c>
      <c r="V15" s="27" t="str">
        <f t="shared" si="8"/>
        <v>Shorts</v>
      </c>
      <c r="W15" s="37" t="str">
        <f t="shared" si="9"/>
        <v>Youtube</v>
      </c>
      <c r="X15" s="71">
        <f t="shared" si="0"/>
        <v>33</v>
      </c>
      <c r="Y15" s="60" t="str">
        <f t="shared" si="1"/>
        <v>Unlock Your Potential</v>
      </c>
      <c r="Z15" s="69">
        <f t="shared" si="10"/>
        <v>45394</v>
      </c>
      <c r="AA15" s="66" t="str" cm="1">
        <f t="array" ref="AA15:AB15">_xlfn.TEXTSPLIT($F15,$V15)</f>
        <v>705169543</v>
      </c>
      <c r="AB15" t="str">
        <v/>
      </c>
    </row>
    <row r="16" spans="1:28">
      <c r="A16" s="32" t="s">
        <v>1144</v>
      </c>
      <c r="B16" s="37" t="str" cm="1">
        <f t="array" ref="B16:D16">TRIM(_xlfn.TEXTSPLIT($A16,"#"))</f>
        <v>7thDec2024(07:39:07)605173320Reels</v>
      </c>
      <c r="C16" s="27" t="str">
        <v>Unlock Your Potential</v>
      </c>
      <c r="D16" s="27" t="str">
        <v>[32]</v>
      </c>
      <c r="E16" s="27" t="str" cm="1">
        <f t="array" ref="E16:F16">_xlfn.TEXTSPLIT($B16,")")</f>
        <v>7thDec2024(07:39:07</v>
      </c>
      <c r="F16" s="27" t="str">
        <v>605173320Reels</v>
      </c>
      <c r="G16" s="27" t="str">
        <f t="shared" si="3"/>
        <v>32]</v>
      </c>
      <c r="H16" s="27">
        <f>VALUE(SUBSTITUTE($G16,"]",""))</f>
        <v>32</v>
      </c>
      <c r="I16" s="27" t="str">
        <f t="shared" si="4"/>
        <v>Unlock Your Potential</v>
      </c>
      <c r="J16" s="28" t="str">
        <f t="shared" si="5"/>
        <v>7thDec2024 07:39:07</v>
      </c>
      <c r="K16" s="28" t="str" cm="1">
        <f t="array" ref="K16:L16">_xlfn.TEXTSPLIT($J16," ")</f>
        <v>7thDec2024</v>
      </c>
      <c r="L16" s="28" t="str">
        <v>07:39:07</v>
      </c>
      <c r="M16" s="58" t="str">
        <f t="shared" si="6"/>
        <v>7/12/2024</v>
      </c>
      <c r="N16" s="28" t="str" cm="1">
        <f t="array" ref="N16:P16">_xlfn.TEXTSPLIT($M16,"/")</f>
        <v>7</v>
      </c>
      <c r="O16" s="28" t="str">
        <v>12</v>
      </c>
      <c r="P16" s="28" t="str">
        <v>2024</v>
      </c>
      <c r="Q16" s="28">
        <f>DATE(P16,N16,O16)</f>
        <v>45485</v>
      </c>
      <c r="R16" s="89" t="str" cm="1">
        <f t="array" ref="R16:T16">_xlfn.TEXTSPLIT($L16,":")</f>
        <v>07</v>
      </c>
      <c r="S16" s="28" t="str">
        <v>39</v>
      </c>
      <c r="T16" s="28" t="str">
        <v>07</v>
      </c>
      <c r="U16" s="90">
        <f t="shared" si="7"/>
        <v>0.31883101851851853</v>
      </c>
      <c r="V16" s="27" t="str">
        <f t="shared" si="8"/>
        <v>Reels</v>
      </c>
      <c r="W16" s="37" t="str">
        <f t="shared" si="9"/>
        <v>Instagram</v>
      </c>
      <c r="X16" s="71">
        <f t="shared" si="0"/>
        <v>32</v>
      </c>
      <c r="Y16" s="60" t="str">
        <f t="shared" si="1"/>
        <v>Unlock Your Potential</v>
      </c>
      <c r="Z16" s="69">
        <f t="shared" si="10"/>
        <v>45485</v>
      </c>
      <c r="AA16" s="66" t="str" cm="1">
        <f t="array" ref="AA16:AB16">_xlfn.TEXTSPLIT($F16,$V16)</f>
        <v>605173320</v>
      </c>
      <c r="AB16" t="str">
        <v/>
      </c>
    </row>
    <row r="17" spans="1:28">
      <c r="A17" s="32" t="s">
        <v>1145</v>
      </c>
      <c r="B17" s="37" t="str" cm="1">
        <f t="array" ref="B17:D17">TRIM(_xlfn.TEXTSPLIT($A17,"#"))</f>
        <v>6thDec2024(00:39:04)605177098Reels</v>
      </c>
      <c r="C17" s="27" t="str">
        <v>Train to Gain</v>
      </c>
      <c r="D17" s="27" t="str">
        <v>[32]</v>
      </c>
      <c r="E17" s="27" t="str" cm="1">
        <f t="array" ref="E17:F17">_xlfn.TEXTSPLIT($B17,")")</f>
        <v>6thDec2024(00:39:04</v>
      </c>
      <c r="F17" s="27" t="str">
        <v>605177098Reels</v>
      </c>
      <c r="G17" s="27" t="str">
        <f t="shared" si="3"/>
        <v>32]</v>
      </c>
      <c r="H17" s="27">
        <f>VALUE(SUBSTITUTE($G17,"]",""))</f>
        <v>32</v>
      </c>
      <c r="I17" s="27" t="str">
        <f t="shared" si="4"/>
        <v>Train to Gain</v>
      </c>
      <c r="J17" s="28" t="str">
        <f t="shared" si="5"/>
        <v>6thDec2024 00:39:04</v>
      </c>
      <c r="K17" s="28" t="str" cm="1">
        <f t="array" ref="K17:L17">_xlfn.TEXTSPLIT($J17," ")</f>
        <v>6thDec2024</v>
      </c>
      <c r="L17" s="28" t="str">
        <v>00:39:04</v>
      </c>
      <c r="M17" s="58" t="str">
        <f t="shared" si="6"/>
        <v>6/12/2024</v>
      </c>
      <c r="N17" s="28" t="str" cm="1">
        <f t="array" ref="N17:P17">_xlfn.TEXTSPLIT($M17,"/")</f>
        <v>6</v>
      </c>
      <c r="O17" s="28" t="str">
        <v>12</v>
      </c>
      <c r="P17" s="28" t="str">
        <v>2024</v>
      </c>
      <c r="Q17" s="28">
        <f>DATE(P17,N17,O17)</f>
        <v>45455</v>
      </c>
      <c r="R17" s="89" t="str" cm="1">
        <f t="array" ref="R17:T17">_xlfn.TEXTSPLIT($L17,":")</f>
        <v>00</v>
      </c>
      <c r="S17" s="28" t="str">
        <v>39</v>
      </c>
      <c r="T17" s="28" t="str">
        <v>04</v>
      </c>
      <c r="U17" s="90">
        <f t="shared" si="7"/>
        <v>2.7129629629629629E-2</v>
      </c>
      <c r="V17" s="27" t="str">
        <f t="shared" si="8"/>
        <v>Reels</v>
      </c>
      <c r="W17" s="37" t="str">
        <f t="shared" si="9"/>
        <v>Instagram</v>
      </c>
      <c r="X17" s="71">
        <f t="shared" si="0"/>
        <v>32</v>
      </c>
      <c r="Y17" s="60" t="str">
        <f t="shared" si="1"/>
        <v>Train to Gain</v>
      </c>
      <c r="Z17" s="69">
        <f t="shared" si="10"/>
        <v>45455</v>
      </c>
      <c r="AA17" s="66" t="str" cm="1">
        <f t="array" ref="AA17:AB17">_xlfn.TEXTSPLIT($F17,$V17)</f>
        <v>605177098</v>
      </c>
      <c r="AB17" t="str">
        <v/>
      </c>
    </row>
    <row r="18" spans="1:28">
      <c r="A18" s="32" t="s">
        <v>1146</v>
      </c>
      <c r="B18" s="37" t="str" cm="1">
        <f t="array" ref="B18:D18">TRIM(_xlfn.TEXTSPLIT($A18,"#"))</f>
        <v>7thDec2024(08:03:30)605180876Reels</v>
      </c>
      <c r="C18" s="27" t="str">
        <v>Train to Gain</v>
      </c>
      <c r="D18" s="27" t="str">
        <v>[40]</v>
      </c>
      <c r="E18" s="27" t="str" cm="1">
        <f t="array" ref="E18:F18">_xlfn.TEXTSPLIT($B18,")")</f>
        <v>7thDec2024(08:03:30</v>
      </c>
      <c r="F18" s="27" t="str">
        <v>605180876Reels</v>
      </c>
      <c r="G18" s="27" t="str">
        <f t="shared" si="3"/>
        <v>40]</v>
      </c>
      <c r="H18" s="27">
        <f>VALUE(SUBSTITUTE($G18,"]",""))</f>
        <v>40</v>
      </c>
      <c r="I18" s="27" t="str">
        <f t="shared" si="4"/>
        <v>Train to Gain</v>
      </c>
      <c r="J18" s="28" t="str">
        <f t="shared" si="5"/>
        <v>7thDec2024 08:03:30</v>
      </c>
      <c r="K18" s="28" t="str" cm="1">
        <f t="array" ref="K18:L18">_xlfn.TEXTSPLIT($J18," ")</f>
        <v>7thDec2024</v>
      </c>
      <c r="L18" s="28" t="str">
        <v>08:03:30</v>
      </c>
      <c r="M18" s="58" t="str">
        <f t="shared" si="6"/>
        <v>7/12/2024</v>
      </c>
      <c r="N18" s="28" t="str" cm="1">
        <f t="array" ref="N18:P18">_xlfn.TEXTSPLIT($M18,"/")</f>
        <v>7</v>
      </c>
      <c r="O18" s="28" t="str">
        <v>12</v>
      </c>
      <c r="P18" s="28" t="str">
        <v>2024</v>
      </c>
      <c r="Q18" s="28">
        <f>DATE(P18,N18,O18)</f>
        <v>45485</v>
      </c>
      <c r="R18" s="89" t="str" cm="1">
        <f t="array" ref="R18:T18">_xlfn.TEXTSPLIT($L18,":")</f>
        <v>08</v>
      </c>
      <c r="S18" s="28" t="str">
        <v>03</v>
      </c>
      <c r="T18" s="28" t="str">
        <v>30</v>
      </c>
      <c r="U18" s="90">
        <f t="shared" si="7"/>
        <v>0.33576388888888886</v>
      </c>
      <c r="V18" s="27" t="str">
        <f t="shared" si="8"/>
        <v>Reels</v>
      </c>
      <c r="W18" s="37" t="str">
        <f t="shared" si="9"/>
        <v>Instagram</v>
      </c>
      <c r="X18" s="71">
        <f t="shared" si="0"/>
        <v>40</v>
      </c>
      <c r="Y18" s="60" t="str">
        <f t="shared" si="1"/>
        <v>Train to Gain</v>
      </c>
      <c r="Z18" s="69">
        <f t="shared" si="10"/>
        <v>45485</v>
      </c>
      <c r="AA18" s="66" t="str" cm="1">
        <f t="array" ref="AA18:AB18">_xlfn.TEXTSPLIT($F18,$V18)</f>
        <v>605180876</v>
      </c>
      <c r="AB18" t="str">
        <v/>
      </c>
    </row>
    <row r="19" spans="1:28">
      <c r="A19" s="32" t="s">
        <v>1147</v>
      </c>
      <c r="B19" s="37" t="str" cm="1">
        <f t="array" ref="B19:D19">TRIM(_xlfn.TEXTSPLIT($A19,"#"))</f>
        <v>3rdDec2024(11:42:58)605184653Marketplace</v>
      </c>
      <c r="C19" s="27" t="str">
        <v>Train to Gain</v>
      </c>
      <c r="D19" s="27" t="str">
        <v>[39]</v>
      </c>
      <c r="E19" s="27" t="str" cm="1">
        <f t="array" ref="E19:F19">_xlfn.TEXTSPLIT($B19,")")</f>
        <v>3rdDec2024(11:42:58</v>
      </c>
      <c r="F19" s="27" t="str">
        <v>605184653Marketplace</v>
      </c>
      <c r="G19" s="27" t="str">
        <f t="shared" si="3"/>
        <v>39]</v>
      </c>
      <c r="H19" s="27">
        <f>VALUE(SUBSTITUTE($G19,"]",""))</f>
        <v>39</v>
      </c>
      <c r="I19" s="27" t="str">
        <f t="shared" si="4"/>
        <v>Train to Gain</v>
      </c>
      <c r="J19" s="28" t="str">
        <f t="shared" si="5"/>
        <v>3rdDec2024 11:42:58</v>
      </c>
      <c r="K19" s="28" t="str" cm="1">
        <f t="array" ref="K19:L19">_xlfn.TEXTSPLIT($J19," ")</f>
        <v>3rdDec2024</v>
      </c>
      <c r="L19" s="28" t="str">
        <v>11:42:58</v>
      </c>
      <c r="M19" s="58" t="str">
        <f t="shared" si="6"/>
        <v>3/12/2024</v>
      </c>
      <c r="N19" s="28" t="str" cm="1">
        <f t="array" ref="N19:P19">_xlfn.TEXTSPLIT($M19,"/")</f>
        <v>3</v>
      </c>
      <c r="O19" s="28" t="str">
        <v>12</v>
      </c>
      <c r="P19" s="28" t="str">
        <v>2024</v>
      </c>
      <c r="Q19" s="28">
        <f>DATE(P19,N19,O19)</f>
        <v>45363</v>
      </c>
      <c r="R19" s="89" t="str" cm="1">
        <f t="array" ref="R19:T19">_xlfn.TEXTSPLIT($L19,":")</f>
        <v>11</v>
      </c>
      <c r="S19" s="28" t="str">
        <v>42</v>
      </c>
      <c r="T19" s="28" t="str">
        <v>58</v>
      </c>
      <c r="U19" s="90">
        <f t="shared" si="7"/>
        <v>0.4881712962962963</v>
      </c>
      <c r="V19" s="27" t="str">
        <f t="shared" si="8"/>
        <v>Marketplace</v>
      </c>
      <c r="W19" s="37" t="str">
        <f t="shared" si="9"/>
        <v>Facebook</v>
      </c>
      <c r="X19" s="71">
        <f t="shared" si="0"/>
        <v>39</v>
      </c>
      <c r="Y19" s="60" t="str">
        <f t="shared" si="1"/>
        <v>Train to Gain</v>
      </c>
      <c r="Z19" s="69">
        <f t="shared" si="10"/>
        <v>45363</v>
      </c>
      <c r="AA19" s="66" t="str" cm="1">
        <f t="array" ref="AA19:AB19">_xlfn.TEXTSPLIT($F19,$V19)</f>
        <v>605184653</v>
      </c>
      <c r="AB19" t="str">
        <v/>
      </c>
    </row>
    <row r="20" spans="1:28">
      <c r="A20" s="32" t="s">
        <v>1148</v>
      </c>
      <c r="B20" s="37" t="str" cm="1">
        <f t="array" ref="B20:D20">TRIM(_xlfn.TEXTSPLIT($A20,"#"))</f>
        <v>7thDec2024(11:42:58)601518843Explore Page</v>
      </c>
      <c r="C20" s="27" t="str">
        <v>Grow with Us</v>
      </c>
      <c r="D20" s="27" t="str">
        <v>[35]</v>
      </c>
      <c r="E20" s="27" t="str" cm="1">
        <f t="array" ref="E20:F20">_xlfn.TEXTSPLIT($B20,")")</f>
        <v>7thDec2024(11:42:58</v>
      </c>
      <c r="F20" s="27" t="str">
        <v>601518843Explore Page</v>
      </c>
      <c r="G20" s="27" t="str">
        <f t="shared" si="3"/>
        <v>35]</v>
      </c>
      <c r="H20" s="27">
        <f>VALUE(SUBSTITUTE($G20,"]",""))</f>
        <v>35</v>
      </c>
      <c r="I20" s="27" t="str">
        <f t="shared" si="4"/>
        <v>Grow with Us</v>
      </c>
      <c r="J20" s="28" t="str">
        <f t="shared" si="5"/>
        <v>7thDec2024 11:42:58</v>
      </c>
      <c r="K20" s="28" t="str" cm="1">
        <f t="array" ref="K20:L20">_xlfn.TEXTSPLIT($J20," ")</f>
        <v>7thDec2024</v>
      </c>
      <c r="L20" s="28" t="str">
        <v>11:42:58</v>
      </c>
      <c r="M20" s="58" t="str">
        <f t="shared" si="6"/>
        <v>7/12/2024</v>
      </c>
      <c r="N20" s="28" t="str" cm="1">
        <f t="array" ref="N20:P20">_xlfn.TEXTSPLIT($M20,"/")</f>
        <v>7</v>
      </c>
      <c r="O20" s="28" t="str">
        <v>12</v>
      </c>
      <c r="P20" s="28" t="str">
        <v>2024</v>
      </c>
      <c r="Q20" s="28">
        <f>DATE(P20,N20,O20)</f>
        <v>45485</v>
      </c>
      <c r="R20" s="89" t="str" cm="1">
        <f t="array" ref="R20:T20">_xlfn.TEXTSPLIT($L20,":")</f>
        <v>11</v>
      </c>
      <c r="S20" s="28" t="str">
        <v>42</v>
      </c>
      <c r="T20" s="28" t="str">
        <v>58</v>
      </c>
      <c r="U20" s="90">
        <f t="shared" si="7"/>
        <v>0.4881712962962963</v>
      </c>
      <c r="V20" s="27" t="str">
        <f t="shared" si="8"/>
        <v>Explore Page</v>
      </c>
      <c r="W20" s="37" t="str">
        <f t="shared" si="9"/>
        <v>Instagram</v>
      </c>
      <c r="X20" s="71">
        <f t="shared" si="0"/>
        <v>35</v>
      </c>
      <c r="Y20" s="60" t="str">
        <f t="shared" si="1"/>
        <v>Grow with Us</v>
      </c>
      <c r="Z20" s="69">
        <f t="shared" si="10"/>
        <v>45485</v>
      </c>
      <c r="AA20" s="66" t="str" cm="1">
        <f t="array" ref="AA20:AB20">_xlfn.TEXTSPLIT($F20,$V20)</f>
        <v>601518843</v>
      </c>
      <c r="AB20" t="str">
        <v/>
      </c>
    </row>
    <row r="21" spans="1:28">
      <c r="A21" s="32" t="s">
        <v>1149</v>
      </c>
      <c r="B21" s="37" t="str" cm="1">
        <f t="array" ref="B21:D21">TRIM(_xlfn.TEXTSPLIT($A21,"#"))</f>
        <v>7thDec2024(02:46:55)705192209Explore Page</v>
      </c>
      <c r="C21" s="27" t="str">
        <v>Grow with Us</v>
      </c>
      <c r="D21" s="27" t="str">
        <v>[30]</v>
      </c>
      <c r="E21" s="27" t="str" cm="1">
        <f t="array" ref="E21:F21">_xlfn.TEXTSPLIT($B21,")")</f>
        <v>7thDec2024(02:46:55</v>
      </c>
      <c r="F21" s="27" t="str">
        <v>705192209Explore Page</v>
      </c>
      <c r="G21" s="27" t="str">
        <f t="shared" si="3"/>
        <v>30]</v>
      </c>
      <c r="H21" s="27">
        <f>VALUE(SUBSTITUTE($G21,"]",""))</f>
        <v>30</v>
      </c>
      <c r="I21" s="27" t="str">
        <f t="shared" si="4"/>
        <v>Grow with Us</v>
      </c>
      <c r="J21" s="28" t="str">
        <f t="shared" si="5"/>
        <v>7thDec2024 02:46:55</v>
      </c>
      <c r="K21" s="28" t="str" cm="1">
        <f t="array" ref="K21:L21">_xlfn.TEXTSPLIT($J21," ")</f>
        <v>7thDec2024</v>
      </c>
      <c r="L21" s="28" t="str">
        <v>02:46:55</v>
      </c>
      <c r="M21" s="58" t="str">
        <f t="shared" si="6"/>
        <v>7/12/2024</v>
      </c>
      <c r="N21" s="28" t="str" cm="1">
        <f t="array" ref="N21:P21">_xlfn.TEXTSPLIT($M21,"/")</f>
        <v>7</v>
      </c>
      <c r="O21" s="28" t="str">
        <v>12</v>
      </c>
      <c r="P21" s="28" t="str">
        <v>2024</v>
      </c>
      <c r="Q21" s="28">
        <f>DATE(P21,N21,O21)</f>
        <v>45485</v>
      </c>
      <c r="R21" s="89" t="str" cm="1">
        <f t="array" ref="R21:T21">_xlfn.TEXTSPLIT($L21,":")</f>
        <v>02</v>
      </c>
      <c r="S21" s="28" t="str">
        <v>46</v>
      </c>
      <c r="T21" s="28" t="str">
        <v>55</v>
      </c>
      <c r="U21" s="90">
        <f t="shared" si="7"/>
        <v>0.11591435185185185</v>
      </c>
      <c r="V21" s="27" t="str">
        <f t="shared" si="8"/>
        <v>Explore Page</v>
      </c>
      <c r="W21" s="37" t="str">
        <f t="shared" si="9"/>
        <v>Instagram</v>
      </c>
      <c r="X21" s="71">
        <f t="shared" si="0"/>
        <v>30</v>
      </c>
      <c r="Y21" s="60" t="str">
        <f t="shared" si="1"/>
        <v>Grow with Us</v>
      </c>
      <c r="Z21" s="69">
        <f t="shared" si="10"/>
        <v>45485</v>
      </c>
      <c r="AA21" s="66" t="str" cm="1">
        <f t="array" ref="AA21:AB21">_xlfn.TEXTSPLIT($F21,$V21)</f>
        <v>705192209</v>
      </c>
      <c r="AB21" t="str">
        <v/>
      </c>
    </row>
    <row r="22" spans="1:28">
      <c r="A22" s="32" t="s">
        <v>1150</v>
      </c>
      <c r="B22" s="37" t="str" cm="1">
        <f t="array" ref="B22:D22">TRIM(_xlfn.TEXTSPLIT($A22,"#"))</f>
        <v>1stDec2024(05:00:48)601609869Subscribers</v>
      </c>
      <c r="C22" s="27" t="str">
        <v>Grow with Us</v>
      </c>
      <c r="D22" s="27" t="str">
        <v>[35]</v>
      </c>
      <c r="E22" s="27" t="str" cm="1">
        <f t="array" ref="E22:F22">_xlfn.TEXTSPLIT($B22,")")</f>
        <v>1stDec2024(05:00:48</v>
      </c>
      <c r="F22" s="27" t="str">
        <v>601609869Subscribers</v>
      </c>
      <c r="G22" s="27" t="str">
        <f t="shared" si="3"/>
        <v>35]</v>
      </c>
      <c r="H22" s="27">
        <f>VALUE(SUBSTITUTE($G22,"]",""))</f>
        <v>35</v>
      </c>
      <c r="I22" s="27" t="str">
        <f t="shared" si="4"/>
        <v>Grow with Us</v>
      </c>
      <c r="J22" s="28" t="str">
        <f t="shared" si="5"/>
        <v>1stDec2024 05:00:48</v>
      </c>
      <c r="K22" s="28" t="str" cm="1">
        <f t="array" ref="K22:L22">_xlfn.TEXTSPLIT($J22," ")</f>
        <v>1stDec2024</v>
      </c>
      <c r="L22" s="28" t="str">
        <v>05:00:48</v>
      </c>
      <c r="M22" s="58" t="str">
        <f t="shared" si="6"/>
        <v>1/12/2024</v>
      </c>
      <c r="N22" s="28" t="str" cm="1">
        <f t="array" ref="N22:P22">_xlfn.TEXTSPLIT($M22,"/")</f>
        <v>1</v>
      </c>
      <c r="O22" s="28" t="str">
        <v>12</v>
      </c>
      <c r="P22" s="28" t="str">
        <v>2024</v>
      </c>
      <c r="Q22" s="28">
        <f>DATE(P22,N22,O22)</f>
        <v>45303</v>
      </c>
      <c r="R22" s="89" t="str" cm="1">
        <f t="array" ref="R22:T22">_xlfn.TEXTSPLIT($L22,":")</f>
        <v>05</v>
      </c>
      <c r="S22" s="28" t="str">
        <v>00</v>
      </c>
      <c r="T22" s="28" t="str">
        <v>48</v>
      </c>
      <c r="U22" s="90">
        <f t="shared" si="7"/>
        <v>0.2088888888888889</v>
      </c>
      <c r="V22" s="27" t="str">
        <f t="shared" si="8"/>
        <v>Subscribers</v>
      </c>
      <c r="W22" s="37" t="str">
        <f t="shared" si="9"/>
        <v>Youtube</v>
      </c>
      <c r="X22" s="71">
        <f t="shared" si="0"/>
        <v>35</v>
      </c>
      <c r="Y22" s="60" t="str">
        <f t="shared" si="1"/>
        <v>Grow with Us</v>
      </c>
      <c r="Z22" s="69">
        <f t="shared" si="10"/>
        <v>45303</v>
      </c>
      <c r="AA22" s="66" t="str" cm="1">
        <f t="array" ref="AA22:AB22">_xlfn.TEXTSPLIT($F22,$V22)</f>
        <v>601609869</v>
      </c>
      <c r="AB22" t="str">
        <v/>
      </c>
    </row>
    <row r="23" spans="1:28">
      <c r="A23" s="32" t="s">
        <v>1151</v>
      </c>
      <c r="B23" s="37" t="str" cm="1">
        <f t="array" ref="B23:D23">TRIM(_xlfn.TEXTSPLIT($A23,"#"))</f>
        <v>3rdDec2024(07:52:42)702851994Monetization</v>
      </c>
      <c r="C23" s="27" t="str">
        <v>Train to Gain</v>
      </c>
      <c r="D23" s="27" t="str">
        <v>[17]</v>
      </c>
      <c r="E23" s="27" t="str" cm="1">
        <f t="array" ref="E23:F23">_xlfn.TEXTSPLIT($B23,")")</f>
        <v>3rdDec2024(07:52:42</v>
      </c>
      <c r="F23" s="27" t="str">
        <v>702851994Monetization</v>
      </c>
      <c r="G23" s="27" t="str">
        <f t="shared" si="3"/>
        <v>17]</v>
      </c>
      <c r="H23" s="27">
        <f>VALUE(SUBSTITUTE($G23,"]",""))</f>
        <v>17</v>
      </c>
      <c r="I23" s="27" t="str">
        <f t="shared" si="4"/>
        <v>Train to Gain</v>
      </c>
      <c r="J23" s="28" t="str">
        <f t="shared" si="5"/>
        <v>3rdDec2024 07:52:42</v>
      </c>
      <c r="K23" s="28" t="str" cm="1">
        <f t="array" ref="K23:L23">_xlfn.TEXTSPLIT($J23," ")</f>
        <v>3rdDec2024</v>
      </c>
      <c r="L23" s="28" t="str">
        <v>07:52:42</v>
      </c>
      <c r="M23" s="58" t="str">
        <f t="shared" si="6"/>
        <v>3/12/2024</v>
      </c>
      <c r="N23" s="28" t="str" cm="1">
        <f t="array" ref="N23:P23">_xlfn.TEXTSPLIT($M23,"/")</f>
        <v>3</v>
      </c>
      <c r="O23" s="28" t="str">
        <v>12</v>
      </c>
      <c r="P23" s="28" t="str">
        <v>2024</v>
      </c>
      <c r="Q23" s="28">
        <f>DATE(P23,N23,O23)</f>
        <v>45363</v>
      </c>
      <c r="R23" s="89" t="str" cm="1">
        <f t="array" ref="R23:T23">_xlfn.TEXTSPLIT($L23,":")</f>
        <v>07</v>
      </c>
      <c r="S23" s="28" t="str">
        <v>52</v>
      </c>
      <c r="T23" s="28" t="str">
        <v>42</v>
      </c>
      <c r="U23" s="90">
        <f t="shared" si="7"/>
        <v>0.32826388888888891</v>
      </c>
      <c r="V23" s="27" t="str">
        <f t="shared" si="8"/>
        <v>Monetization</v>
      </c>
      <c r="W23" s="37" t="str">
        <f t="shared" si="9"/>
        <v>Youtube</v>
      </c>
      <c r="X23" s="71">
        <f t="shared" si="0"/>
        <v>17</v>
      </c>
      <c r="Y23" s="60" t="str">
        <f t="shared" si="1"/>
        <v>Train to Gain</v>
      </c>
      <c r="Z23" s="69">
        <f t="shared" si="10"/>
        <v>45363</v>
      </c>
      <c r="AA23" s="66" t="str" cm="1">
        <f t="array" ref="AA23:AB23">_xlfn.TEXTSPLIT($F23,$V23)</f>
        <v>702851994</v>
      </c>
      <c r="AB23" t="str">
        <v/>
      </c>
    </row>
    <row r="24" spans="1:28">
      <c r="A24" s="32" t="s">
        <v>1152</v>
      </c>
      <c r="B24" s="37" t="str" cm="1">
        <f t="array" ref="B24:D24">TRIM(_xlfn.TEXTSPLIT($A24,"#"))</f>
        <v>1stDec2024(02:19:07)603752035Reels</v>
      </c>
      <c r="C24" s="27" t="str">
        <v>Unlock Your Potential</v>
      </c>
      <c r="D24" s="27" t="str">
        <v>[18]</v>
      </c>
      <c r="E24" s="27" t="str" cm="1">
        <f t="array" ref="E24:F24">_xlfn.TEXTSPLIT($B24,")")</f>
        <v>1stDec2024(02:19:07</v>
      </c>
      <c r="F24" s="27" t="str">
        <v>603752035Reels</v>
      </c>
      <c r="G24" s="27" t="str">
        <f t="shared" si="3"/>
        <v>18]</v>
      </c>
      <c r="H24" s="27">
        <f>VALUE(SUBSTITUTE($G24,"]",""))</f>
        <v>18</v>
      </c>
      <c r="I24" s="27" t="str">
        <f t="shared" si="4"/>
        <v>Unlock Your Potential</v>
      </c>
      <c r="J24" s="28" t="str">
        <f t="shared" si="5"/>
        <v>1stDec2024 02:19:07</v>
      </c>
      <c r="K24" s="28" t="str" cm="1">
        <f t="array" ref="K24:L24">_xlfn.TEXTSPLIT($J24," ")</f>
        <v>1stDec2024</v>
      </c>
      <c r="L24" s="28" t="str">
        <v>02:19:07</v>
      </c>
      <c r="M24" s="58" t="str">
        <f t="shared" si="6"/>
        <v>1/12/2024</v>
      </c>
      <c r="N24" s="28" t="str" cm="1">
        <f t="array" ref="N24:P24">_xlfn.TEXTSPLIT($M24,"/")</f>
        <v>1</v>
      </c>
      <c r="O24" s="28" t="str">
        <v>12</v>
      </c>
      <c r="P24" s="28" t="str">
        <v>2024</v>
      </c>
      <c r="Q24" s="28">
        <f>DATE(P24,N24,O24)</f>
        <v>45303</v>
      </c>
      <c r="R24" s="89" t="str" cm="1">
        <f t="array" ref="R24:T24">_xlfn.TEXTSPLIT($L24,":")</f>
        <v>02</v>
      </c>
      <c r="S24" s="28" t="str">
        <v>19</v>
      </c>
      <c r="T24" s="28" t="str">
        <v>07</v>
      </c>
      <c r="U24" s="90">
        <f t="shared" si="7"/>
        <v>9.660879629629629E-2</v>
      </c>
      <c r="V24" s="27" t="str">
        <f t="shared" si="8"/>
        <v>Reels</v>
      </c>
      <c r="W24" s="37" t="str">
        <f t="shared" si="9"/>
        <v>Instagram</v>
      </c>
      <c r="X24" s="71">
        <f t="shared" si="0"/>
        <v>18</v>
      </c>
      <c r="Y24" s="60" t="str">
        <f t="shared" si="1"/>
        <v>Unlock Your Potential</v>
      </c>
      <c r="Z24" s="69">
        <f t="shared" si="10"/>
        <v>45303</v>
      </c>
      <c r="AA24" s="66" t="str" cm="1">
        <f t="array" ref="AA24:AB24">_xlfn.TEXTSPLIT($F24,$V24)</f>
        <v>603752035</v>
      </c>
      <c r="AB24" t="str">
        <v/>
      </c>
    </row>
    <row r="25" spans="1:28">
      <c r="A25" s="32" t="s">
        <v>1153</v>
      </c>
      <c r="B25" s="37" t="str" cm="1">
        <f t="array" ref="B25:D25">TRIM(_xlfn.TEXTSPLIT($A25,"#"))</f>
        <v>3rdDec2024(09:40:48)604652073Reels</v>
      </c>
      <c r="C25" s="27" t="str">
        <v>Train to Gain</v>
      </c>
      <c r="D25" s="27" t="str">
        <v>[32]</v>
      </c>
      <c r="E25" s="27" t="str" cm="1">
        <f t="array" ref="E25:F25">_xlfn.TEXTSPLIT($B25,")")</f>
        <v>3rdDec2024(09:40:48</v>
      </c>
      <c r="F25" s="27" t="str">
        <v>604652073Reels</v>
      </c>
      <c r="G25" s="27" t="str">
        <f t="shared" si="3"/>
        <v>32]</v>
      </c>
      <c r="H25" s="27">
        <f>VALUE(SUBSTITUTE($G25,"]",""))</f>
        <v>32</v>
      </c>
      <c r="I25" s="27" t="str">
        <f t="shared" si="4"/>
        <v>Train to Gain</v>
      </c>
      <c r="J25" s="28" t="str">
        <f t="shared" si="5"/>
        <v>3rdDec2024 09:40:48</v>
      </c>
      <c r="K25" s="28" t="str" cm="1">
        <f t="array" ref="K25:L25">_xlfn.TEXTSPLIT($J25," ")</f>
        <v>3rdDec2024</v>
      </c>
      <c r="L25" s="28" t="str">
        <v>09:40:48</v>
      </c>
      <c r="M25" s="58" t="str">
        <f t="shared" si="6"/>
        <v>3/12/2024</v>
      </c>
      <c r="N25" s="28" t="str" cm="1">
        <f t="array" ref="N25:P25">_xlfn.TEXTSPLIT($M25,"/")</f>
        <v>3</v>
      </c>
      <c r="O25" s="28" t="str">
        <v>12</v>
      </c>
      <c r="P25" s="28" t="str">
        <v>2024</v>
      </c>
      <c r="Q25" s="28">
        <f>DATE(P25,N25,O25)</f>
        <v>45363</v>
      </c>
      <c r="R25" s="89" t="str" cm="1">
        <f t="array" ref="R25:T25">_xlfn.TEXTSPLIT($L25,":")</f>
        <v>09</v>
      </c>
      <c r="S25" s="28" t="str">
        <v>40</v>
      </c>
      <c r="T25" s="28" t="str">
        <v>48</v>
      </c>
      <c r="U25" s="90">
        <f t="shared" si="7"/>
        <v>0.40333333333333332</v>
      </c>
      <c r="V25" s="27" t="str">
        <f t="shared" si="8"/>
        <v>Reels</v>
      </c>
      <c r="W25" s="37" t="str">
        <f t="shared" si="9"/>
        <v>Instagram</v>
      </c>
      <c r="X25" s="71">
        <f t="shared" si="0"/>
        <v>32</v>
      </c>
      <c r="Y25" s="60" t="str">
        <f t="shared" si="1"/>
        <v>Train to Gain</v>
      </c>
      <c r="Z25" s="69">
        <f t="shared" si="10"/>
        <v>45363</v>
      </c>
      <c r="AA25" s="66" t="str" cm="1">
        <f t="array" ref="AA25:AB25">_xlfn.TEXTSPLIT($F25,$V25)</f>
        <v>604652073</v>
      </c>
      <c r="AB25" t="str">
        <v/>
      </c>
    </row>
    <row r="26" spans="1:28">
      <c r="A26" s="32" t="s">
        <v>1154</v>
      </c>
      <c r="B26" s="37" t="str" cm="1">
        <f t="array" ref="B26:D26">TRIM(_xlfn.TEXTSPLIT($A26,"#"))</f>
        <v>1stDec2024(06:28:51)605552110Explore Page</v>
      </c>
      <c r="C26" s="27" t="str">
        <v>Train to Gain</v>
      </c>
      <c r="D26" s="27" t="str">
        <v>[33]</v>
      </c>
      <c r="E26" s="27" t="str" cm="1">
        <f t="array" ref="E26:F26">_xlfn.TEXTSPLIT($B26,")")</f>
        <v>1stDec2024(06:28:51</v>
      </c>
      <c r="F26" s="27" t="str">
        <v>605552110Explore Page</v>
      </c>
      <c r="G26" s="27" t="str">
        <f t="shared" si="3"/>
        <v>33]</v>
      </c>
      <c r="H26" s="27">
        <f>VALUE(SUBSTITUTE($G26,"]",""))</f>
        <v>33</v>
      </c>
      <c r="I26" s="27" t="str">
        <f t="shared" si="4"/>
        <v>Train to Gain</v>
      </c>
      <c r="J26" s="28" t="str">
        <f t="shared" si="5"/>
        <v>1stDec2024 06:28:51</v>
      </c>
      <c r="K26" s="28" t="str" cm="1">
        <f t="array" ref="K26:L26">_xlfn.TEXTSPLIT($J26," ")</f>
        <v>1stDec2024</v>
      </c>
      <c r="L26" s="28" t="str">
        <v>06:28:51</v>
      </c>
      <c r="M26" s="58" t="str">
        <f t="shared" si="6"/>
        <v>1/12/2024</v>
      </c>
      <c r="N26" s="28" t="str" cm="1">
        <f t="array" ref="N26:P26">_xlfn.TEXTSPLIT($M26,"/")</f>
        <v>1</v>
      </c>
      <c r="O26" s="28" t="str">
        <v>12</v>
      </c>
      <c r="P26" s="28" t="str">
        <v>2024</v>
      </c>
      <c r="Q26" s="28">
        <f>DATE(P26,N26,O26)</f>
        <v>45303</v>
      </c>
      <c r="R26" s="89" t="str" cm="1">
        <f t="array" ref="R26:T26">_xlfn.TEXTSPLIT($L26,":")</f>
        <v>06</v>
      </c>
      <c r="S26" s="28" t="str">
        <v>28</v>
      </c>
      <c r="T26" s="28" t="str">
        <v>51</v>
      </c>
      <c r="U26" s="90">
        <f t="shared" si="7"/>
        <v>0.27003472222222225</v>
      </c>
      <c r="V26" s="27" t="str">
        <f t="shared" si="8"/>
        <v>Explore Page</v>
      </c>
      <c r="W26" s="37" t="str">
        <f t="shared" si="9"/>
        <v>Instagram</v>
      </c>
      <c r="X26" s="71">
        <f t="shared" si="0"/>
        <v>33</v>
      </c>
      <c r="Y26" s="60" t="str">
        <f t="shared" si="1"/>
        <v>Train to Gain</v>
      </c>
      <c r="Z26" s="69">
        <f t="shared" si="10"/>
        <v>45303</v>
      </c>
      <c r="AA26" s="66" t="str" cm="1">
        <f t="array" ref="AA26:AB26">_xlfn.TEXTSPLIT($F26,$V26)</f>
        <v>605552110</v>
      </c>
      <c r="AB26" t="str">
        <v/>
      </c>
    </row>
    <row r="27" spans="1:28">
      <c r="A27" s="32" t="s">
        <v>1155</v>
      </c>
      <c r="B27" s="37" t="str" cm="1">
        <f t="array" ref="B27:D27">TRIM(_xlfn.TEXTSPLIT($A27,"#"))</f>
        <v>6thDec2024(09:39:48)606452148Subscribers</v>
      </c>
      <c r="C27" s="27" t="str">
        <v>Unlock Your Potential</v>
      </c>
      <c r="D27" s="27" t="str">
        <v>[31]</v>
      </c>
      <c r="E27" s="27" t="str" cm="1">
        <f t="array" ref="E27:F27">_xlfn.TEXTSPLIT($B27,")")</f>
        <v>6thDec2024(09:39:48</v>
      </c>
      <c r="F27" s="27" t="str">
        <v>606452148Subscribers</v>
      </c>
      <c r="G27" s="27" t="str">
        <f t="shared" si="3"/>
        <v>31]</v>
      </c>
      <c r="H27" s="27">
        <f>VALUE(SUBSTITUTE($G27,"]",""))</f>
        <v>31</v>
      </c>
      <c r="I27" s="27" t="str">
        <f t="shared" si="4"/>
        <v>Unlock Your Potential</v>
      </c>
      <c r="J27" s="28" t="str">
        <f t="shared" si="5"/>
        <v>6thDec2024 09:39:48</v>
      </c>
      <c r="K27" s="28" t="str" cm="1">
        <f t="array" ref="K27:L27">_xlfn.TEXTSPLIT($J27," ")</f>
        <v>6thDec2024</v>
      </c>
      <c r="L27" s="28" t="str">
        <v>09:39:48</v>
      </c>
      <c r="M27" s="58" t="str">
        <f t="shared" si="6"/>
        <v>6/12/2024</v>
      </c>
      <c r="N27" s="28" t="str" cm="1">
        <f t="array" ref="N27:P27">_xlfn.TEXTSPLIT($M27,"/")</f>
        <v>6</v>
      </c>
      <c r="O27" s="28" t="str">
        <v>12</v>
      </c>
      <c r="P27" s="28" t="str">
        <v>2024</v>
      </c>
      <c r="Q27" s="28">
        <f>DATE(P27,N27,O27)</f>
        <v>45455</v>
      </c>
      <c r="R27" s="89" t="str" cm="1">
        <f t="array" ref="R27:T27">_xlfn.TEXTSPLIT($L27,":")</f>
        <v>09</v>
      </c>
      <c r="S27" s="28" t="str">
        <v>39</v>
      </c>
      <c r="T27" s="28" t="str">
        <v>48</v>
      </c>
      <c r="U27" s="90">
        <f t="shared" si="7"/>
        <v>0.40263888888888888</v>
      </c>
      <c r="V27" s="27" t="str">
        <f t="shared" si="8"/>
        <v>Subscribers</v>
      </c>
      <c r="W27" s="37" t="str">
        <f t="shared" si="9"/>
        <v>Youtube</v>
      </c>
      <c r="X27" s="71">
        <f t="shared" si="0"/>
        <v>31</v>
      </c>
      <c r="Y27" s="60" t="str">
        <f t="shared" si="1"/>
        <v>Unlock Your Potential</v>
      </c>
      <c r="Z27" s="69">
        <f t="shared" si="10"/>
        <v>45455</v>
      </c>
      <c r="AA27" s="66" t="str" cm="1">
        <f t="array" ref="AA27:AB27">_xlfn.TEXTSPLIT($F27,$V27)</f>
        <v>606452148</v>
      </c>
      <c r="AB27" t="str">
        <v/>
      </c>
    </row>
    <row r="28" spans="1:28">
      <c r="A28" s="32" t="s">
        <v>1156</v>
      </c>
      <c r="B28" s="37" t="str" cm="1">
        <f t="array" ref="B28:D28">TRIM(_xlfn.TEXTSPLIT($A28,"#"))</f>
        <v>2ndDec2024(06:11:02)707352186Reels</v>
      </c>
      <c r="C28" s="27" t="str">
        <v>Unlock Your Potential</v>
      </c>
      <c r="D28" s="27" t="str">
        <v>[16]</v>
      </c>
      <c r="E28" s="27" t="str" cm="1">
        <f t="array" ref="E28:F28">_xlfn.TEXTSPLIT($B28,")")</f>
        <v>2ndDec2024(06:11:02</v>
      </c>
      <c r="F28" s="27" t="str">
        <v>707352186Reels</v>
      </c>
      <c r="G28" s="27" t="str">
        <f t="shared" si="3"/>
        <v>16]</v>
      </c>
      <c r="H28" s="27">
        <f>VALUE(SUBSTITUTE($G28,"]",""))</f>
        <v>16</v>
      </c>
      <c r="I28" s="27" t="str">
        <f t="shared" si="4"/>
        <v>Unlock Your Potential</v>
      </c>
      <c r="J28" s="28" t="str">
        <f t="shared" si="5"/>
        <v>2ndDec2024 06:11:02</v>
      </c>
      <c r="K28" s="28" t="str" cm="1">
        <f t="array" ref="K28:L28">_xlfn.TEXTSPLIT($J28," ")</f>
        <v>2ndDec2024</v>
      </c>
      <c r="L28" s="28" t="str">
        <v>06:11:02</v>
      </c>
      <c r="M28" s="58" t="str">
        <f t="shared" si="6"/>
        <v>2/12/2024</v>
      </c>
      <c r="N28" s="28" t="str" cm="1">
        <f t="array" ref="N28:P28">_xlfn.TEXTSPLIT($M28,"/")</f>
        <v>2</v>
      </c>
      <c r="O28" s="28" t="str">
        <v>12</v>
      </c>
      <c r="P28" s="28" t="str">
        <v>2024</v>
      </c>
      <c r="Q28" s="28">
        <f>DATE(P28,N28,O28)</f>
        <v>45334</v>
      </c>
      <c r="R28" s="89" t="str" cm="1">
        <f t="array" ref="R28:T28">_xlfn.TEXTSPLIT($L28,":")</f>
        <v>06</v>
      </c>
      <c r="S28" s="28" t="str">
        <v>11</v>
      </c>
      <c r="T28" s="28" t="str">
        <v>02</v>
      </c>
      <c r="U28" s="90">
        <f t="shared" si="7"/>
        <v>0.25766203703703705</v>
      </c>
      <c r="V28" s="27" t="str">
        <f t="shared" si="8"/>
        <v>Reels</v>
      </c>
      <c r="W28" s="37" t="str">
        <f t="shared" si="9"/>
        <v>Instagram</v>
      </c>
      <c r="X28" s="71">
        <f t="shared" si="0"/>
        <v>16</v>
      </c>
      <c r="Y28" s="60" t="str">
        <f t="shared" si="1"/>
        <v>Unlock Your Potential</v>
      </c>
      <c r="Z28" s="69">
        <f t="shared" si="10"/>
        <v>45334</v>
      </c>
      <c r="AA28" s="66" t="str" cm="1">
        <f t="array" ref="AA28:AB28">_xlfn.TEXTSPLIT($F28,$V28)</f>
        <v>707352186</v>
      </c>
      <c r="AB28" t="str">
        <v/>
      </c>
    </row>
    <row r="29" spans="1:28">
      <c r="A29" s="32" t="s">
        <v>1157</v>
      </c>
      <c r="B29" s="37" t="str" cm="1">
        <f t="array" ref="B29:D29">TRIM(_xlfn.TEXTSPLIT($A29,"#"))</f>
        <v>2ndDec2024(04:29:48)625222431Subscribers</v>
      </c>
      <c r="C29" s="27" t="str">
        <v>Unlock Your Potential</v>
      </c>
      <c r="D29" s="27" t="str">
        <v>[39]</v>
      </c>
      <c r="E29" s="27" t="str" cm="1">
        <f t="array" ref="E29:F29">_xlfn.TEXTSPLIT($B29,")")</f>
        <v>2ndDec2024(04:29:48</v>
      </c>
      <c r="F29" s="27" t="str">
        <v>625222431Subscribers</v>
      </c>
      <c r="G29" s="27" t="str">
        <f t="shared" si="3"/>
        <v>39]</v>
      </c>
      <c r="H29" s="27">
        <f>VALUE(SUBSTITUTE($G29,"]",""))</f>
        <v>39</v>
      </c>
      <c r="I29" s="27" t="str">
        <f t="shared" si="4"/>
        <v>Unlock Your Potential</v>
      </c>
      <c r="J29" s="28" t="str">
        <f t="shared" si="5"/>
        <v>2ndDec2024 04:29:48</v>
      </c>
      <c r="K29" s="28" t="str" cm="1">
        <f t="array" ref="K29:L29">_xlfn.TEXTSPLIT($J29," ")</f>
        <v>2ndDec2024</v>
      </c>
      <c r="L29" s="28" t="str">
        <v>04:29:48</v>
      </c>
      <c r="M29" s="58" t="str">
        <f t="shared" si="6"/>
        <v>2/12/2024</v>
      </c>
      <c r="N29" s="28" t="str" cm="1">
        <f t="array" ref="N29:P29">_xlfn.TEXTSPLIT($M29,"/")</f>
        <v>2</v>
      </c>
      <c r="O29" s="28" t="str">
        <v>12</v>
      </c>
      <c r="P29" s="28" t="str">
        <v>2024</v>
      </c>
      <c r="Q29" s="28">
        <f>DATE(P29,N29,O29)</f>
        <v>45334</v>
      </c>
      <c r="R29" s="89" t="str" cm="1">
        <f t="array" ref="R29:T29">_xlfn.TEXTSPLIT($L29,":")</f>
        <v>04</v>
      </c>
      <c r="S29" s="28" t="str">
        <v>29</v>
      </c>
      <c r="T29" s="28" t="str">
        <v>48</v>
      </c>
      <c r="U29" s="90">
        <f t="shared" si="7"/>
        <v>0.18736111111111112</v>
      </c>
      <c r="V29" s="27" t="str">
        <f t="shared" si="8"/>
        <v>Subscribers</v>
      </c>
      <c r="W29" s="37" t="str">
        <f t="shared" si="9"/>
        <v>Youtube</v>
      </c>
      <c r="X29" s="71">
        <f t="shared" si="0"/>
        <v>39</v>
      </c>
      <c r="Y29" s="60" t="str">
        <f t="shared" si="1"/>
        <v>Unlock Your Potential</v>
      </c>
      <c r="Z29" s="69">
        <f t="shared" si="10"/>
        <v>45334</v>
      </c>
      <c r="AA29" s="66" t="str" cm="1">
        <f t="array" ref="AA29:AB29">_xlfn.TEXTSPLIT($F29,$V29)</f>
        <v>625222431</v>
      </c>
      <c r="AB29" t="str">
        <v/>
      </c>
    </row>
    <row r="30" spans="1:28">
      <c r="A30" s="32" t="s">
        <v>1158</v>
      </c>
      <c r="B30" s="37" t="str" cm="1">
        <f t="array" ref="B30:D30">TRIM(_xlfn.TEXTSPLIT($A30,"#"))</f>
        <v>2ndDec2024(00:00:16)709152262Explore Page</v>
      </c>
      <c r="C30" s="27" t="str">
        <v>Unlock Your Potential</v>
      </c>
      <c r="D30" s="27" t="str">
        <v>[30]</v>
      </c>
      <c r="E30" s="27" t="str" cm="1">
        <f t="array" ref="E30:F30">_xlfn.TEXTSPLIT($B30,")")</f>
        <v>2ndDec2024(00:00:16</v>
      </c>
      <c r="F30" s="27" t="str">
        <v>709152262Explore Page</v>
      </c>
      <c r="G30" s="27" t="str">
        <f t="shared" si="3"/>
        <v>30]</v>
      </c>
      <c r="H30" s="27">
        <f>VALUE(SUBSTITUTE($G30,"]",""))</f>
        <v>30</v>
      </c>
      <c r="I30" s="27" t="str">
        <f t="shared" si="4"/>
        <v>Unlock Your Potential</v>
      </c>
      <c r="J30" s="28" t="str">
        <f t="shared" si="5"/>
        <v>2ndDec2024 00:00:16</v>
      </c>
      <c r="K30" s="28" t="str" cm="1">
        <f t="array" ref="K30:L30">_xlfn.TEXTSPLIT($J30," ")</f>
        <v>2ndDec2024</v>
      </c>
      <c r="L30" s="28" t="str">
        <v>00:00:16</v>
      </c>
      <c r="M30" s="58" t="str">
        <f t="shared" si="6"/>
        <v>2/12/2024</v>
      </c>
      <c r="N30" s="28" t="str" cm="1">
        <f t="array" ref="N30:P30">_xlfn.TEXTSPLIT($M30,"/")</f>
        <v>2</v>
      </c>
      <c r="O30" s="28" t="str">
        <v>12</v>
      </c>
      <c r="P30" s="28" t="str">
        <v>2024</v>
      </c>
      <c r="Q30" s="28">
        <f>DATE(P30,N30,O30)</f>
        <v>45334</v>
      </c>
      <c r="R30" s="89" t="str" cm="1">
        <f t="array" ref="R30:T30">_xlfn.TEXTSPLIT($L30,":")</f>
        <v>00</v>
      </c>
      <c r="S30" s="28" t="str">
        <v>00</v>
      </c>
      <c r="T30" s="28" t="str">
        <v>16</v>
      </c>
      <c r="U30" s="90">
        <f t="shared" si="7"/>
        <v>1.8518518518518518E-4</v>
      </c>
      <c r="V30" s="27" t="str">
        <f t="shared" si="8"/>
        <v>Explore Page</v>
      </c>
      <c r="W30" s="37" t="str">
        <f t="shared" si="9"/>
        <v>Instagram</v>
      </c>
      <c r="X30" s="71">
        <f t="shared" si="0"/>
        <v>30</v>
      </c>
      <c r="Y30" s="60" t="str">
        <f t="shared" si="1"/>
        <v>Unlock Your Potential</v>
      </c>
      <c r="Z30" s="69">
        <f t="shared" si="10"/>
        <v>45334</v>
      </c>
      <c r="AA30" s="66" t="str" cm="1">
        <f t="array" ref="AA30:AB30">_xlfn.TEXTSPLIT($F30,$V30)</f>
        <v>709152262</v>
      </c>
      <c r="AB30" t="str">
        <v/>
      </c>
    </row>
    <row r="31" spans="1:28">
      <c r="A31" s="32" t="s">
        <v>1159</v>
      </c>
      <c r="B31" s="37" t="str" cm="1">
        <f t="array" ref="B31:D31">TRIM(_xlfn.TEXTSPLIT($A31,"#"))</f>
        <v>1stDec2024(04:49:24)600052299Monetization</v>
      </c>
      <c r="C31" s="27" t="str">
        <v>Train to Gain</v>
      </c>
      <c r="D31" s="27" t="str">
        <v>[17]</v>
      </c>
      <c r="E31" s="27" t="str" cm="1">
        <f t="array" ref="E31:F31">_xlfn.TEXTSPLIT($B31,")")</f>
        <v>1stDec2024(04:49:24</v>
      </c>
      <c r="F31" s="27" t="str">
        <v>600052299Monetization</v>
      </c>
      <c r="G31" s="27" t="str">
        <f t="shared" si="3"/>
        <v>17]</v>
      </c>
      <c r="H31" s="27">
        <f>VALUE(SUBSTITUTE($G31,"]",""))</f>
        <v>17</v>
      </c>
      <c r="I31" s="27" t="str">
        <f t="shared" si="4"/>
        <v>Train to Gain</v>
      </c>
      <c r="J31" s="28" t="str">
        <f t="shared" si="5"/>
        <v>1stDec2024 04:49:24</v>
      </c>
      <c r="K31" s="28" t="str" cm="1">
        <f t="array" ref="K31:L31">_xlfn.TEXTSPLIT($J31," ")</f>
        <v>1stDec2024</v>
      </c>
      <c r="L31" s="28" t="str">
        <v>04:49:24</v>
      </c>
      <c r="M31" s="58" t="str">
        <f t="shared" si="6"/>
        <v>1/12/2024</v>
      </c>
      <c r="N31" s="28" t="str" cm="1">
        <f t="array" ref="N31:P31">_xlfn.TEXTSPLIT($M31,"/")</f>
        <v>1</v>
      </c>
      <c r="O31" s="28" t="str">
        <v>12</v>
      </c>
      <c r="P31" s="28" t="str">
        <v>2024</v>
      </c>
      <c r="Q31" s="28">
        <f>DATE(P31,N31,O31)</f>
        <v>45303</v>
      </c>
      <c r="R31" s="89" t="str" cm="1">
        <f t="array" ref="R31:T31">_xlfn.TEXTSPLIT($L31,":")</f>
        <v>04</v>
      </c>
      <c r="S31" s="28" t="str">
        <v>49</v>
      </c>
      <c r="T31" s="28" t="str">
        <v>24</v>
      </c>
      <c r="U31" s="90">
        <f t="shared" si="7"/>
        <v>0.20097222222222222</v>
      </c>
      <c r="V31" s="27" t="str">
        <f t="shared" si="8"/>
        <v>Monetization</v>
      </c>
      <c r="W31" s="37" t="str">
        <f t="shared" si="9"/>
        <v>Youtube</v>
      </c>
      <c r="X31" s="71">
        <f t="shared" si="0"/>
        <v>17</v>
      </c>
      <c r="Y31" s="60" t="str">
        <f t="shared" si="1"/>
        <v>Train to Gain</v>
      </c>
      <c r="Z31" s="69">
        <f t="shared" si="10"/>
        <v>45303</v>
      </c>
      <c r="AA31" s="66" t="str" cm="1">
        <f t="array" ref="AA31:AB31">_xlfn.TEXTSPLIT($F31,$V31)</f>
        <v>600052299</v>
      </c>
      <c r="AB31" t="str">
        <v/>
      </c>
    </row>
    <row r="32" spans="1:28">
      <c r="A32" s="32" t="s">
        <v>1160</v>
      </c>
      <c r="B32" s="37" t="str" cm="1">
        <f t="array" ref="B32:D32">TRIM(_xlfn.TEXTSPLIT($A32,"#"))</f>
        <v>4thDec2024(01:12:51)700952337Monetization</v>
      </c>
      <c r="C32" s="27" t="str">
        <v>Train to Gain</v>
      </c>
      <c r="D32" s="27" t="str">
        <v>[35]</v>
      </c>
      <c r="E32" s="27" t="str" cm="1">
        <f t="array" ref="E32:F32">_xlfn.TEXTSPLIT($B32,")")</f>
        <v>4thDec2024(01:12:51</v>
      </c>
      <c r="F32" s="27" t="str">
        <v>700952337Monetization</v>
      </c>
      <c r="G32" s="27" t="str">
        <f t="shared" si="3"/>
        <v>35]</v>
      </c>
      <c r="H32" s="27">
        <f>VALUE(SUBSTITUTE($G32,"]",""))</f>
        <v>35</v>
      </c>
      <c r="I32" s="27" t="str">
        <f t="shared" si="4"/>
        <v>Train to Gain</v>
      </c>
      <c r="J32" s="28" t="str">
        <f t="shared" si="5"/>
        <v>4thDec2024 01:12:51</v>
      </c>
      <c r="K32" s="28" t="str" cm="1">
        <f t="array" ref="K32:L32">_xlfn.TEXTSPLIT($J32," ")</f>
        <v>4thDec2024</v>
      </c>
      <c r="L32" s="28" t="str">
        <v>01:12:51</v>
      </c>
      <c r="M32" s="58" t="str">
        <f t="shared" si="6"/>
        <v>4/12/2024</v>
      </c>
      <c r="N32" s="28" t="str" cm="1">
        <f t="array" ref="N32:P32">_xlfn.TEXTSPLIT($M32,"/")</f>
        <v>4</v>
      </c>
      <c r="O32" s="28" t="str">
        <v>12</v>
      </c>
      <c r="P32" s="28" t="str">
        <v>2024</v>
      </c>
      <c r="Q32" s="28">
        <f>DATE(P32,N32,O32)</f>
        <v>45394</v>
      </c>
      <c r="R32" s="89" t="str" cm="1">
        <f t="array" ref="R32:T32">_xlfn.TEXTSPLIT($L32,":")</f>
        <v>01</v>
      </c>
      <c r="S32" s="28" t="str">
        <v>12</v>
      </c>
      <c r="T32" s="28" t="str">
        <v>51</v>
      </c>
      <c r="U32" s="90">
        <f t="shared" si="7"/>
        <v>5.0590277777777776E-2</v>
      </c>
      <c r="V32" s="27" t="str">
        <f t="shared" si="8"/>
        <v>Monetization</v>
      </c>
      <c r="W32" s="37" t="str">
        <f t="shared" si="9"/>
        <v>Youtube</v>
      </c>
      <c r="X32" s="71">
        <f t="shared" si="0"/>
        <v>35</v>
      </c>
      <c r="Y32" s="60" t="str">
        <f t="shared" si="1"/>
        <v>Train to Gain</v>
      </c>
      <c r="Z32" s="69">
        <f t="shared" si="10"/>
        <v>45394</v>
      </c>
      <c r="AA32" s="66" t="str" cm="1">
        <f t="array" ref="AA32:AB32">_xlfn.TEXTSPLIT($F32,$V32)</f>
        <v>700952337</v>
      </c>
      <c r="AB32" t="str">
        <v/>
      </c>
    </row>
    <row r="33" spans="1:28">
      <c r="A33" s="32" t="s">
        <v>1161</v>
      </c>
      <c r="B33" s="37" t="str" cm="1">
        <f t="array" ref="B33:D33">TRIM(_xlfn.TEXTSPLIT($A33,"#"))</f>
        <v>6thDec2024(01:30:41)701852375News Feed</v>
      </c>
      <c r="C33" s="27" t="str">
        <v>Unlock Your Potential</v>
      </c>
      <c r="D33" s="27" t="str">
        <v>[39]</v>
      </c>
      <c r="E33" s="27" t="str" cm="1">
        <f t="array" ref="E33:F33">_xlfn.TEXTSPLIT($B33,")")</f>
        <v>6thDec2024(01:30:41</v>
      </c>
      <c r="F33" s="27" t="str">
        <v>701852375News Feed</v>
      </c>
      <c r="G33" s="27" t="str">
        <f t="shared" si="3"/>
        <v>39]</v>
      </c>
      <c r="H33" s="27">
        <f>VALUE(SUBSTITUTE($G33,"]",""))</f>
        <v>39</v>
      </c>
      <c r="I33" s="27" t="str">
        <f t="shared" si="4"/>
        <v>Unlock Your Potential</v>
      </c>
      <c r="J33" s="28" t="str">
        <f t="shared" si="5"/>
        <v>6thDec2024 01:30:41</v>
      </c>
      <c r="K33" s="28" t="str" cm="1">
        <f t="array" ref="K33:L33">_xlfn.TEXTSPLIT($J33," ")</f>
        <v>6thDec2024</v>
      </c>
      <c r="L33" s="28" t="str">
        <v>01:30:41</v>
      </c>
      <c r="M33" s="58" t="str">
        <f t="shared" si="6"/>
        <v>6/12/2024</v>
      </c>
      <c r="N33" s="28" t="str" cm="1">
        <f t="array" ref="N33:P33">_xlfn.TEXTSPLIT($M33,"/")</f>
        <v>6</v>
      </c>
      <c r="O33" s="28" t="str">
        <v>12</v>
      </c>
      <c r="P33" s="28" t="str">
        <v>2024</v>
      </c>
      <c r="Q33" s="28">
        <f>DATE(P33,N33,O33)</f>
        <v>45455</v>
      </c>
      <c r="R33" s="89" t="str" cm="1">
        <f t="array" ref="R33:T33">_xlfn.TEXTSPLIT($L33,":")</f>
        <v>01</v>
      </c>
      <c r="S33" s="28" t="str">
        <v>30</v>
      </c>
      <c r="T33" s="28" t="str">
        <v>41</v>
      </c>
      <c r="U33" s="90">
        <f t="shared" si="7"/>
        <v>6.2974537037037037E-2</v>
      </c>
      <c r="V33" s="27" t="str">
        <f t="shared" si="8"/>
        <v>News Feed</v>
      </c>
      <c r="W33" s="37" t="str">
        <f t="shared" si="9"/>
        <v>Facebook</v>
      </c>
      <c r="X33" s="71">
        <f t="shared" si="0"/>
        <v>39</v>
      </c>
      <c r="Y33" s="60" t="str">
        <f t="shared" si="1"/>
        <v>Unlock Your Potential</v>
      </c>
      <c r="Z33" s="69">
        <f t="shared" si="10"/>
        <v>45455</v>
      </c>
      <c r="AA33" s="66" t="str" cm="1">
        <f t="array" ref="AA33:AB33">_xlfn.TEXTSPLIT($F33,$V33)</f>
        <v>701852375</v>
      </c>
      <c r="AB33" t="str">
        <v/>
      </c>
    </row>
    <row r="34" spans="1:28">
      <c r="A34" s="32" t="s">
        <v>1162</v>
      </c>
      <c r="B34" s="37" t="str" cm="1">
        <f t="array" ref="B34:D34">TRIM(_xlfn.TEXTSPLIT($A34,"#"))</f>
        <v>1stDec2024(08:09:36)602752413Subscribers</v>
      </c>
      <c r="C34" s="27" t="str">
        <v>Train to Gain</v>
      </c>
      <c r="D34" s="27" t="str">
        <v>[15]</v>
      </c>
      <c r="E34" s="27" t="str" cm="1">
        <f t="array" ref="E34:F34">_xlfn.TEXTSPLIT($B34,")")</f>
        <v>1stDec2024(08:09:36</v>
      </c>
      <c r="F34" s="27" t="str">
        <v>602752413Subscribers</v>
      </c>
      <c r="G34" s="27" t="str">
        <f t="shared" si="3"/>
        <v>15]</v>
      </c>
      <c r="H34" s="27">
        <f>VALUE(SUBSTITUTE($G34,"]",""))</f>
        <v>15</v>
      </c>
      <c r="I34" s="27" t="str">
        <f t="shared" si="4"/>
        <v>Train to Gain</v>
      </c>
      <c r="J34" s="28" t="str">
        <f t="shared" si="5"/>
        <v>1stDec2024 08:09:36</v>
      </c>
      <c r="K34" s="28" t="str" cm="1">
        <f t="array" ref="K34:L34">_xlfn.TEXTSPLIT($J34," ")</f>
        <v>1stDec2024</v>
      </c>
      <c r="L34" s="28" t="str">
        <v>08:09:36</v>
      </c>
      <c r="M34" s="58" t="str">
        <f t="shared" si="6"/>
        <v>1/12/2024</v>
      </c>
      <c r="N34" s="28" t="str" cm="1">
        <f t="array" ref="N34:P34">_xlfn.TEXTSPLIT($M34,"/")</f>
        <v>1</v>
      </c>
      <c r="O34" s="28" t="str">
        <v>12</v>
      </c>
      <c r="P34" s="28" t="str">
        <v>2024</v>
      </c>
      <c r="Q34" s="28">
        <f>DATE(P34,N34,O34)</f>
        <v>45303</v>
      </c>
      <c r="R34" s="89" t="str" cm="1">
        <f t="array" ref="R34:T34">_xlfn.TEXTSPLIT($L34,":")</f>
        <v>08</v>
      </c>
      <c r="S34" s="28" t="str">
        <v>09</v>
      </c>
      <c r="T34" s="28" t="str">
        <v>36</v>
      </c>
      <c r="U34" s="90">
        <f t="shared" si="7"/>
        <v>0.34</v>
      </c>
      <c r="V34" s="27" t="str">
        <f t="shared" si="8"/>
        <v>Subscribers</v>
      </c>
      <c r="W34" s="37" t="str">
        <f t="shared" si="9"/>
        <v>Youtube</v>
      </c>
      <c r="X34" s="71">
        <f t="shared" si="0"/>
        <v>15</v>
      </c>
      <c r="Y34" s="60" t="str">
        <f t="shared" si="1"/>
        <v>Train to Gain</v>
      </c>
      <c r="Z34" s="69">
        <f t="shared" si="10"/>
        <v>45303</v>
      </c>
      <c r="AA34" s="66" t="str" cm="1">
        <f t="array" ref="AA34:AB34">_xlfn.TEXTSPLIT($F34,$V34)</f>
        <v>602752413</v>
      </c>
      <c r="AB34" t="str">
        <v/>
      </c>
    </row>
    <row r="35" spans="1:28">
      <c r="A35" s="32" t="s">
        <v>1163</v>
      </c>
      <c r="B35" s="37" t="str" cm="1">
        <f t="array" ref="B35:D35">TRIM(_xlfn.TEXTSPLIT($A35,"#"))</f>
        <v>2ndDec2024(06:54:40)603652450Reels</v>
      </c>
      <c r="C35" s="27" t="str">
        <v>Grow with Us</v>
      </c>
      <c r="D35" s="27" t="str">
        <v>[33]</v>
      </c>
      <c r="E35" s="27" t="str" cm="1">
        <f t="array" ref="E35:F35">_xlfn.TEXTSPLIT($B35,")")</f>
        <v>2ndDec2024(06:54:40</v>
      </c>
      <c r="F35" s="27" t="str">
        <v>603652450Reels</v>
      </c>
      <c r="G35" s="27" t="str">
        <f t="shared" si="3"/>
        <v>33]</v>
      </c>
      <c r="H35" s="27">
        <f>VALUE(SUBSTITUTE($G35,"]",""))</f>
        <v>33</v>
      </c>
      <c r="I35" s="27" t="str">
        <f t="shared" si="4"/>
        <v>Grow with Us</v>
      </c>
      <c r="J35" s="28" t="str">
        <f t="shared" si="5"/>
        <v>2ndDec2024 06:54:40</v>
      </c>
      <c r="K35" s="28" t="str" cm="1">
        <f t="array" ref="K35:L35">_xlfn.TEXTSPLIT($J35," ")</f>
        <v>2ndDec2024</v>
      </c>
      <c r="L35" s="28" t="str">
        <v>06:54:40</v>
      </c>
      <c r="M35" s="58" t="str">
        <f t="shared" si="6"/>
        <v>2/12/2024</v>
      </c>
      <c r="N35" s="28" t="str" cm="1">
        <f t="array" ref="N35:P35">_xlfn.TEXTSPLIT($M35,"/")</f>
        <v>2</v>
      </c>
      <c r="O35" s="28" t="str">
        <v>12</v>
      </c>
      <c r="P35" s="28" t="str">
        <v>2024</v>
      </c>
      <c r="Q35" s="28">
        <f>DATE(P35,N35,O35)</f>
        <v>45334</v>
      </c>
      <c r="R35" s="89" t="str" cm="1">
        <f t="array" ref="R35:T35">_xlfn.TEXTSPLIT($L35,":")</f>
        <v>06</v>
      </c>
      <c r="S35" s="28" t="str">
        <v>54</v>
      </c>
      <c r="T35" s="28" t="str">
        <v>40</v>
      </c>
      <c r="U35" s="90">
        <f t="shared" si="7"/>
        <v>0.28796296296296298</v>
      </c>
      <c r="V35" s="27" t="str">
        <f t="shared" si="8"/>
        <v>Reels</v>
      </c>
      <c r="W35" s="37" t="str">
        <f t="shared" si="9"/>
        <v>Instagram</v>
      </c>
      <c r="X35" s="71">
        <f t="shared" si="0"/>
        <v>33</v>
      </c>
      <c r="Y35" s="60" t="str">
        <f t="shared" si="1"/>
        <v>Grow with Us</v>
      </c>
      <c r="Z35" s="69">
        <f t="shared" si="10"/>
        <v>45334</v>
      </c>
      <c r="AA35" s="66" t="str" cm="1">
        <f t="array" ref="AA35:AB35">_xlfn.TEXTSPLIT($F35,$V35)</f>
        <v>603652450</v>
      </c>
      <c r="AB35" t="str">
        <v/>
      </c>
    </row>
    <row r="36" spans="1:28">
      <c r="A36" s="32" t="s">
        <v>1164</v>
      </c>
      <c r="B36" s="37" t="str" cm="1">
        <f t="array" ref="B36:D36">TRIM(_xlfn.TEXTSPLIT($A36,"#"))</f>
        <v>1stDec2024(01:10:51)704552488Explore Page</v>
      </c>
      <c r="C36" s="27" t="str">
        <v>Train to Gain</v>
      </c>
      <c r="D36" s="27" t="str">
        <v>[2]</v>
      </c>
      <c r="E36" s="27" t="str" cm="1">
        <f t="array" ref="E36:F36">_xlfn.TEXTSPLIT($B36,")")</f>
        <v>1stDec2024(01:10:51</v>
      </c>
      <c r="F36" s="27" t="str">
        <v>704552488Explore Page</v>
      </c>
      <c r="G36" s="27" t="str">
        <f t="shared" si="3"/>
        <v>2]</v>
      </c>
      <c r="H36" s="27">
        <f>VALUE(SUBSTITUTE($G36,"]",""))</f>
        <v>2</v>
      </c>
      <c r="I36" s="27" t="str">
        <f t="shared" si="4"/>
        <v>Train to Gain</v>
      </c>
      <c r="J36" s="28" t="str">
        <f t="shared" si="5"/>
        <v>1stDec2024 01:10:51</v>
      </c>
      <c r="K36" s="28" t="str" cm="1">
        <f t="array" ref="K36:L36">_xlfn.TEXTSPLIT($J36," ")</f>
        <v>1stDec2024</v>
      </c>
      <c r="L36" s="28" t="str">
        <v>01:10:51</v>
      </c>
      <c r="M36" s="58" t="str">
        <f t="shared" si="6"/>
        <v>1/12/2024</v>
      </c>
      <c r="N36" s="28" t="str" cm="1">
        <f t="array" ref="N36:P36">_xlfn.TEXTSPLIT($M36,"/")</f>
        <v>1</v>
      </c>
      <c r="O36" s="28" t="str">
        <v>12</v>
      </c>
      <c r="P36" s="28" t="str">
        <v>2024</v>
      </c>
      <c r="Q36" s="28">
        <f>DATE(P36,N36,O36)</f>
        <v>45303</v>
      </c>
      <c r="R36" s="89" t="str" cm="1">
        <f t="array" ref="R36:T36">_xlfn.TEXTSPLIT($L36,":")</f>
        <v>01</v>
      </c>
      <c r="S36" s="28" t="str">
        <v>10</v>
      </c>
      <c r="T36" s="28" t="str">
        <v>51</v>
      </c>
      <c r="U36" s="90">
        <f t="shared" si="7"/>
        <v>4.9201388888888892E-2</v>
      </c>
      <c r="V36" s="27" t="str">
        <f t="shared" si="8"/>
        <v>Explore Page</v>
      </c>
      <c r="W36" s="37" t="str">
        <f t="shared" si="9"/>
        <v>Instagram</v>
      </c>
      <c r="X36" s="71">
        <f t="shared" si="0"/>
        <v>2</v>
      </c>
      <c r="Y36" s="60" t="str">
        <f t="shared" si="1"/>
        <v>Train to Gain</v>
      </c>
      <c r="Z36" s="69">
        <f t="shared" si="10"/>
        <v>45303</v>
      </c>
      <c r="AA36" s="66" t="str" cm="1">
        <f t="array" ref="AA36:AB36">_xlfn.TEXTSPLIT($F36,$V36)</f>
        <v>704552488</v>
      </c>
      <c r="AB36" t="str">
        <v/>
      </c>
    </row>
    <row r="37" spans="1:28">
      <c r="A37" s="32" t="s">
        <v>1165</v>
      </c>
      <c r="B37" s="37" t="str" cm="1">
        <f t="array" ref="B37:D37">TRIM(_xlfn.TEXTSPLIT($A37,"#"))</f>
        <v>2ndDec2024(01:20:50)605452526Explore Page</v>
      </c>
      <c r="C37" s="27" t="str">
        <v>Train to Gain</v>
      </c>
      <c r="D37" s="27" t="str">
        <v>[12]</v>
      </c>
      <c r="E37" s="27" t="str" cm="1">
        <f t="array" ref="E37:F37">_xlfn.TEXTSPLIT($B37,")")</f>
        <v>2ndDec2024(01:20:50</v>
      </c>
      <c r="F37" s="27" t="str">
        <v>605452526Explore Page</v>
      </c>
      <c r="G37" s="27" t="str">
        <f t="shared" si="3"/>
        <v>12]</v>
      </c>
      <c r="H37" s="27">
        <f>VALUE(SUBSTITUTE($G37,"]",""))</f>
        <v>12</v>
      </c>
      <c r="I37" s="27" t="str">
        <f t="shared" si="4"/>
        <v>Train to Gain</v>
      </c>
      <c r="J37" s="28" t="str">
        <f t="shared" si="5"/>
        <v>2ndDec2024 01:20:50</v>
      </c>
      <c r="K37" s="28" t="str" cm="1">
        <f t="array" ref="K37:L37">_xlfn.TEXTSPLIT($J37," ")</f>
        <v>2ndDec2024</v>
      </c>
      <c r="L37" s="28" t="str">
        <v>01:20:50</v>
      </c>
      <c r="M37" s="58" t="str">
        <f t="shared" si="6"/>
        <v>2/12/2024</v>
      </c>
      <c r="N37" s="28" t="str" cm="1">
        <f t="array" ref="N37:P37">_xlfn.TEXTSPLIT($M37,"/")</f>
        <v>2</v>
      </c>
      <c r="O37" s="28" t="str">
        <v>12</v>
      </c>
      <c r="P37" s="28" t="str">
        <v>2024</v>
      </c>
      <c r="Q37" s="28">
        <f>DATE(P37,N37,O37)</f>
        <v>45334</v>
      </c>
      <c r="R37" s="89" t="str" cm="1">
        <f t="array" ref="R37:T37">_xlfn.TEXTSPLIT($L37,":")</f>
        <v>01</v>
      </c>
      <c r="S37" s="28" t="str">
        <v>20</v>
      </c>
      <c r="T37" s="28" t="str">
        <v>50</v>
      </c>
      <c r="U37" s="90">
        <f t="shared" si="7"/>
        <v>5.6134259259259259E-2</v>
      </c>
      <c r="V37" s="27" t="str">
        <f t="shared" si="8"/>
        <v>Explore Page</v>
      </c>
      <c r="W37" s="37" t="str">
        <f t="shared" si="9"/>
        <v>Instagram</v>
      </c>
      <c r="X37" s="71">
        <f t="shared" si="0"/>
        <v>12</v>
      </c>
      <c r="Y37" s="60" t="str">
        <f t="shared" si="1"/>
        <v>Train to Gain</v>
      </c>
      <c r="Z37" s="69">
        <f t="shared" si="10"/>
        <v>45334</v>
      </c>
      <c r="AA37" s="66" t="str" cm="1">
        <f t="array" ref="AA37:AB37">_xlfn.TEXTSPLIT($F37,$V37)</f>
        <v>605452526</v>
      </c>
      <c r="AB37" t="str">
        <v/>
      </c>
    </row>
    <row r="38" spans="1:28">
      <c r="A38" s="32" t="s">
        <v>1166</v>
      </c>
      <c r="B38" s="37" t="str" cm="1">
        <f t="array" ref="B38:D38">TRIM(_xlfn.TEXTSPLIT($A38,"#"))</f>
        <v>3rdDec2024(00:51:04)706352564Reels</v>
      </c>
      <c r="C38" s="27" t="str">
        <v>Grow with Us</v>
      </c>
      <c r="D38" s="27" t="str">
        <v>[33]</v>
      </c>
      <c r="E38" s="27" t="str" cm="1">
        <f t="array" ref="E38:F38">_xlfn.TEXTSPLIT($B38,")")</f>
        <v>3rdDec2024(00:51:04</v>
      </c>
      <c r="F38" s="27" t="str">
        <v>706352564Reels</v>
      </c>
      <c r="G38" s="27" t="str">
        <f t="shared" si="3"/>
        <v>33]</v>
      </c>
      <c r="H38" s="27">
        <f>VALUE(SUBSTITUTE($G38,"]",""))</f>
        <v>33</v>
      </c>
      <c r="I38" s="27" t="str">
        <f t="shared" si="4"/>
        <v>Grow with Us</v>
      </c>
      <c r="J38" s="28" t="str">
        <f t="shared" si="5"/>
        <v>3rdDec2024 00:51:04</v>
      </c>
      <c r="K38" s="28" t="str" cm="1">
        <f t="array" ref="K38:L38">_xlfn.TEXTSPLIT($J38," ")</f>
        <v>3rdDec2024</v>
      </c>
      <c r="L38" s="28" t="str">
        <v>00:51:04</v>
      </c>
      <c r="M38" s="58" t="str">
        <f t="shared" si="6"/>
        <v>3/12/2024</v>
      </c>
      <c r="N38" s="28" t="str" cm="1">
        <f t="array" ref="N38:P38">_xlfn.TEXTSPLIT($M38,"/")</f>
        <v>3</v>
      </c>
      <c r="O38" s="28" t="str">
        <v>12</v>
      </c>
      <c r="P38" s="28" t="str">
        <v>2024</v>
      </c>
      <c r="Q38" s="28">
        <f>DATE(P38,N38,O38)</f>
        <v>45363</v>
      </c>
      <c r="R38" s="89" t="str" cm="1">
        <f t="array" ref="R38:T38">_xlfn.TEXTSPLIT($L38,":")</f>
        <v>00</v>
      </c>
      <c r="S38" s="28" t="str">
        <v>51</v>
      </c>
      <c r="T38" s="28" t="str">
        <v>04</v>
      </c>
      <c r="U38" s="90">
        <f t="shared" si="7"/>
        <v>3.546296296296296E-2</v>
      </c>
      <c r="V38" s="27" t="str">
        <f t="shared" si="8"/>
        <v>Reels</v>
      </c>
      <c r="W38" s="37" t="str">
        <f t="shared" si="9"/>
        <v>Instagram</v>
      </c>
      <c r="X38" s="71">
        <f t="shared" si="0"/>
        <v>33</v>
      </c>
      <c r="Y38" s="60" t="str">
        <f t="shared" si="1"/>
        <v>Grow with Us</v>
      </c>
      <c r="Z38" s="69">
        <f t="shared" si="10"/>
        <v>45363</v>
      </c>
      <c r="AA38" s="66" t="str" cm="1">
        <f t="array" ref="AA38:AB38">_xlfn.TEXTSPLIT($F38,$V38)</f>
        <v>706352564</v>
      </c>
      <c r="AB38" t="str">
        <v/>
      </c>
    </row>
    <row r="39" spans="1:28">
      <c r="A39" s="32" t="s">
        <v>1167</v>
      </c>
      <c r="B39" s="37" t="str" cm="1">
        <f t="array" ref="B39:D39">TRIM(_xlfn.TEXTSPLIT($A39,"#"))</f>
        <v>2ndDec2024(07:12:15)607252602Monetization</v>
      </c>
      <c r="C39" s="27" t="str">
        <v>Train to Gain</v>
      </c>
      <c r="D39" s="27" t="str">
        <v>[20]</v>
      </c>
      <c r="E39" s="27" t="str" cm="1">
        <f t="array" ref="E39:F39">_xlfn.TEXTSPLIT($B39,")")</f>
        <v>2ndDec2024(07:12:15</v>
      </c>
      <c r="F39" s="27" t="str">
        <v>607252602Monetization</v>
      </c>
      <c r="G39" s="27" t="str">
        <f t="shared" si="3"/>
        <v>20]</v>
      </c>
      <c r="H39" s="27">
        <f>VALUE(SUBSTITUTE($G39,"]",""))</f>
        <v>20</v>
      </c>
      <c r="I39" s="27" t="str">
        <f t="shared" si="4"/>
        <v>Train to Gain</v>
      </c>
      <c r="J39" s="28" t="str">
        <f t="shared" si="5"/>
        <v>2ndDec2024 07:12:15</v>
      </c>
      <c r="K39" s="28" t="str" cm="1">
        <f t="array" ref="K39:L39">_xlfn.TEXTSPLIT($J39," ")</f>
        <v>2ndDec2024</v>
      </c>
      <c r="L39" s="28" t="str">
        <v>07:12:15</v>
      </c>
      <c r="M39" s="58" t="str">
        <f t="shared" si="6"/>
        <v>2/12/2024</v>
      </c>
      <c r="N39" s="28" t="str" cm="1">
        <f t="array" ref="N39:P39">_xlfn.TEXTSPLIT($M39,"/")</f>
        <v>2</v>
      </c>
      <c r="O39" s="28" t="str">
        <v>12</v>
      </c>
      <c r="P39" s="28" t="str">
        <v>2024</v>
      </c>
      <c r="Q39" s="28">
        <f>DATE(P39,N39,O39)</f>
        <v>45334</v>
      </c>
      <c r="R39" s="89" t="str" cm="1">
        <f t="array" ref="R39:T39">_xlfn.TEXTSPLIT($L39,":")</f>
        <v>07</v>
      </c>
      <c r="S39" s="28" t="str">
        <v>12</v>
      </c>
      <c r="T39" s="28" t="str">
        <v>15</v>
      </c>
      <c r="U39" s="90">
        <f t="shared" si="7"/>
        <v>0.30017361111111113</v>
      </c>
      <c r="V39" s="27" t="str">
        <f t="shared" si="8"/>
        <v>Monetization</v>
      </c>
      <c r="W39" s="37" t="str">
        <f t="shared" si="9"/>
        <v>Youtube</v>
      </c>
      <c r="X39" s="71">
        <f t="shared" si="0"/>
        <v>20</v>
      </c>
      <c r="Y39" s="60" t="str">
        <f t="shared" si="1"/>
        <v>Train to Gain</v>
      </c>
      <c r="Z39" s="69">
        <f t="shared" si="10"/>
        <v>45334</v>
      </c>
      <c r="AA39" s="66" t="str" cm="1">
        <f t="array" ref="AA39:AB39">_xlfn.TEXTSPLIT($F39,$V39)</f>
        <v>607252602</v>
      </c>
      <c r="AB39" t="str">
        <v/>
      </c>
    </row>
    <row r="40" spans="1:28">
      <c r="A40" s="32" t="s">
        <v>1168</v>
      </c>
      <c r="B40" s="37" t="str" cm="1">
        <f t="array" ref="B40:D40">TRIM(_xlfn.TEXTSPLIT($A40,"#"))</f>
        <v>2ndDec2024(02:22:55)608152639Explore Page</v>
      </c>
      <c r="C40" s="27" t="str">
        <v>Train to Gain</v>
      </c>
      <c r="D40" s="27" t="str">
        <v>[36]</v>
      </c>
      <c r="E40" s="27" t="str" cm="1">
        <f t="array" ref="E40:F40">_xlfn.TEXTSPLIT($B40,")")</f>
        <v>2ndDec2024(02:22:55</v>
      </c>
      <c r="F40" s="27" t="str">
        <v>608152639Explore Page</v>
      </c>
      <c r="G40" s="27" t="str">
        <f t="shared" si="3"/>
        <v>36]</v>
      </c>
      <c r="H40" s="27">
        <f>VALUE(SUBSTITUTE($G40,"]",""))</f>
        <v>36</v>
      </c>
      <c r="I40" s="27" t="str">
        <f t="shared" si="4"/>
        <v>Train to Gain</v>
      </c>
      <c r="J40" s="28" t="str">
        <f t="shared" si="5"/>
        <v>2ndDec2024 02:22:55</v>
      </c>
      <c r="K40" s="28" t="str" cm="1">
        <f t="array" ref="K40:L40">_xlfn.TEXTSPLIT($J40," ")</f>
        <v>2ndDec2024</v>
      </c>
      <c r="L40" s="28" t="str">
        <v>02:22:55</v>
      </c>
      <c r="M40" s="58" t="str">
        <f t="shared" si="6"/>
        <v>2/12/2024</v>
      </c>
      <c r="N40" s="28" t="str" cm="1">
        <f t="array" ref="N40:P40">_xlfn.TEXTSPLIT($M40,"/")</f>
        <v>2</v>
      </c>
      <c r="O40" s="28" t="str">
        <v>12</v>
      </c>
      <c r="P40" s="28" t="str">
        <v>2024</v>
      </c>
      <c r="Q40" s="28">
        <f>DATE(P40,N40,O40)</f>
        <v>45334</v>
      </c>
      <c r="R40" s="89" t="str" cm="1">
        <f t="array" ref="R40:T40">_xlfn.TEXTSPLIT($L40,":")</f>
        <v>02</v>
      </c>
      <c r="S40" s="28" t="str">
        <v>22</v>
      </c>
      <c r="T40" s="28" t="str">
        <v>55</v>
      </c>
      <c r="U40" s="90">
        <f t="shared" si="7"/>
        <v>9.9247685185185189E-2</v>
      </c>
      <c r="V40" s="27" t="str">
        <f t="shared" si="8"/>
        <v>Explore Page</v>
      </c>
      <c r="W40" s="37" t="str">
        <f t="shared" si="9"/>
        <v>Instagram</v>
      </c>
      <c r="X40" s="71">
        <f t="shared" si="0"/>
        <v>36</v>
      </c>
      <c r="Y40" s="60" t="str">
        <f t="shared" si="1"/>
        <v>Train to Gain</v>
      </c>
      <c r="Z40" s="69">
        <f t="shared" si="10"/>
        <v>45334</v>
      </c>
      <c r="AA40" s="66" t="str" cm="1">
        <f t="array" ref="AA40:AB40">_xlfn.TEXTSPLIT($F40,$V40)</f>
        <v>608152639</v>
      </c>
      <c r="AB40" t="str">
        <v/>
      </c>
    </row>
    <row r="41" spans="1:28">
      <c r="A41" s="32" t="s">
        <v>1169</v>
      </c>
      <c r="B41" s="37" t="str" cm="1">
        <f t="array" ref="B41:D41">TRIM(_xlfn.TEXTSPLIT($A41,"#"))</f>
        <v>1stDec2024(09:35:19)709052677Stories</v>
      </c>
      <c r="C41" s="27" t="str">
        <v>Train to Gain</v>
      </c>
      <c r="D41" s="27" t="str">
        <v>[30]</v>
      </c>
      <c r="E41" s="27" t="str" cm="1">
        <f t="array" ref="E41:F41">_xlfn.TEXTSPLIT($B41,")")</f>
        <v>1stDec2024(09:35:19</v>
      </c>
      <c r="F41" s="27" t="str">
        <v>709052677Stories</v>
      </c>
      <c r="G41" s="27" t="str">
        <f t="shared" si="3"/>
        <v>30]</v>
      </c>
      <c r="H41" s="27">
        <f>VALUE(SUBSTITUTE($G41,"]",""))</f>
        <v>30</v>
      </c>
      <c r="I41" s="27" t="str">
        <f t="shared" si="4"/>
        <v>Train to Gain</v>
      </c>
      <c r="J41" s="28" t="str">
        <f t="shared" si="5"/>
        <v>1stDec2024 09:35:19</v>
      </c>
      <c r="K41" s="28" t="str" cm="1">
        <f t="array" ref="K41:L41">_xlfn.TEXTSPLIT($J41," ")</f>
        <v>1stDec2024</v>
      </c>
      <c r="L41" s="28" t="str">
        <v>09:35:19</v>
      </c>
      <c r="M41" s="58" t="str">
        <f t="shared" si="6"/>
        <v>1/12/2024</v>
      </c>
      <c r="N41" s="28" t="str" cm="1">
        <f t="array" ref="N41:P41">_xlfn.TEXTSPLIT($M41,"/")</f>
        <v>1</v>
      </c>
      <c r="O41" s="28" t="str">
        <v>12</v>
      </c>
      <c r="P41" s="28" t="str">
        <v>2024</v>
      </c>
      <c r="Q41" s="28">
        <f>DATE(P41,N41,O41)</f>
        <v>45303</v>
      </c>
      <c r="R41" s="89" t="str" cm="1">
        <f t="array" ref="R41:T41">_xlfn.TEXTSPLIT($L41,":")</f>
        <v>09</v>
      </c>
      <c r="S41" s="28" t="str">
        <v>35</v>
      </c>
      <c r="T41" s="28" t="str">
        <v>19</v>
      </c>
      <c r="U41" s="90">
        <f t="shared" si="7"/>
        <v>0.39952546296296299</v>
      </c>
      <c r="V41" s="27" t="str">
        <f t="shared" si="8"/>
        <v>Stories</v>
      </c>
      <c r="W41" s="37" t="str">
        <f t="shared" si="9"/>
        <v>Instagram</v>
      </c>
      <c r="X41" s="71">
        <f t="shared" si="0"/>
        <v>30</v>
      </c>
      <c r="Y41" s="60" t="str">
        <f t="shared" si="1"/>
        <v>Train to Gain</v>
      </c>
      <c r="Z41" s="69">
        <f t="shared" si="10"/>
        <v>45303</v>
      </c>
      <c r="AA41" s="66" t="str" cm="1">
        <f t="array" ref="AA41:AB41">_xlfn.TEXTSPLIT($F41,$V41)</f>
        <v>709052677</v>
      </c>
      <c r="AB41" t="str">
        <v/>
      </c>
    </row>
    <row r="42" spans="1:28">
      <c r="A42" s="32" t="s">
        <v>1170</v>
      </c>
      <c r="B42" s="37" t="str" cm="1">
        <f t="array" ref="B42:D42">TRIM(_xlfn.TEXTSPLIT($A42,"#"))</f>
        <v>7thDec2024(10:10:45)795271541Stories</v>
      </c>
      <c r="C42" s="27" t="str">
        <v>Train to Gain</v>
      </c>
      <c r="D42" s="27" t="str">
        <v>[16]</v>
      </c>
      <c r="E42" s="27" t="str" cm="1">
        <f t="array" ref="E42:F42">_xlfn.TEXTSPLIT($B42,")")</f>
        <v>7thDec2024(10:10:45</v>
      </c>
      <c r="F42" s="27" t="str">
        <v>795271541Stories</v>
      </c>
      <c r="G42" s="27" t="str">
        <f t="shared" si="3"/>
        <v>16]</v>
      </c>
      <c r="H42" s="27">
        <f>VALUE(SUBSTITUTE($G42,"]",""))</f>
        <v>16</v>
      </c>
      <c r="I42" s="27" t="str">
        <f t="shared" si="4"/>
        <v>Train to Gain</v>
      </c>
      <c r="J42" s="28" t="str">
        <f t="shared" si="5"/>
        <v>7thDec2024 10:10:45</v>
      </c>
      <c r="K42" s="28" t="str" cm="1">
        <f t="array" ref="K42:L42">_xlfn.TEXTSPLIT($J42," ")</f>
        <v>7thDec2024</v>
      </c>
      <c r="L42" s="28" t="str">
        <v>10:10:45</v>
      </c>
      <c r="M42" s="58" t="str">
        <f t="shared" si="6"/>
        <v>7/12/2024</v>
      </c>
      <c r="N42" s="28" t="str" cm="1">
        <f t="array" ref="N42:P42">_xlfn.TEXTSPLIT($M42,"/")</f>
        <v>7</v>
      </c>
      <c r="O42" s="28" t="str">
        <v>12</v>
      </c>
      <c r="P42" s="28" t="str">
        <v>2024</v>
      </c>
      <c r="Q42" s="28">
        <f>DATE(P42,N42,O42)</f>
        <v>45485</v>
      </c>
      <c r="R42" s="89" t="str" cm="1">
        <f t="array" ref="R42:T42">_xlfn.TEXTSPLIT($L42,":")</f>
        <v>10</v>
      </c>
      <c r="S42" s="28" t="str">
        <v>10</v>
      </c>
      <c r="T42" s="28" t="str">
        <v>45</v>
      </c>
      <c r="U42" s="90">
        <f t="shared" si="7"/>
        <v>0.42413194444444446</v>
      </c>
      <c r="V42" s="27" t="str">
        <f t="shared" si="8"/>
        <v>Stories</v>
      </c>
      <c r="W42" s="37" t="str">
        <f t="shared" si="9"/>
        <v>Instagram</v>
      </c>
      <c r="X42" s="71">
        <f t="shared" si="0"/>
        <v>16</v>
      </c>
      <c r="Y42" s="60" t="str">
        <f t="shared" si="1"/>
        <v>Train to Gain</v>
      </c>
      <c r="Z42" s="69">
        <f t="shared" si="10"/>
        <v>45485</v>
      </c>
      <c r="AA42" s="66" t="str" cm="1">
        <f t="array" ref="AA42:AB42">_xlfn.TEXTSPLIT($F42,$V42)</f>
        <v>795271541</v>
      </c>
      <c r="AB42" t="str">
        <v/>
      </c>
    </row>
    <row r="43" spans="1:28">
      <c r="A43" s="32" t="s">
        <v>1171</v>
      </c>
      <c r="B43" s="37" t="str" cm="1">
        <f t="array" ref="B43:D43">TRIM(_xlfn.TEXTSPLIT($A43,"#"))</f>
        <v>2ndDec2024(03:16:32)600852753Stories</v>
      </c>
      <c r="C43" s="27" t="str">
        <v>Train to Gain</v>
      </c>
      <c r="D43" s="27" t="str">
        <v>[33]</v>
      </c>
      <c r="E43" s="27" t="str" cm="1">
        <f t="array" ref="E43:F43">_xlfn.TEXTSPLIT($B43,")")</f>
        <v>2ndDec2024(03:16:32</v>
      </c>
      <c r="F43" s="27" t="str">
        <v>600852753Stories</v>
      </c>
      <c r="G43" s="27" t="str">
        <f t="shared" si="3"/>
        <v>33]</v>
      </c>
      <c r="H43" s="27">
        <f>VALUE(SUBSTITUTE($G43,"]",""))</f>
        <v>33</v>
      </c>
      <c r="I43" s="27" t="str">
        <f t="shared" si="4"/>
        <v>Train to Gain</v>
      </c>
      <c r="J43" s="28" t="str">
        <f t="shared" si="5"/>
        <v>2ndDec2024 03:16:32</v>
      </c>
      <c r="K43" s="28" t="str" cm="1">
        <f t="array" ref="K43:L43">_xlfn.TEXTSPLIT($J43," ")</f>
        <v>2ndDec2024</v>
      </c>
      <c r="L43" s="28" t="str">
        <v>03:16:32</v>
      </c>
      <c r="M43" s="58" t="str">
        <f t="shared" si="6"/>
        <v>2/12/2024</v>
      </c>
      <c r="N43" s="28" t="str" cm="1">
        <f t="array" ref="N43:P43">_xlfn.TEXTSPLIT($M43,"/")</f>
        <v>2</v>
      </c>
      <c r="O43" s="28" t="str">
        <v>12</v>
      </c>
      <c r="P43" s="28" t="str">
        <v>2024</v>
      </c>
      <c r="Q43" s="28">
        <f>DATE(P43,N43,O43)</f>
        <v>45334</v>
      </c>
      <c r="R43" s="89" t="str" cm="1">
        <f t="array" ref="R43:T43">_xlfn.TEXTSPLIT($L43,":")</f>
        <v>03</v>
      </c>
      <c r="S43" s="28" t="str">
        <v>16</v>
      </c>
      <c r="T43" s="28" t="str">
        <v>32</v>
      </c>
      <c r="U43" s="90">
        <f t="shared" si="7"/>
        <v>0.13648148148148148</v>
      </c>
      <c r="V43" s="27" t="str">
        <f t="shared" si="8"/>
        <v>Stories</v>
      </c>
      <c r="W43" s="37" t="str">
        <f t="shared" si="9"/>
        <v>Instagram</v>
      </c>
      <c r="X43" s="71">
        <f t="shared" si="0"/>
        <v>33</v>
      </c>
      <c r="Y43" s="60" t="str">
        <f t="shared" si="1"/>
        <v>Train to Gain</v>
      </c>
      <c r="Z43" s="69">
        <f t="shared" si="10"/>
        <v>45334</v>
      </c>
      <c r="AA43" s="66" t="str" cm="1">
        <f t="array" ref="AA43:AB43">_xlfn.TEXTSPLIT($F43,$V43)</f>
        <v>600852753</v>
      </c>
      <c r="AB43" t="str">
        <v/>
      </c>
    </row>
    <row r="44" spans="1:28">
      <c r="A44" s="32" t="s">
        <v>1172</v>
      </c>
      <c r="B44" s="37" t="str" cm="1">
        <f t="array" ref="B44:D44">TRIM(_xlfn.TEXTSPLIT($A44,"#"))</f>
        <v>3rdDec2024(02:01:51)701752790Explore Page</v>
      </c>
      <c r="C44" s="27" t="str">
        <v>Train to Gain</v>
      </c>
      <c r="D44" s="27" t="str">
        <v>[33]</v>
      </c>
      <c r="E44" s="27" t="str" cm="1">
        <f t="array" ref="E44:F44">_xlfn.TEXTSPLIT($B44,")")</f>
        <v>3rdDec2024(02:01:51</v>
      </c>
      <c r="F44" s="27" t="str">
        <v>701752790Explore Page</v>
      </c>
      <c r="G44" s="27" t="str">
        <f t="shared" si="3"/>
        <v>33]</v>
      </c>
      <c r="H44" s="27">
        <f>VALUE(SUBSTITUTE($G44,"]",""))</f>
        <v>33</v>
      </c>
      <c r="I44" s="27" t="str">
        <f t="shared" si="4"/>
        <v>Train to Gain</v>
      </c>
      <c r="J44" s="28" t="str">
        <f t="shared" si="5"/>
        <v>3rdDec2024 02:01:51</v>
      </c>
      <c r="K44" s="28" t="str" cm="1">
        <f t="array" ref="K44:L44">_xlfn.TEXTSPLIT($J44," ")</f>
        <v>3rdDec2024</v>
      </c>
      <c r="L44" s="28" t="str">
        <v>02:01:51</v>
      </c>
      <c r="M44" s="58" t="str">
        <f t="shared" si="6"/>
        <v>3/12/2024</v>
      </c>
      <c r="N44" s="28" t="str" cm="1">
        <f t="array" ref="N44:P44">_xlfn.TEXTSPLIT($M44,"/")</f>
        <v>3</v>
      </c>
      <c r="O44" s="28" t="str">
        <v>12</v>
      </c>
      <c r="P44" s="28" t="str">
        <v>2024</v>
      </c>
      <c r="Q44" s="28">
        <f>DATE(P44,N44,O44)</f>
        <v>45363</v>
      </c>
      <c r="R44" s="89" t="str" cm="1">
        <f t="array" ref="R44:T44">_xlfn.TEXTSPLIT($L44,":")</f>
        <v>02</v>
      </c>
      <c r="S44" s="28" t="str">
        <v>01</v>
      </c>
      <c r="T44" s="28" t="str">
        <v>51</v>
      </c>
      <c r="U44" s="90">
        <f t="shared" si="7"/>
        <v>8.4618055555555557E-2</v>
      </c>
      <c r="V44" s="27" t="str">
        <f t="shared" si="8"/>
        <v>Explore Page</v>
      </c>
      <c r="W44" s="37" t="str">
        <f t="shared" si="9"/>
        <v>Instagram</v>
      </c>
      <c r="X44" s="71">
        <f t="shared" si="0"/>
        <v>33</v>
      </c>
      <c r="Y44" s="60" t="str">
        <f t="shared" si="1"/>
        <v>Train to Gain</v>
      </c>
      <c r="Z44" s="69">
        <f t="shared" si="10"/>
        <v>45363</v>
      </c>
      <c r="AA44" s="66" t="str" cm="1">
        <f t="array" ref="AA44:AB44">_xlfn.TEXTSPLIT($F44,$V44)</f>
        <v>701752790</v>
      </c>
      <c r="AB44" t="str">
        <v/>
      </c>
    </row>
    <row r="45" spans="1:28">
      <c r="A45" s="32" t="s">
        <v>1173</v>
      </c>
      <c r="B45" s="37" t="str" cm="1">
        <f t="array" ref="B45:D45">TRIM(_xlfn.TEXTSPLIT($A45,"#"))</f>
        <v>3rdDec2024(05:52:07)702652828Explore Page</v>
      </c>
      <c r="C45" s="27" t="str">
        <v>Unlock Your Potential</v>
      </c>
      <c r="D45" s="27" t="str">
        <v>[12]</v>
      </c>
      <c r="E45" s="27" t="str" cm="1">
        <f t="array" ref="E45:F45">_xlfn.TEXTSPLIT($B45,")")</f>
        <v>3rdDec2024(05:52:07</v>
      </c>
      <c r="F45" s="27" t="str">
        <v>702652828Explore Page</v>
      </c>
      <c r="G45" s="27" t="str">
        <f t="shared" si="3"/>
        <v>12]</v>
      </c>
      <c r="H45" s="27">
        <f>VALUE(SUBSTITUTE($G45,"]",""))</f>
        <v>12</v>
      </c>
      <c r="I45" s="27" t="str">
        <f t="shared" si="4"/>
        <v>Unlock Your Potential</v>
      </c>
      <c r="J45" s="28" t="str">
        <f t="shared" si="5"/>
        <v>3rdDec2024 05:52:07</v>
      </c>
      <c r="K45" s="28" t="str" cm="1">
        <f t="array" ref="K45:L45">_xlfn.TEXTSPLIT($J45," ")</f>
        <v>3rdDec2024</v>
      </c>
      <c r="L45" s="28" t="str">
        <v>05:52:07</v>
      </c>
      <c r="M45" s="58" t="str">
        <f t="shared" si="6"/>
        <v>3/12/2024</v>
      </c>
      <c r="N45" s="28" t="str" cm="1">
        <f t="array" ref="N45:P45">_xlfn.TEXTSPLIT($M45,"/")</f>
        <v>3</v>
      </c>
      <c r="O45" s="28" t="str">
        <v>12</v>
      </c>
      <c r="P45" s="28" t="str">
        <v>2024</v>
      </c>
      <c r="Q45" s="28">
        <f>DATE(P45,N45,O45)</f>
        <v>45363</v>
      </c>
      <c r="R45" s="89" t="str" cm="1">
        <f t="array" ref="R45:T45">_xlfn.TEXTSPLIT($L45,":")</f>
        <v>05</v>
      </c>
      <c r="S45" s="28" t="str">
        <v>52</v>
      </c>
      <c r="T45" s="28" t="str">
        <v>07</v>
      </c>
      <c r="U45" s="90">
        <f t="shared" si="7"/>
        <v>0.24452546296296296</v>
      </c>
      <c r="V45" s="27" t="str">
        <f t="shared" si="8"/>
        <v>Explore Page</v>
      </c>
      <c r="W45" s="37" t="str">
        <f t="shared" si="9"/>
        <v>Instagram</v>
      </c>
      <c r="X45" s="71">
        <f t="shared" si="0"/>
        <v>12</v>
      </c>
      <c r="Y45" s="60" t="str">
        <f t="shared" si="1"/>
        <v>Unlock Your Potential</v>
      </c>
      <c r="Z45" s="69">
        <f t="shared" si="10"/>
        <v>45363</v>
      </c>
      <c r="AA45" s="66" t="str" cm="1">
        <f t="array" ref="AA45:AB45">_xlfn.TEXTSPLIT($F45,$V45)</f>
        <v>702652828</v>
      </c>
      <c r="AB45" t="str">
        <v/>
      </c>
    </row>
    <row r="46" spans="1:28">
      <c r="A46" s="32" t="s">
        <v>1174</v>
      </c>
      <c r="B46" s="37" t="str" cm="1">
        <f t="array" ref="B46:D46">TRIM(_xlfn.TEXTSPLIT($A46,"#"))</f>
        <v>5thDec2024(00:27:02)603552866Shorts</v>
      </c>
      <c r="C46" s="27" t="str">
        <v>Train to Gain</v>
      </c>
      <c r="D46" s="27" t="str">
        <v>[32]</v>
      </c>
      <c r="E46" s="27" t="str" cm="1">
        <f t="array" ref="E46:F46">_xlfn.TEXTSPLIT($B46,")")</f>
        <v>5thDec2024(00:27:02</v>
      </c>
      <c r="F46" s="27" t="str">
        <v>603552866Shorts</v>
      </c>
      <c r="G46" s="27" t="str">
        <f t="shared" si="3"/>
        <v>32]</v>
      </c>
      <c r="H46" s="27">
        <f>VALUE(SUBSTITUTE($G46,"]",""))</f>
        <v>32</v>
      </c>
      <c r="I46" s="27" t="str">
        <f t="shared" si="4"/>
        <v>Train to Gain</v>
      </c>
      <c r="J46" s="28" t="str">
        <f t="shared" si="5"/>
        <v>5thDec2024 00:27:02</v>
      </c>
      <c r="K46" s="28" t="str" cm="1">
        <f t="array" ref="K46:L46">_xlfn.TEXTSPLIT($J46," ")</f>
        <v>5thDec2024</v>
      </c>
      <c r="L46" s="28" t="str">
        <v>00:27:02</v>
      </c>
      <c r="M46" s="58" t="str">
        <f t="shared" si="6"/>
        <v>5/12/2024</v>
      </c>
      <c r="N46" s="28" t="str" cm="1">
        <f t="array" ref="N46:P46">_xlfn.TEXTSPLIT($M46,"/")</f>
        <v>5</v>
      </c>
      <c r="O46" s="28" t="str">
        <v>12</v>
      </c>
      <c r="P46" s="28" t="str">
        <v>2024</v>
      </c>
      <c r="Q46" s="28">
        <f>DATE(P46,N46,O46)</f>
        <v>45424</v>
      </c>
      <c r="R46" s="89" t="str" cm="1">
        <f t="array" ref="R46:T46">_xlfn.TEXTSPLIT($L46,":")</f>
        <v>00</v>
      </c>
      <c r="S46" s="28" t="str">
        <v>27</v>
      </c>
      <c r="T46" s="28" t="str">
        <v>02</v>
      </c>
      <c r="U46" s="90">
        <f t="shared" si="7"/>
        <v>1.8773148148148146E-2</v>
      </c>
      <c r="V46" s="27" t="str">
        <f t="shared" si="8"/>
        <v>Shorts</v>
      </c>
      <c r="W46" s="37" t="str">
        <f t="shared" si="9"/>
        <v>Youtube</v>
      </c>
      <c r="X46" s="71">
        <f t="shared" si="0"/>
        <v>32</v>
      </c>
      <c r="Y46" s="60" t="str">
        <f t="shared" si="1"/>
        <v>Train to Gain</v>
      </c>
      <c r="Z46" s="69">
        <f t="shared" si="10"/>
        <v>45424</v>
      </c>
      <c r="AA46" s="66" t="str" cm="1">
        <f t="array" ref="AA46:AB46">_xlfn.TEXTSPLIT($F46,$V46)</f>
        <v>603552866</v>
      </c>
      <c r="AB46" t="str">
        <v/>
      </c>
    </row>
    <row r="47" spans="1:28">
      <c r="A47" s="32" t="s">
        <v>1175</v>
      </c>
      <c r="B47" s="37" t="str" cm="1">
        <f t="array" ref="B47:D47">TRIM(_xlfn.TEXTSPLIT($A47,"#"))</f>
        <v>3rdDec2024(06:51:21)604452904Monetization</v>
      </c>
      <c r="C47" s="27" t="str">
        <v>Train to Gain</v>
      </c>
      <c r="D47" s="27" t="str">
        <v>[36]</v>
      </c>
      <c r="E47" s="27" t="str" cm="1">
        <f t="array" ref="E47:F47">_xlfn.TEXTSPLIT($B47,")")</f>
        <v>3rdDec2024(06:51:21</v>
      </c>
      <c r="F47" s="27" t="str">
        <v>604452904Monetization</v>
      </c>
      <c r="G47" s="27" t="str">
        <f t="shared" si="3"/>
        <v>36]</v>
      </c>
      <c r="H47" s="27">
        <f>VALUE(SUBSTITUTE($G47,"]",""))</f>
        <v>36</v>
      </c>
      <c r="I47" s="27" t="str">
        <f t="shared" si="4"/>
        <v>Train to Gain</v>
      </c>
      <c r="J47" s="28" t="str">
        <f t="shared" si="5"/>
        <v>3rdDec2024 06:51:21</v>
      </c>
      <c r="K47" s="28" t="str" cm="1">
        <f t="array" ref="K47:L47">_xlfn.TEXTSPLIT($J47," ")</f>
        <v>3rdDec2024</v>
      </c>
      <c r="L47" s="28" t="str">
        <v>06:51:21</v>
      </c>
      <c r="M47" s="58" t="str">
        <f t="shared" si="6"/>
        <v>3/12/2024</v>
      </c>
      <c r="N47" s="28" t="str" cm="1">
        <f t="array" ref="N47:P47">_xlfn.TEXTSPLIT($M47,"/")</f>
        <v>3</v>
      </c>
      <c r="O47" s="28" t="str">
        <v>12</v>
      </c>
      <c r="P47" s="28" t="str">
        <v>2024</v>
      </c>
      <c r="Q47" s="28">
        <f>DATE(P47,N47,O47)</f>
        <v>45363</v>
      </c>
      <c r="R47" s="89" t="str" cm="1">
        <f t="array" ref="R47:T47">_xlfn.TEXTSPLIT($L47,":")</f>
        <v>06</v>
      </c>
      <c r="S47" s="28" t="str">
        <v>51</v>
      </c>
      <c r="T47" s="28" t="str">
        <v>21</v>
      </c>
      <c r="U47" s="90">
        <f t="shared" si="7"/>
        <v>0.28565972222222225</v>
      </c>
      <c r="V47" s="27" t="str">
        <f t="shared" si="8"/>
        <v>Monetization</v>
      </c>
      <c r="W47" s="37" t="str">
        <f t="shared" si="9"/>
        <v>Youtube</v>
      </c>
      <c r="X47" s="71">
        <f t="shared" si="0"/>
        <v>36</v>
      </c>
      <c r="Y47" s="60" t="str">
        <f t="shared" si="1"/>
        <v>Train to Gain</v>
      </c>
      <c r="Z47" s="69">
        <f t="shared" si="10"/>
        <v>45363</v>
      </c>
      <c r="AA47" s="66" t="str" cm="1">
        <f t="array" ref="AA47:AB47">_xlfn.TEXTSPLIT($F47,$V47)</f>
        <v>604452904</v>
      </c>
      <c r="AB47" t="str">
        <v/>
      </c>
    </row>
    <row r="48" spans="1:28">
      <c r="A48" s="32" t="s">
        <v>1176</v>
      </c>
      <c r="B48" s="37" t="str" cm="1">
        <f t="array" ref="B48:D48">TRIM(_xlfn.TEXTSPLIT($A48,"#"))</f>
        <v>1stDec2024(11:53:50)605352942Subscribers</v>
      </c>
      <c r="C48" s="27" t="str">
        <v>Train to Gain</v>
      </c>
      <c r="D48" s="27" t="str">
        <v>[32]</v>
      </c>
      <c r="E48" s="27" t="str" cm="1">
        <f t="array" ref="E48:F48">_xlfn.TEXTSPLIT($B48,")")</f>
        <v>1stDec2024(11:53:50</v>
      </c>
      <c r="F48" s="27" t="str">
        <v>605352942Subscribers</v>
      </c>
      <c r="G48" s="27" t="str">
        <f t="shared" si="3"/>
        <v>32]</v>
      </c>
      <c r="H48" s="27">
        <f>VALUE(SUBSTITUTE($G48,"]",""))</f>
        <v>32</v>
      </c>
      <c r="I48" s="27" t="str">
        <f t="shared" si="4"/>
        <v>Train to Gain</v>
      </c>
      <c r="J48" s="28" t="str">
        <f t="shared" si="5"/>
        <v>1stDec2024 11:53:50</v>
      </c>
      <c r="K48" s="28" t="str" cm="1">
        <f t="array" ref="K48:L48">_xlfn.TEXTSPLIT($J48," ")</f>
        <v>1stDec2024</v>
      </c>
      <c r="L48" s="28" t="str">
        <v>11:53:50</v>
      </c>
      <c r="M48" s="58" t="str">
        <f t="shared" si="6"/>
        <v>1/12/2024</v>
      </c>
      <c r="N48" s="28" t="str" cm="1">
        <f t="array" ref="N48:P48">_xlfn.TEXTSPLIT($M48,"/")</f>
        <v>1</v>
      </c>
      <c r="O48" s="28" t="str">
        <v>12</v>
      </c>
      <c r="P48" s="28" t="str">
        <v>2024</v>
      </c>
      <c r="Q48" s="28">
        <f>DATE(P48,N48,O48)</f>
        <v>45303</v>
      </c>
      <c r="R48" s="89" t="str" cm="1">
        <f t="array" ref="R48:T48">_xlfn.TEXTSPLIT($L48,":")</f>
        <v>11</v>
      </c>
      <c r="S48" s="28" t="str">
        <v>53</v>
      </c>
      <c r="T48" s="28" t="str">
        <v>50</v>
      </c>
      <c r="U48" s="90">
        <f t="shared" si="7"/>
        <v>0.49571759259259257</v>
      </c>
      <c r="V48" s="27" t="str">
        <f t="shared" si="8"/>
        <v>Subscribers</v>
      </c>
      <c r="W48" s="37" t="str">
        <f t="shared" si="9"/>
        <v>Youtube</v>
      </c>
      <c r="X48" s="71">
        <f t="shared" si="0"/>
        <v>32</v>
      </c>
      <c r="Y48" s="60" t="str">
        <f t="shared" si="1"/>
        <v>Train to Gain</v>
      </c>
      <c r="Z48" s="69">
        <f t="shared" si="10"/>
        <v>45303</v>
      </c>
      <c r="AA48" s="66" t="str" cm="1">
        <f t="array" ref="AA48:AB48">_xlfn.TEXTSPLIT($F48,$V48)</f>
        <v>605352942</v>
      </c>
      <c r="AB48" t="str">
        <v/>
      </c>
    </row>
    <row r="49" spans="1:28">
      <c r="A49" s="32" t="s">
        <v>1177</v>
      </c>
      <c r="B49" s="37" t="str" cm="1">
        <f t="array" ref="B49:D49">TRIM(_xlfn.TEXTSPLIT($A49,"#"))</f>
        <v>6thDec2024(05:13:54)606252979Explore Page</v>
      </c>
      <c r="C49" s="27" t="str">
        <v>Train to Gain</v>
      </c>
      <c r="D49" s="27" t="str">
        <v>[32]</v>
      </c>
      <c r="E49" s="27" t="str" cm="1">
        <f t="array" ref="E49:F49">_xlfn.TEXTSPLIT($B49,")")</f>
        <v>6thDec2024(05:13:54</v>
      </c>
      <c r="F49" s="27" t="str">
        <v>606252979Explore Page</v>
      </c>
      <c r="G49" s="27" t="str">
        <f t="shared" si="3"/>
        <v>32]</v>
      </c>
      <c r="H49" s="27">
        <f>VALUE(SUBSTITUTE($G49,"]",""))</f>
        <v>32</v>
      </c>
      <c r="I49" s="27" t="str">
        <f t="shared" si="4"/>
        <v>Train to Gain</v>
      </c>
      <c r="J49" s="28" t="str">
        <f t="shared" si="5"/>
        <v>6thDec2024 05:13:54</v>
      </c>
      <c r="K49" s="28" t="str" cm="1">
        <f t="array" ref="K49:L49">_xlfn.TEXTSPLIT($J49," ")</f>
        <v>6thDec2024</v>
      </c>
      <c r="L49" s="28" t="str">
        <v>05:13:54</v>
      </c>
      <c r="M49" s="58" t="str">
        <f t="shared" si="6"/>
        <v>6/12/2024</v>
      </c>
      <c r="N49" s="28" t="str" cm="1">
        <f t="array" ref="N49:P49">_xlfn.TEXTSPLIT($M49,"/")</f>
        <v>6</v>
      </c>
      <c r="O49" s="28" t="str">
        <v>12</v>
      </c>
      <c r="P49" s="28" t="str">
        <v>2024</v>
      </c>
      <c r="Q49" s="28">
        <f>DATE(P49,N49,O49)</f>
        <v>45455</v>
      </c>
      <c r="R49" s="89" t="str" cm="1">
        <f t="array" ref="R49:T49">_xlfn.TEXTSPLIT($L49,":")</f>
        <v>05</v>
      </c>
      <c r="S49" s="28" t="str">
        <v>13</v>
      </c>
      <c r="T49" s="28" t="str">
        <v>54</v>
      </c>
      <c r="U49" s="90">
        <f t="shared" si="7"/>
        <v>0.2179861111111111</v>
      </c>
      <c r="V49" s="27" t="str">
        <f t="shared" si="8"/>
        <v>Explore Page</v>
      </c>
      <c r="W49" s="37" t="str">
        <f t="shared" si="9"/>
        <v>Instagram</v>
      </c>
      <c r="X49" s="71">
        <f t="shared" si="0"/>
        <v>32</v>
      </c>
      <c r="Y49" s="60" t="str">
        <f t="shared" si="1"/>
        <v>Train to Gain</v>
      </c>
      <c r="Z49" s="69">
        <f t="shared" si="10"/>
        <v>45455</v>
      </c>
      <c r="AA49" s="66" t="str" cm="1">
        <f t="array" ref="AA49:AB49">_xlfn.TEXTSPLIT($F49,$V49)</f>
        <v>606252979</v>
      </c>
      <c r="AB49" t="str">
        <v/>
      </c>
    </row>
    <row r="50" spans="1:28">
      <c r="A50" s="32" t="s">
        <v>1178</v>
      </c>
      <c r="B50" s="37" t="str" cm="1">
        <f t="array" ref="B50:D50">TRIM(_xlfn.TEXTSPLIT($A50,"#"))</f>
        <v>3rdDec2024(10:35:15)707153017Reels</v>
      </c>
      <c r="C50" s="27" t="str">
        <v>Train to Gain</v>
      </c>
      <c r="D50" s="27" t="str">
        <v>[35]</v>
      </c>
      <c r="E50" s="27" t="str" cm="1">
        <f t="array" ref="E50:F50">_xlfn.TEXTSPLIT($B50,")")</f>
        <v>3rdDec2024(10:35:15</v>
      </c>
      <c r="F50" s="27" t="str">
        <v>707153017Reels</v>
      </c>
      <c r="G50" s="27" t="str">
        <f t="shared" si="3"/>
        <v>35]</v>
      </c>
      <c r="H50" s="27">
        <f>VALUE(SUBSTITUTE($G50,"]",""))</f>
        <v>35</v>
      </c>
      <c r="I50" s="27" t="str">
        <f t="shared" si="4"/>
        <v>Train to Gain</v>
      </c>
      <c r="J50" s="28" t="str">
        <f t="shared" si="5"/>
        <v>3rdDec2024 10:35:15</v>
      </c>
      <c r="K50" s="28" t="str" cm="1">
        <f t="array" ref="K50:L50">_xlfn.TEXTSPLIT($J50," ")</f>
        <v>3rdDec2024</v>
      </c>
      <c r="L50" s="28" t="str">
        <v>10:35:15</v>
      </c>
      <c r="M50" s="58" t="str">
        <f t="shared" si="6"/>
        <v>3/12/2024</v>
      </c>
      <c r="N50" s="28" t="str" cm="1">
        <f t="array" ref="N50:P50">_xlfn.TEXTSPLIT($M50,"/")</f>
        <v>3</v>
      </c>
      <c r="O50" s="28" t="str">
        <v>12</v>
      </c>
      <c r="P50" s="28" t="str">
        <v>2024</v>
      </c>
      <c r="Q50" s="28">
        <f>DATE(P50,N50,O50)</f>
        <v>45363</v>
      </c>
      <c r="R50" s="89" t="str" cm="1">
        <f t="array" ref="R50:T50">_xlfn.TEXTSPLIT($L50,":")</f>
        <v>10</v>
      </c>
      <c r="S50" s="28" t="str">
        <v>35</v>
      </c>
      <c r="T50" s="28" t="str">
        <v>15</v>
      </c>
      <c r="U50" s="90">
        <f t="shared" si="7"/>
        <v>0.44114583333333335</v>
      </c>
      <c r="V50" s="27" t="str">
        <f t="shared" si="8"/>
        <v>Reels</v>
      </c>
      <c r="W50" s="37" t="str">
        <f t="shared" si="9"/>
        <v>Instagram</v>
      </c>
      <c r="X50" s="71">
        <f t="shared" si="0"/>
        <v>35</v>
      </c>
      <c r="Y50" s="60" t="str">
        <f t="shared" si="1"/>
        <v>Train to Gain</v>
      </c>
      <c r="Z50" s="69">
        <f t="shared" si="10"/>
        <v>45363</v>
      </c>
      <c r="AA50" s="66" t="str" cm="1">
        <f t="array" ref="AA50:AB50">_xlfn.TEXTSPLIT($F50,$V50)</f>
        <v>707153017</v>
      </c>
      <c r="AB50" t="str">
        <v/>
      </c>
    </row>
    <row r="51" spans="1:28">
      <c r="A51" s="32" t="s">
        <v>1179</v>
      </c>
      <c r="B51" s="37" t="str" cm="1">
        <f t="array" ref="B51:D51">TRIM(_xlfn.TEXTSPLIT($A51,"#"))</f>
        <v>5thDec2024(01:02:40)608053055Reels</v>
      </c>
      <c r="C51" s="27" t="str">
        <v>Train to Gain</v>
      </c>
      <c r="D51" s="27" t="str">
        <v>[10]</v>
      </c>
      <c r="E51" s="27" t="str" cm="1">
        <f t="array" ref="E51:F51">_xlfn.TEXTSPLIT($B51,")")</f>
        <v>5thDec2024(01:02:40</v>
      </c>
      <c r="F51" s="27" t="str">
        <v>608053055Reels</v>
      </c>
      <c r="G51" s="27" t="str">
        <f t="shared" si="3"/>
        <v>10]</v>
      </c>
      <c r="H51" s="27">
        <f>VALUE(SUBSTITUTE($G51,"]",""))</f>
        <v>10</v>
      </c>
      <c r="I51" s="27" t="str">
        <f t="shared" si="4"/>
        <v>Train to Gain</v>
      </c>
      <c r="J51" s="28" t="str">
        <f t="shared" si="5"/>
        <v>5thDec2024 01:02:40</v>
      </c>
      <c r="K51" s="28" t="str" cm="1">
        <f t="array" ref="K51:L51">_xlfn.TEXTSPLIT($J51," ")</f>
        <v>5thDec2024</v>
      </c>
      <c r="L51" s="28" t="str">
        <v>01:02:40</v>
      </c>
      <c r="M51" s="58" t="str">
        <f t="shared" si="6"/>
        <v>5/12/2024</v>
      </c>
      <c r="N51" s="28" t="str" cm="1">
        <f t="array" ref="N51:P51">_xlfn.TEXTSPLIT($M51,"/")</f>
        <v>5</v>
      </c>
      <c r="O51" s="28" t="str">
        <v>12</v>
      </c>
      <c r="P51" s="28" t="str">
        <v>2024</v>
      </c>
      <c r="Q51" s="28">
        <f>DATE(P51,N51,O51)</f>
        <v>45424</v>
      </c>
      <c r="R51" s="89" t="str" cm="1">
        <f t="array" ref="R51:T51">_xlfn.TEXTSPLIT($L51,":")</f>
        <v>01</v>
      </c>
      <c r="S51" s="28" t="str">
        <v>02</v>
      </c>
      <c r="T51" s="28" t="str">
        <v>40</v>
      </c>
      <c r="U51" s="90">
        <f t="shared" si="7"/>
        <v>4.3518518518518519E-2</v>
      </c>
      <c r="V51" s="27" t="str">
        <f t="shared" si="8"/>
        <v>Reels</v>
      </c>
      <c r="W51" s="37" t="str">
        <f t="shared" si="9"/>
        <v>Instagram</v>
      </c>
      <c r="X51" s="71">
        <f t="shared" si="0"/>
        <v>10</v>
      </c>
      <c r="Y51" s="60" t="str">
        <f t="shared" si="1"/>
        <v>Train to Gain</v>
      </c>
      <c r="Z51" s="69">
        <f t="shared" si="10"/>
        <v>45424</v>
      </c>
      <c r="AA51" s="66" t="str" cm="1">
        <f t="array" ref="AA51:AB51">_xlfn.TEXTSPLIT($F51,$V51)</f>
        <v>608053055</v>
      </c>
      <c r="AB51" t="str">
        <v/>
      </c>
    </row>
    <row r="52" spans="1:28">
      <c r="A52" s="32" t="s">
        <v>1180</v>
      </c>
      <c r="B52" s="37" t="str" cm="1">
        <f t="array" ref="B52:D52">TRIM(_xlfn.TEXTSPLIT($A52,"#"))</f>
        <v>1stDec2024(02:19:43)708953093Explore Page</v>
      </c>
      <c r="C52" s="27" t="str">
        <v>Grow with Us</v>
      </c>
      <c r="D52" s="27" t="str">
        <v>[40]</v>
      </c>
      <c r="E52" s="27" t="str" cm="1">
        <f t="array" ref="E52:F52">_xlfn.TEXTSPLIT($B52,")")</f>
        <v>1stDec2024(02:19:43</v>
      </c>
      <c r="F52" s="27" t="str">
        <v>708953093Explore Page</v>
      </c>
      <c r="G52" s="27" t="str">
        <f t="shared" si="3"/>
        <v>40]</v>
      </c>
      <c r="H52" s="27">
        <f>VALUE(SUBSTITUTE($G52,"]",""))</f>
        <v>40</v>
      </c>
      <c r="I52" s="27" t="str">
        <f t="shared" si="4"/>
        <v>Grow with Us</v>
      </c>
      <c r="J52" s="28" t="str">
        <f t="shared" si="5"/>
        <v>1stDec2024 02:19:43</v>
      </c>
      <c r="K52" s="28" t="str" cm="1">
        <f t="array" ref="K52:L52">_xlfn.TEXTSPLIT($J52," ")</f>
        <v>1stDec2024</v>
      </c>
      <c r="L52" s="28" t="str">
        <v>02:19:43</v>
      </c>
      <c r="M52" s="58" t="str">
        <f t="shared" si="6"/>
        <v>1/12/2024</v>
      </c>
      <c r="N52" s="28" t="str" cm="1">
        <f t="array" ref="N52:P52">_xlfn.TEXTSPLIT($M52,"/")</f>
        <v>1</v>
      </c>
      <c r="O52" s="28" t="str">
        <v>12</v>
      </c>
      <c r="P52" s="28" t="str">
        <v>2024</v>
      </c>
      <c r="Q52" s="28">
        <f>DATE(P52,N52,O52)</f>
        <v>45303</v>
      </c>
      <c r="R52" s="89" t="str" cm="1">
        <f t="array" ref="R52:T52">_xlfn.TEXTSPLIT($L52,":")</f>
        <v>02</v>
      </c>
      <c r="S52" s="28" t="str">
        <v>19</v>
      </c>
      <c r="T52" s="28" t="str">
        <v>43</v>
      </c>
      <c r="U52" s="90">
        <f t="shared" si="7"/>
        <v>9.7025462962962966E-2</v>
      </c>
      <c r="V52" s="27" t="str">
        <f t="shared" si="8"/>
        <v>Explore Page</v>
      </c>
      <c r="W52" s="37" t="str">
        <f t="shared" si="9"/>
        <v>Instagram</v>
      </c>
      <c r="X52" s="71">
        <f t="shared" si="0"/>
        <v>40</v>
      </c>
      <c r="Y52" s="60" t="str">
        <f t="shared" si="1"/>
        <v>Grow with Us</v>
      </c>
      <c r="Z52" s="69">
        <f t="shared" si="10"/>
        <v>45303</v>
      </c>
      <c r="AA52" s="66" t="str" cm="1">
        <f t="array" ref="AA52:AB52">_xlfn.TEXTSPLIT($F52,$V52)</f>
        <v>708953093</v>
      </c>
      <c r="AB52" t="str">
        <v/>
      </c>
    </row>
    <row r="53" spans="1:28">
      <c r="A53" s="32" t="s">
        <v>1181</v>
      </c>
      <c r="B53" s="37" t="str" cm="1">
        <f t="array" ref="B53:D53">TRIM(_xlfn.TEXTSPLIT($A53,"#"))</f>
        <v>1stDec2024(08:40:49)709853130Reels</v>
      </c>
      <c r="C53" s="27" t="str">
        <v>Unlock Your Potential</v>
      </c>
      <c r="D53" s="27" t="str">
        <v>[37]</v>
      </c>
      <c r="E53" s="27" t="str" cm="1">
        <f t="array" ref="E53:F53">_xlfn.TEXTSPLIT($B53,")")</f>
        <v>1stDec2024(08:40:49</v>
      </c>
      <c r="F53" s="27" t="str">
        <v>709853130Reels</v>
      </c>
      <c r="G53" s="27" t="str">
        <f t="shared" si="3"/>
        <v>37]</v>
      </c>
      <c r="H53" s="27">
        <f>VALUE(SUBSTITUTE($G53,"]",""))</f>
        <v>37</v>
      </c>
      <c r="I53" s="27" t="str">
        <f t="shared" si="4"/>
        <v>Unlock Your Potential</v>
      </c>
      <c r="J53" s="28" t="str">
        <f t="shared" si="5"/>
        <v>1stDec2024 08:40:49</v>
      </c>
      <c r="K53" s="28" t="str" cm="1">
        <f t="array" ref="K53:L53">_xlfn.TEXTSPLIT($J53," ")</f>
        <v>1stDec2024</v>
      </c>
      <c r="L53" s="28" t="str">
        <v>08:40:49</v>
      </c>
      <c r="M53" s="58" t="str">
        <f t="shared" si="6"/>
        <v>1/12/2024</v>
      </c>
      <c r="N53" s="28" t="str" cm="1">
        <f t="array" ref="N53:P53">_xlfn.TEXTSPLIT($M53,"/")</f>
        <v>1</v>
      </c>
      <c r="O53" s="28" t="str">
        <v>12</v>
      </c>
      <c r="P53" s="28" t="str">
        <v>2024</v>
      </c>
      <c r="Q53" s="28">
        <f>DATE(P53,N53,O53)</f>
        <v>45303</v>
      </c>
      <c r="R53" s="89" t="str" cm="1">
        <f t="array" ref="R53:T53">_xlfn.TEXTSPLIT($L53,":")</f>
        <v>08</v>
      </c>
      <c r="S53" s="28" t="str">
        <v>40</v>
      </c>
      <c r="T53" s="28" t="str">
        <v>49</v>
      </c>
      <c r="U53" s="90">
        <f t="shared" si="7"/>
        <v>0.36167824074074073</v>
      </c>
      <c r="V53" s="27" t="str">
        <f t="shared" si="8"/>
        <v>Reels</v>
      </c>
      <c r="W53" s="37" t="str">
        <f t="shared" si="9"/>
        <v>Instagram</v>
      </c>
      <c r="X53" s="71">
        <f t="shared" si="0"/>
        <v>37</v>
      </c>
      <c r="Y53" s="60" t="str">
        <f t="shared" si="1"/>
        <v>Unlock Your Potential</v>
      </c>
      <c r="Z53" s="69">
        <f t="shared" si="10"/>
        <v>45303</v>
      </c>
      <c r="AA53" s="66" t="str" cm="1">
        <f t="array" ref="AA53:AB53">_xlfn.TEXTSPLIT($F53,$V53)</f>
        <v>709853130</v>
      </c>
      <c r="AB53" t="str">
        <v/>
      </c>
    </row>
    <row r="54" spans="1:28">
      <c r="A54" s="32" t="s">
        <v>1182</v>
      </c>
      <c r="B54" s="37" t="str" cm="1">
        <f t="array" ref="B54:D54">TRIM(_xlfn.TEXTSPLIT($A54,"#"))</f>
        <v>4thDec2024(02:16:30)600753168Explore Page</v>
      </c>
      <c r="C54" s="27" t="str">
        <v>Grow with Us</v>
      </c>
      <c r="D54" s="27" t="str">
        <v>[34]</v>
      </c>
      <c r="E54" s="27" t="str" cm="1">
        <f t="array" ref="E54:F54">_xlfn.TEXTSPLIT($B54,")")</f>
        <v>4thDec2024(02:16:30</v>
      </c>
      <c r="F54" s="27" t="str">
        <v>600753168Explore Page</v>
      </c>
      <c r="G54" s="27" t="str">
        <f t="shared" si="3"/>
        <v>34]</v>
      </c>
      <c r="H54" s="27">
        <f>VALUE(SUBSTITUTE($G54,"]",""))</f>
        <v>34</v>
      </c>
      <c r="I54" s="27" t="str">
        <f t="shared" si="4"/>
        <v>Grow with Us</v>
      </c>
      <c r="J54" s="28" t="str">
        <f t="shared" si="5"/>
        <v>4thDec2024 02:16:30</v>
      </c>
      <c r="K54" s="28" t="str" cm="1">
        <f t="array" ref="K54:L54">_xlfn.TEXTSPLIT($J54," ")</f>
        <v>4thDec2024</v>
      </c>
      <c r="L54" s="28" t="str">
        <v>02:16:30</v>
      </c>
      <c r="M54" s="58" t="str">
        <f t="shared" si="6"/>
        <v>4/12/2024</v>
      </c>
      <c r="N54" s="28" t="str" cm="1">
        <f t="array" ref="N54:P54">_xlfn.TEXTSPLIT($M54,"/")</f>
        <v>4</v>
      </c>
      <c r="O54" s="28" t="str">
        <v>12</v>
      </c>
      <c r="P54" s="28" t="str">
        <v>2024</v>
      </c>
      <c r="Q54" s="28">
        <f>DATE(P54,N54,O54)</f>
        <v>45394</v>
      </c>
      <c r="R54" s="89" t="str" cm="1">
        <f t="array" ref="R54:T54">_xlfn.TEXTSPLIT($L54,":")</f>
        <v>02</v>
      </c>
      <c r="S54" s="28" t="str">
        <v>16</v>
      </c>
      <c r="T54" s="28" t="str">
        <v>30</v>
      </c>
      <c r="U54" s="90">
        <f t="shared" si="7"/>
        <v>9.4791666666666663E-2</v>
      </c>
      <c r="V54" s="27" t="str">
        <f t="shared" si="8"/>
        <v>Explore Page</v>
      </c>
      <c r="W54" s="37" t="str">
        <f t="shared" si="9"/>
        <v>Instagram</v>
      </c>
      <c r="X54" s="71">
        <f t="shared" si="0"/>
        <v>34</v>
      </c>
      <c r="Y54" s="60" t="str">
        <f t="shared" si="1"/>
        <v>Grow with Us</v>
      </c>
      <c r="Z54" s="69">
        <f t="shared" si="10"/>
        <v>45394</v>
      </c>
      <c r="AA54" s="66" t="str" cm="1">
        <f t="array" ref="AA54:AB54">_xlfn.TEXTSPLIT($F54,$V54)</f>
        <v>600753168</v>
      </c>
      <c r="AB54" t="str">
        <v/>
      </c>
    </row>
    <row r="55" spans="1:28">
      <c r="A55" s="32" t="s">
        <v>1183</v>
      </c>
      <c r="B55" s="37" t="str" cm="1">
        <f t="array" ref="B55:D55">TRIM(_xlfn.TEXTSPLIT($A55,"#"))</f>
        <v>3rdDec2024(10:43:11)701653206Monetization</v>
      </c>
      <c r="C55" s="27" t="str">
        <v>Unlock Your Potential</v>
      </c>
      <c r="D55" s="27" t="str">
        <v>[20]</v>
      </c>
      <c r="E55" s="27" t="str" cm="1">
        <f t="array" ref="E55:F55">_xlfn.TEXTSPLIT($B55,")")</f>
        <v>3rdDec2024(10:43:11</v>
      </c>
      <c r="F55" s="27" t="str">
        <v>701653206Monetization</v>
      </c>
      <c r="G55" s="27" t="str">
        <f t="shared" si="3"/>
        <v>20]</v>
      </c>
      <c r="H55" s="27">
        <f>VALUE(SUBSTITUTE($G55,"]",""))</f>
        <v>20</v>
      </c>
      <c r="I55" s="27" t="str">
        <f t="shared" si="4"/>
        <v>Unlock Your Potential</v>
      </c>
      <c r="J55" s="28" t="str">
        <f t="shared" si="5"/>
        <v>3rdDec2024 10:43:11</v>
      </c>
      <c r="K55" s="28" t="str" cm="1">
        <f t="array" ref="K55:L55">_xlfn.TEXTSPLIT($J55," ")</f>
        <v>3rdDec2024</v>
      </c>
      <c r="L55" s="28" t="str">
        <v>10:43:11</v>
      </c>
      <c r="M55" s="58" t="str">
        <f t="shared" si="6"/>
        <v>3/12/2024</v>
      </c>
      <c r="N55" s="28" t="str" cm="1">
        <f t="array" ref="N55:P55">_xlfn.TEXTSPLIT($M55,"/")</f>
        <v>3</v>
      </c>
      <c r="O55" s="28" t="str">
        <v>12</v>
      </c>
      <c r="P55" s="28" t="str">
        <v>2024</v>
      </c>
      <c r="Q55" s="28">
        <f>DATE(P55,N55,O55)</f>
        <v>45363</v>
      </c>
      <c r="R55" s="89" t="str" cm="1">
        <f t="array" ref="R55:T55">_xlfn.TEXTSPLIT($L55,":")</f>
        <v>10</v>
      </c>
      <c r="S55" s="28" t="str">
        <v>43</v>
      </c>
      <c r="T55" s="28" t="str">
        <v>11</v>
      </c>
      <c r="U55" s="90">
        <f t="shared" si="7"/>
        <v>0.44665509259259262</v>
      </c>
      <c r="V55" s="27" t="str">
        <f t="shared" si="8"/>
        <v>Monetization</v>
      </c>
      <c r="W55" s="37" t="str">
        <f t="shared" si="9"/>
        <v>Youtube</v>
      </c>
      <c r="X55" s="71">
        <f t="shared" si="0"/>
        <v>20</v>
      </c>
      <c r="Y55" s="60" t="str">
        <f t="shared" si="1"/>
        <v>Unlock Your Potential</v>
      </c>
      <c r="Z55" s="69">
        <f t="shared" si="10"/>
        <v>45363</v>
      </c>
      <c r="AA55" s="66" t="str" cm="1">
        <f t="array" ref="AA55:AB55">_xlfn.TEXTSPLIT($F55,$V55)</f>
        <v>701653206</v>
      </c>
      <c r="AB55" t="str">
        <v/>
      </c>
    </row>
    <row r="56" spans="1:28">
      <c r="A56" s="32" t="s">
        <v>1184</v>
      </c>
      <c r="B56" s="37" t="str" cm="1">
        <f t="array" ref="B56:D56">TRIM(_xlfn.TEXTSPLIT($A56,"#"))</f>
        <v>3rdDec2024(02:02:39)702553244Monetization</v>
      </c>
      <c r="C56" s="27" t="str">
        <v>Train to Gain</v>
      </c>
      <c r="D56" s="27" t="str">
        <v>[36]</v>
      </c>
      <c r="E56" s="27" t="str" cm="1">
        <f t="array" ref="E56:F56">_xlfn.TEXTSPLIT($B56,")")</f>
        <v>3rdDec2024(02:02:39</v>
      </c>
      <c r="F56" s="27" t="str">
        <v>702553244Monetization</v>
      </c>
      <c r="G56" s="27" t="str">
        <f t="shared" si="3"/>
        <v>36]</v>
      </c>
      <c r="H56" s="27">
        <f>VALUE(SUBSTITUTE($G56,"]",""))</f>
        <v>36</v>
      </c>
      <c r="I56" s="27" t="str">
        <f t="shared" si="4"/>
        <v>Train to Gain</v>
      </c>
      <c r="J56" s="28" t="str">
        <f t="shared" si="5"/>
        <v>3rdDec2024 02:02:39</v>
      </c>
      <c r="K56" s="28" t="str" cm="1">
        <f t="array" ref="K56:L56">_xlfn.TEXTSPLIT($J56," ")</f>
        <v>3rdDec2024</v>
      </c>
      <c r="L56" s="28" t="str">
        <v>02:02:39</v>
      </c>
      <c r="M56" s="58" t="str">
        <f t="shared" si="6"/>
        <v>3/12/2024</v>
      </c>
      <c r="N56" s="28" t="str" cm="1">
        <f t="array" ref="N56:P56">_xlfn.TEXTSPLIT($M56,"/")</f>
        <v>3</v>
      </c>
      <c r="O56" s="28" t="str">
        <v>12</v>
      </c>
      <c r="P56" s="28" t="str">
        <v>2024</v>
      </c>
      <c r="Q56" s="28">
        <f>DATE(P56,N56,O56)</f>
        <v>45363</v>
      </c>
      <c r="R56" s="89" t="str" cm="1">
        <f t="array" ref="R56:T56">_xlfn.TEXTSPLIT($L56,":")</f>
        <v>02</v>
      </c>
      <c r="S56" s="28" t="str">
        <v>02</v>
      </c>
      <c r="T56" s="28" t="str">
        <v>39</v>
      </c>
      <c r="U56" s="90">
        <f t="shared" si="7"/>
        <v>8.5173611111111117E-2</v>
      </c>
      <c r="V56" s="27" t="str">
        <f t="shared" si="8"/>
        <v>Monetization</v>
      </c>
      <c r="W56" s="37" t="str">
        <f t="shared" si="9"/>
        <v>Youtube</v>
      </c>
      <c r="X56" s="71">
        <f t="shared" si="0"/>
        <v>36</v>
      </c>
      <c r="Y56" s="60" t="str">
        <f t="shared" si="1"/>
        <v>Train to Gain</v>
      </c>
      <c r="Z56" s="69">
        <f t="shared" si="10"/>
        <v>45363</v>
      </c>
      <c r="AA56" s="66" t="str" cm="1">
        <f t="array" ref="AA56:AB56">_xlfn.TEXTSPLIT($F56,$V56)</f>
        <v>702553244</v>
      </c>
      <c r="AB56" t="str">
        <v/>
      </c>
    </row>
    <row r="57" spans="1:28">
      <c r="A57" s="32" t="s">
        <v>1185</v>
      </c>
      <c r="B57" s="37" t="str" cm="1">
        <f t="array" ref="B57:D57">TRIM(_xlfn.TEXTSPLIT($A57,"#"))</f>
        <v>2ndDec2024(03:17:40)603453282Monetization</v>
      </c>
      <c r="C57" s="27" t="str">
        <v>Grow with Us</v>
      </c>
      <c r="D57" s="27" t="str">
        <v>[4]</v>
      </c>
      <c r="E57" s="27" t="str" cm="1">
        <f t="array" ref="E57:F57">_xlfn.TEXTSPLIT($B57,")")</f>
        <v>2ndDec2024(03:17:40</v>
      </c>
      <c r="F57" s="27" t="str">
        <v>603453282Monetization</v>
      </c>
      <c r="G57" s="27" t="str">
        <f t="shared" si="3"/>
        <v>4]</v>
      </c>
      <c r="H57" s="27">
        <f>VALUE(SUBSTITUTE($G57,"]",""))</f>
        <v>4</v>
      </c>
      <c r="I57" s="27" t="str">
        <f t="shared" si="4"/>
        <v>Grow with Us</v>
      </c>
      <c r="J57" s="28" t="str">
        <f t="shared" si="5"/>
        <v>2ndDec2024 03:17:40</v>
      </c>
      <c r="K57" s="28" t="str" cm="1">
        <f t="array" ref="K57:L57">_xlfn.TEXTSPLIT($J57," ")</f>
        <v>2ndDec2024</v>
      </c>
      <c r="L57" s="28" t="str">
        <v>03:17:40</v>
      </c>
      <c r="M57" s="58" t="str">
        <f t="shared" si="6"/>
        <v>2/12/2024</v>
      </c>
      <c r="N57" s="28" t="str" cm="1">
        <f t="array" ref="N57:P57">_xlfn.TEXTSPLIT($M57,"/")</f>
        <v>2</v>
      </c>
      <c r="O57" s="28" t="str">
        <v>12</v>
      </c>
      <c r="P57" s="28" t="str">
        <v>2024</v>
      </c>
      <c r="Q57" s="28">
        <f>DATE(P57,N57,O57)</f>
        <v>45334</v>
      </c>
      <c r="R57" s="89" t="str" cm="1">
        <f t="array" ref="R57:T57">_xlfn.TEXTSPLIT($L57,":")</f>
        <v>03</v>
      </c>
      <c r="S57" s="28" t="str">
        <v>17</v>
      </c>
      <c r="T57" s="28" t="str">
        <v>40</v>
      </c>
      <c r="U57" s="90">
        <f t="shared" si="7"/>
        <v>0.13726851851851851</v>
      </c>
      <c r="V57" s="27" t="str">
        <f t="shared" si="8"/>
        <v>Monetization</v>
      </c>
      <c r="W57" s="37" t="str">
        <f t="shared" si="9"/>
        <v>Youtube</v>
      </c>
      <c r="X57" s="71">
        <f t="shared" si="0"/>
        <v>4</v>
      </c>
      <c r="Y57" s="60" t="str">
        <f t="shared" si="1"/>
        <v>Grow with Us</v>
      </c>
      <c r="Z57" s="69">
        <f t="shared" si="10"/>
        <v>45334</v>
      </c>
      <c r="AA57" s="66" t="str" cm="1">
        <f t="array" ref="AA57:AB57">_xlfn.TEXTSPLIT($F57,$V57)</f>
        <v>603453282</v>
      </c>
      <c r="AB57" t="str">
        <v/>
      </c>
    </row>
    <row r="58" spans="1:28">
      <c r="A58" s="32" t="s">
        <v>1186</v>
      </c>
      <c r="B58" s="37" t="str" cm="1">
        <f t="array" ref="B58:D58">TRIM(_xlfn.TEXTSPLIT($A58,"#"))</f>
        <v>1stDec2024(10:38:01)604353319Monetization</v>
      </c>
      <c r="C58" s="27" t="str">
        <v>Train to Gain</v>
      </c>
      <c r="D58" s="27" t="str">
        <v>[20]</v>
      </c>
      <c r="E58" s="27" t="str" cm="1">
        <f t="array" ref="E58:F58">_xlfn.TEXTSPLIT($B58,")")</f>
        <v>1stDec2024(10:38:01</v>
      </c>
      <c r="F58" s="27" t="str">
        <v>604353319Monetization</v>
      </c>
      <c r="G58" s="27" t="str">
        <f t="shared" si="3"/>
        <v>20]</v>
      </c>
      <c r="H58" s="27">
        <f>VALUE(SUBSTITUTE($G58,"]",""))</f>
        <v>20</v>
      </c>
      <c r="I58" s="27" t="str">
        <f t="shared" si="4"/>
        <v>Train to Gain</v>
      </c>
      <c r="J58" s="28" t="str">
        <f t="shared" si="5"/>
        <v>1stDec2024 10:38:01</v>
      </c>
      <c r="K58" s="28" t="str" cm="1">
        <f t="array" ref="K58:L58">_xlfn.TEXTSPLIT($J58," ")</f>
        <v>1stDec2024</v>
      </c>
      <c r="L58" s="28" t="str">
        <v>10:38:01</v>
      </c>
      <c r="M58" s="58" t="str">
        <f t="shared" si="6"/>
        <v>1/12/2024</v>
      </c>
      <c r="N58" s="28" t="str" cm="1">
        <f t="array" ref="N58:P58">_xlfn.TEXTSPLIT($M58,"/")</f>
        <v>1</v>
      </c>
      <c r="O58" s="28" t="str">
        <v>12</v>
      </c>
      <c r="P58" s="28" t="str">
        <v>2024</v>
      </c>
      <c r="Q58" s="28">
        <f>DATE(P58,N58,O58)</f>
        <v>45303</v>
      </c>
      <c r="R58" s="89" t="str" cm="1">
        <f t="array" ref="R58:T58">_xlfn.TEXTSPLIT($L58,":")</f>
        <v>10</v>
      </c>
      <c r="S58" s="28" t="str">
        <v>38</v>
      </c>
      <c r="T58" s="28" t="str">
        <v>01</v>
      </c>
      <c r="U58" s="90">
        <f t="shared" si="7"/>
        <v>0.44306712962962963</v>
      </c>
      <c r="V58" s="27" t="str">
        <f t="shared" si="8"/>
        <v>Monetization</v>
      </c>
      <c r="W58" s="37" t="str">
        <f t="shared" si="9"/>
        <v>Youtube</v>
      </c>
      <c r="X58" s="71">
        <f t="shared" si="0"/>
        <v>20</v>
      </c>
      <c r="Y58" s="60" t="str">
        <f t="shared" si="1"/>
        <v>Train to Gain</v>
      </c>
      <c r="Z58" s="69">
        <f t="shared" si="10"/>
        <v>45303</v>
      </c>
      <c r="AA58" s="66" t="str" cm="1">
        <f t="array" ref="AA58:AB58">_xlfn.TEXTSPLIT($F58,$V58)</f>
        <v>604353319</v>
      </c>
      <c r="AB58" t="str">
        <v/>
      </c>
    </row>
    <row r="59" spans="1:28">
      <c r="A59" s="32" t="s">
        <v>1187</v>
      </c>
      <c r="B59" s="37" t="str" cm="1">
        <f t="array" ref="B59:D59">TRIM(_xlfn.TEXTSPLIT($A59,"#"))</f>
        <v>6thDec2024(02:10:13)605253357Explore Page</v>
      </c>
      <c r="C59" s="27" t="str">
        <v>Train to Gain</v>
      </c>
      <c r="D59" s="27" t="str">
        <v>[32]</v>
      </c>
      <c r="E59" s="27" t="str" cm="1">
        <f t="array" ref="E59:F59">_xlfn.TEXTSPLIT($B59,")")</f>
        <v>6thDec2024(02:10:13</v>
      </c>
      <c r="F59" s="27" t="str">
        <v>605253357Explore Page</v>
      </c>
      <c r="G59" s="27" t="str">
        <f t="shared" si="3"/>
        <v>32]</v>
      </c>
      <c r="H59" s="27">
        <f>VALUE(SUBSTITUTE($G59,"]",""))</f>
        <v>32</v>
      </c>
      <c r="I59" s="27" t="str">
        <f t="shared" si="4"/>
        <v>Train to Gain</v>
      </c>
      <c r="J59" s="28" t="str">
        <f t="shared" si="5"/>
        <v>6thDec2024 02:10:13</v>
      </c>
      <c r="K59" s="28" t="str" cm="1">
        <f t="array" ref="K59:L59">_xlfn.TEXTSPLIT($J59," ")</f>
        <v>6thDec2024</v>
      </c>
      <c r="L59" s="28" t="str">
        <v>02:10:13</v>
      </c>
      <c r="M59" s="58" t="str">
        <f t="shared" si="6"/>
        <v>6/12/2024</v>
      </c>
      <c r="N59" s="28" t="str" cm="1">
        <f t="array" ref="N59:P59">_xlfn.TEXTSPLIT($M59,"/")</f>
        <v>6</v>
      </c>
      <c r="O59" s="28" t="str">
        <v>12</v>
      </c>
      <c r="P59" s="28" t="str">
        <v>2024</v>
      </c>
      <c r="Q59" s="28">
        <f>DATE(P59,N59,O59)</f>
        <v>45455</v>
      </c>
      <c r="R59" s="89" t="str" cm="1">
        <f t="array" ref="R59:T59">_xlfn.TEXTSPLIT($L59,":")</f>
        <v>02</v>
      </c>
      <c r="S59" s="28" t="str">
        <v>10</v>
      </c>
      <c r="T59" s="28" t="str">
        <v>13</v>
      </c>
      <c r="U59" s="90">
        <f t="shared" si="7"/>
        <v>9.042824074074074E-2</v>
      </c>
      <c r="V59" s="27" t="str">
        <f t="shared" si="8"/>
        <v>Explore Page</v>
      </c>
      <c r="W59" s="37" t="str">
        <f t="shared" si="9"/>
        <v>Instagram</v>
      </c>
      <c r="X59" s="71">
        <f t="shared" si="0"/>
        <v>32</v>
      </c>
      <c r="Y59" s="60" t="str">
        <f t="shared" si="1"/>
        <v>Train to Gain</v>
      </c>
      <c r="Z59" s="69">
        <f t="shared" si="10"/>
        <v>45455</v>
      </c>
      <c r="AA59" s="66" t="str" cm="1">
        <f t="array" ref="AA59:AB59">_xlfn.TEXTSPLIT($F59,$V59)</f>
        <v>605253357</v>
      </c>
      <c r="AB59" t="str">
        <v/>
      </c>
    </row>
    <row r="60" spans="1:28">
      <c r="A60" s="32" t="s">
        <v>1188</v>
      </c>
      <c r="B60" s="37" t="str" cm="1">
        <f t="array" ref="B60:D60">TRIM(_xlfn.TEXTSPLIT($A60,"#"))</f>
        <v>4thDec2024(02:43:24)606150033Monetization</v>
      </c>
      <c r="C60" s="27" t="str">
        <v>Train to Gain</v>
      </c>
      <c r="D60" s="27" t="str">
        <v>[36]</v>
      </c>
      <c r="E60" s="27" t="str" cm="1">
        <f t="array" ref="E60:F60">_xlfn.TEXTSPLIT($B60,")")</f>
        <v>4thDec2024(02:43:24</v>
      </c>
      <c r="F60" s="27" t="str">
        <v>606150033Monetization</v>
      </c>
      <c r="G60" s="27" t="str">
        <f t="shared" si="3"/>
        <v>36]</v>
      </c>
      <c r="H60" s="27">
        <f>VALUE(SUBSTITUTE($G60,"]",""))</f>
        <v>36</v>
      </c>
      <c r="I60" s="27" t="str">
        <f t="shared" si="4"/>
        <v>Train to Gain</v>
      </c>
      <c r="J60" s="28" t="str">
        <f t="shared" si="5"/>
        <v>4thDec2024 02:43:24</v>
      </c>
      <c r="K60" s="28" t="str" cm="1">
        <f t="array" ref="K60:L60">_xlfn.TEXTSPLIT($J60," ")</f>
        <v>4thDec2024</v>
      </c>
      <c r="L60" s="28" t="str">
        <v>02:43:24</v>
      </c>
      <c r="M60" s="58" t="str">
        <f t="shared" si="6"/>
        <v>4/12/2024</v>
      </c>
      <c r="N60" s="28" t="str" cm="1">
        <f t="array" ref="N60:P60">_xlfn.TEXTSPLIT($M60,"/")</f>
        <v>4</v>
      </c>
      <c r="O60" s="28" t="str">
        <v>12</v>
      </c>
      <c r="P60" s="28" t="str">
        <v>2024</v>
      </c>
      <c r="Q60" s="28">
        <f>DATE(P60,N60,O60)</f>
        <v>45394</v>
      </c>
      <c r="R60" s="89" t="str" cm="1">
        <f t="array" ref="R60:T60">_xlfn.TEXTSPLIT($L60,":")</f>
        <v>02</v>
      </c>
      <c r="S60" s="28" t="str">
        <v>43</v>
      </c>
      <c r="T60" s="28" t="str">
        <v>24</v>
      </c>
      <c r="U60" s="90">
        <f t="shared" si="7"/>
        <v>0.11347222222222222</v>
      </c>
      <c r="V60" s="27" t="str">
        <f t="shared" si="8"/>
        <v>Monetization</v>
      </c>
      <c r="W60" s="37" t="str">
        <f t="shared" si="9"/>
        <v>Youtube</v>
      </c>
      <c r="X60" s="71">
        <f t="shared" si="0"/>
        <v>36</v>
      </c>
      <c r="Y60" s="60" t="str">
        <f t="shared" si="1"/>
        <v>Train to Gain</v>
      </c>
      <c r="Z60" s="69">
        <f t="shared" si="10"/>
        <v>45394</v>
      </c>
      <c r="AA60" s="66" t="str" cm="1">
        <f t="array" ref="AA60:AB60">_xlfn.TEXTSPLIT($F60,$V60)</f>
        <v>606150033</v>
      </c>
      <c r="AB60" t="str">
        <v/>
      </c>
    </row>
    <row r="61" spans="1:28">
      <c r="A61" s="32" t="s">
        <v>1189</v>
      </c>
      <c r="B61" s="37" t="str" cm="1">
        <f t="array" ref="B61:D61">TRIM(_xlfn.TEXTSPLIT($A61,"#"))</f>
        <v>1stDec2024(08:09:56)607053433Explore Page</v>
      </c>
      <c r="C61" s="27" t="str">
        <v>Unlock Your Potential</v>
      </c>
      <c r="D61" s="27" t="str">
        <v>[33]</v>
      </c>
      <c r="E61" s="27" t="str" cm="1">
        <f t="array" ref="E61:F61">_xlfn.TEXTSPLIT($B61,")")</f>
        <v>1stDec2024(08:09:56</v>
      </c>
      <c r="F61" s="27" t="str">
        <v>607053433Explore Page</v>
      </c>
      <c r="G61" s="27" t="str">
        <f t="shared" si="3"/>
        <v>33]</v>
      </c>
      <c r="H61" s="27">
        <f>VALUE(SUBSTITUTE($G61,"]",""))</f>
        <v>33</v>
      </c>
      <c r="I61" s="27" t="str">
        <f t="shared" si="4"/>
        <v>Unlock Your Potential</v>
      </c>
      <c r="J61" s="28" t="str">
        <f t="shared" si="5"/>
        <v>1stDec2024 08:09:56</v>
      </c>
      <c r="K61" s="28" t="str" cm="1">
        <f t="array" ref="K61:L61">_xlfn.TEXTSPLIT($J61," ")</f>
        <v>1stDec2024</v>
      </c>
      <c r="L61" s="28" t="str">
        <v>08:09:56</v>
      </c>
      <c r="M61" s="58" t="str">
        <f t="shared" si="6"/>
        <v>1/12/2024</v>
      </c>
      <c r="N61" s="28" t="str" cm="1">
        <f t="array" ref="N61:P61">_xlfn.TEXTSPLIT($M61,"/")</f>
        <v>1</v>
      </c>
      <c r="O61" s="28" t="str">
        <v>12</v>
      </c>
      <c r="P61" s="28" t="str">
        <v>2024</v>
      </c>
      <c r="Q61" s="28">
        <f>DATE(P61,N61,O61)</f>
        <v>45303</v>
      </c>
      <c r="R61" s="89" t="str" cm="1">
        <f t="array" ref="R61:T61">_xlfn.TEXTSPLIT($L61,":")</f>
        <v>08</v>
      </c>
      <c r="S61" s="28" t="str">
        <v>09</v>
      </c>
      <c r="T61" s="28" t="str">
        <v>56</v>
      </c>
      <c r="U61" s="90">
        <f t="shared" si="7"/>
        <v>0.34023148148148147</v>
      </c>
      <c r="V61" s="27" t="str">
        <f t="shared" si="8"/>
        <v>Explore Page</v>
      </c>
      <c r="W61" s="37" t="str">
        <f t="shared" si="9"/>
        <v>Instagram</v>
      </c>
      <c r="X61" s="71">
        <f t="shared" si="0"/>
        <v>33</v>
      </c>
      <c r="Y61" s="60" t="str">
        <f t="shared" si="1"/>
        <v>Unlock Your Potential</v>
      </c>
      <c r="Z61" s="69">
        <f t="shared" si="10"/>
        <v>45303</v>
      </c>
      <c r="AA61" s="66" t="str" cm="1">
        <f t="array" ref="AA61:AB61">_xlfn.TEXTSPLIT($F61,$V61)</f>
        <v>607053433</v>
      </c>
      <c r="AB61" t="str">
        <v/>
      </c>
    </row>
    <row r="62" spans="1:28">
      <c r="A62" s="32" t="s">
        <v>1190</v>
      </c>
      <c r="B62" s="37" t="str" cm="1">
        <f t="array" ref="B62:D62">TRIM(_xlfn.TEXTSPLIT($A62,"#"))</f>
        <v>2ndDec2024(09:01:45)607953470Reels</v>
      </c>
      <c r="C62" s="27" t="str">
        <v>Train to Gain</v>
      </c>
      <c r="D62" s="27" t="str">
        <v>[35]</v>
      </c>
      <c r="E62" s="27" t="str" cm="1">
        <f t="array" ref="E62:F62">_xlfn.TEXTSPLIT($B62,")")</f>
        <v>2ndDec2024(09:01:45</v>
      </c>
      <c r="F62" s="27" t="str">
        <v>607953470Reels</v>
      </c>
      <c r="G62" s="27" t="str">
        <f t="shared" si="3"/>
        <v>35]</v>
      </c>
      <c r="H62" s="27">
        <f>VALUE(SUBSTITUTE($G62,"]",""))</f>
        <v>35</v>
      </c>
      <c r="I62" s="27" t="str">
        <f t="shared" si="4"/>
        <v>Train to Gain</v>
      </c>
      <c r="J62" s="28" t="str">
        <f t="shared" si="5"/>
        <v>2ndDec2024 09:01:45</v>
      </c>
      <c r="K62" s="28" t="str" cm="1">
        <f t="array" ref="K62:L62">_xlfn.TEXTSPLIT($J62," ")</f>
        <v>2ndDec2024</v>
      </c>
      <c r="L62" s="28" t="str">
        <v>09:01:45</v>
      </c>
      <c r="M62" s="58" t="str">
        <f t="shared" si="6"/>
        <v>2/12/2024</v>
      </c>
      <c r="N62" s="28" t="str" cm="1">
        <f t="array" ref="N62:P62">_xlfn.TEXTSPLIT($M62,"/")</f>
        <v>2</v>
      </c>
      <c r="O62" s="28" t="str">
        <v>12</v>
      </c>
      <c r="P62" s="28" t="str">
        <v>2024</v>
      </c>
      <c r="Q62" s="28">
        <f>DATE(P62,N62,O62)</f>
        <v>45334</v>
      </c>
      <c r="R62" s="89" t="str" cm="1">
        <f t="array" ref="R62:T62">_xlfn.TEXTSPLIT($L62,":")</f>
        <v>09</v>
      </c>
      <c r="S62" s="28" t="str">
        <v>01</v>
      </c>
      <c r="T62" s="28" t="str">
        <v>45</v>
      </c>
      <c r="U62" s="90">
        <f t="shared" si="7"/>
        <v>0.3762152777777778</v>
      </c>
      <c r="V62" s="27" t="str">
        <f t="shared" si="8"/>
        <v>Reels</v>
      </c>
      <c r="W62" s="37" t="str">
        <f t="shared" si="9"/>
        <v>Instagram</v>
      </c>
      <c r="X62" s="71">
        <f t="shared" si="0"/>
        <v>35</v>
      </c>
      <c r="Y62" s="60" t="str">
        <f t="shared" si="1"/>
        <v>Train to Gain</v>
      </c>
      <c r="Z62" s="69">
        <f t="shared" si="10"/>
        <v>45334</v>
      </c>
      <c r="AA62" s="66" t="str" cm="1">
        <f t="array" ref="AA62:AB62">_xlfn.TEXTSPLIT($F62,$V62)</f>
        <v>607953470</v>
      </c>
      <c r="AB62" t="str">
        <v/>
      </c>
    </row>
    <row r="63" spans="1:28">
      <c r="A63" s="32" t="s">
        <v>1191</v>
      </c>
      <c r="B63" s="37" t="str" cm="1">
        <f t="array" ref="B63:D63">TRIM(_xlfn.TEXTSPLIT($A63,"#"))</f>
        <v>3rdDec2024(02:30:42)608853508Monetization</v>
      </c>
      <c r="C63" s="27" t="str">
        <v>Train to Gain</v>
      </c>
      <c r="D63" s="27" t="str">
        <v>[36]</v>
      </c>
      <c r="E63" s="27" t="str" cm="1">
        <f t="array" ref="E63:F63">_xlfn.TEXTSPLIT($B63,")")</f>
        <v>3rdDec2024(02:30:42</v>
      </c>
      <c r="F63" s="27" t="str">
        <v>608853508Monetization</v>
      </c>
      <c r="G63" s="27" t="str">
        <f t="shared" si="3"/>
        <v>36]</v>
      </c>
      <c r="H63" s="27">
        <f>VALUE(SUBSTITUTE($G63,"]",""))</f>
        <v>36</v>
      </c>
      <c r="I63" s="27" t="str">
        <f t="shared" si="4"/>
        <v>Train to Gain</v>
      </c>
      <c r="J63" s="28" t="str">
        <f t="shared" si="5"/>
        <v>3rdDec2024 02:30:42</v>
      </c>
      <c r="K63" s="28" t="str" cm="1">
        <f t="array" ref="K63:L63">_xlfn.TEXTSPLIT($J63," ")</f>
        <v>3rdDec2024</v>
      </c>
      <c r="L63" s="28" t="str">
        <v>02:30:42</v>
      </c>
      <c r="M63" s="58" t="str">
        <f t="shared" si="6"/>
        <v>3/12/2024</v>
      </c>
      <c r="N63" s="28" t="str" cm="1">
        <f t="array" ref="N63:P63">_xlfn.TEXTSPLIT($M63,"/")</f>
        <v>3</v>
      </c>
      <c r="O63" s="28" t="str">
        <v>12</v>
      </c>
      <c r="P63" s="28" t="str">
        <v>2024</v>
      </c>
      <c r="Q63" s="28">
        <f>DATE(P63,N63,O63)</f>
        <v>45363</v>
      </c>
      <c r="R63" s="89" t="str" cm="1">
        <f t="array" ref="R63:T63">_xlfn.TEXTSPLIT($L63,":")</f>
        <v>02</v>
      </c>
      <c r="S63" s="28" t="str">
        <v>30</v>
      </c>
      <c r="T63" s="28" t="str">
        <v>42</v>
      </c>
      <c r="U63" s="90">
        <f t="shared" si="7"/>
        <v>0.10465277777777778</v>
      </c>
      <c r="V63" s="27" t="str">
        <f t="shared" si="8"/>
        <v>Monetization</v>
      </c>
      <c r="W63" s="37" t="str">
        <f t="shared" si="9"/>
        <v>Youtube</v>
      </c>
      <c r="X63" s="71">
        <f t="shared" si="0"/>
        <v>36</v>
      </c>
      <c r="Y63" s="60" t="str">
        <f t="shared" si="1"/>
        <v>Train to Gain</v>
      </c>
      <c r="Z63" s="69">
        <f t="shared" si="10"/>
        <v>45363</v>
      </c>
      <c r="AA63" s="66" t="str" cm="1">
        <f t="array" ref="AA63:AB63">_xlfn.TEXTSPLIT($F63,$V63)</f>
        <v>608853508</v>
      </c>
      <c r="AB63" t="str">
        <v/>
      </c>
    </row>
    <row r="64" spans="1:28">
      <c r="A64" s="32" t="s">
        <v>1192</v>
      </c>
      <c r="B64" s="37" t="str" cm="1">
        <f t="array" ref="B64:D64">TRIM(_xlfn.TEXTSPLIT($A64,"#"))</f>
        <v>2ndDec2024(10:26:04)609753546Monetization</v>
      </c>
      <c r="C64" s="27" t="str">
        <v>Unlock Your Potential</v>
      </c>
      <c r="D64" s="27" t="str">
        <v>[39]</v>
      </c>
      <c r="E64" s="27" t="str" cm="1">
        <f t="array" ref="E64:F64">_xlfn.TEXTSPLIT($B64,")")</f>
        <v>2ndDec2024(10:26:04</v>
      </c>
      <c r="F64" s="27" t="str">
        <v>609753546Monetization</v>
      </c>
      <c r="G64" s="27" t="str">
        <f t="shared" si="3"/>
        <v>39]</v>
      </c>
      <c r="H64" s="27">
        <f>VALUE(SUBSTITUTE($G64,"]",""))</f>
        <v>39</v>
      </c>
      <c r="I64" s="27" t="str">
        <f t="shared" si="4"/>
        <v>Unlock Your Potential</v>
      </c>
      <c r="J64" s="28" t="str">
        <f t="shared" si="5"/>
        <v>2ndDec2024 10:26:04</v>
      </c>
      <c r="K64" s="28" t="str" cm="1">
        <f t="array" ref="K64:L64">_xlfn.TEXTSPLIT($J64," ")</f>
        <v>2ndDec2024</v>
      </c>
      <c r="L64" s="28" t="str">
        <v>10:26:04</v>
      </c>
      <c r="M64" s="58" t="str">
        <f t="shared" si="6"/>
        <v>2/12/2024</v>
      </c>
      <c r="N64" s="28" t="str" cm="1">
        <f t="array" ref="N64:P64">_xlfn.TEXTSPLIT($M64,"/")</f>
        <v>2</v>
      </c>
      <c r="O64" s="28" t="str">
        <v>12</v>
      </c>
      <c r="P64" s="28" t="str">
        <v>2024</v>
      </c>
      <c r="Q64" s="28">
        <f>DATE(P64,N64,O64)</f>
        <v>45334</v>
      </c>
      <c r="R64" s="89" t="str" cm="1">
        <f t="array" ref="R64:T64">_xlfn.TEXTSPLIT($L64,":")</f>
        <v>10</v>
      </c>
      <c r="S64" s="28" t="str">
        <v>26</v>
      </c>
      <c r="T64" s="28" t="str">
        <v>04</v>
      </c>
      <c r="U64" s="90">
        <f t="shared" si="7"/>
        <v>0.4347685185185185</v>
      </c>
      <c r="V64" s="27" t="str">
        <f t="shared" si="8"/>
        <v>Monetization</v>
      </c>
      <c r="W64" s="37" t="str">
        <f t="shared" si="9"/>
        <v>Youtube</v>
      </c>
      <c r="X64" s="71">
        <f t="shared" si="0"/>
        <v>39</v>
      </c>
      <c r="Y64" s="60" t="str">
        <f t="shared" si="1"/>
        <v>Unlock Your Potential</v>
      </c>
      <c r="Z64" s="69">
        <f t="shared" si="10"/>
        <v>45334</v>
      </c>
      <c r="AA64" s="66" t="str" cm="1">
        <f t="array" ref="AA64:AB64">_xlfn.TEXTSPLIT($F64,$V64)</f>
        <v>609753546</v>
      </c>
      <c r="AB64" t="str">
        <v/>
      </c>
    </row>
    <row r="65" spans="1:28">
      <c r="A65" s="32" t="s">
        <v>1193</v>
      </c>
      <c r="B65" s="37" t="str" cm="1">
        <f t="array" ref="B65:D65">TRIM(_xlfn.TEXTSPLIT($A65,"#"))</f>
        <v>5thDec2024(10:37:32)600653584Stories</v>
      </c>
      <c r="C65" s="27" t="str">
        <v>Train to Gain</v>
      </c>
      <c r="D65" s="27" t="str">
        <v>[37]</v>
      </c>
      <c r="E65" s="27" t="str" cm="1">
        <f t="array" ref="E65:F65">_xlfn.TEXTSPLIT($B65,")")</f>
        <v>5thDec2024(10:37:32</v>
      </c>
      <c r="F65" s="27" t="str">
        <v>600653584Stories</v>
      </c>
      <c r="G65" s="27" t="str">
        <f t="shared" si="3"/>
        <v>37]</v>
      </c>
      <c r="H65" s="27">
        <f>VALUE(SUBSTITUTE($G65,"]",""))</f>
        <v>37</v>
      </c>
      <c r="I65" s="27" t="str">
        <f t="shared" si="4"/>
        <v>Train to Gain</v>
      </c>
      <c r="J65" s="28" t="str">
        <f t="shared" si="5"/>
        <v>5thDec2024 10:37:32</v>
      </c>
      <c r="K65" s="28" t="str" cm="1">
        <f t="array" ref="K65:L65">_xlfn.TEXTSPLIT($J65," ")</f>
        <v>5thDec2024</v>
      </c>
      <c r="L65" s="28" t="str">
        <v>10:37:32</v>
      </c>
      <c r="M65" s="58" t="str">
        <f t="shared" si="6"/>
        <v>5/12/2024</v>
      </c>
      <c r="N65" s="28" t="str" cm="1">
        <f t="array" ref="N65:P65">_xlfn.TEXTSPLIT($M65,"/")</f>
        <v>5</v>
      </c>
      <c r="O65" s="28" t="str">
        <v>12</v>
      </c>
      <c r="P65" s="28" t="str">
        <v>2024</v>
      </c>
      <c r="Q65" s="28">
        <f>DATE(P65,N65,O65)</f>
        <v>45424</v>
      </c>
      <c r="R65" s="89" t="str" cm="1">
        <f t="array" ref="R65:T65">_xlfn.TEXTSPLIT($L65,":")</f>
        <v>10</v>
      </c>
      <c r="S65" s="28" t="str">
        <v>37</v>
      </c>
      <c r="T65" s="28" t="str">
        <v>32</v>
      </c>
      <c r="U65" s="90">
        <f t="shared" si="7"/>
        <v>0.4427314814814815</v>
      </c>
      <c r="V65" s="27" t="str">
        <f t="shared" si="8"/>
        <v>Stories</v>
      </c>
      <c r="W65" s="37" t="str">
        <f t="shared" si="9"/>
        <v>Instagram</v>
      </c>
      <c r="X65" s="71">
        <f t="shared" si="0"/>
        <v>37</v>
      </c>
      <c r="Y65" s="60" t="str">
        <f t="shared" si="1"/>
        <v>Train to Gain</v>
      </c>
      <c r="Z65" s="69">
        <f t="shared" si="10"/>
        <v>45424</v>
      </c>
      <c r="AA65" s="66" t="str" cm="1">
        <f t="array" ref="AA65:AB65">_xlfn.TEXTSPLIT($F65,$V65)</f>
        <v>600653584</v>
      </c>
      <c r="AB65" t="str">
        <v/>
      </c>
    </row>
    <row r="66" spans="1:28">
      <c r="A66" s="32" t="s">
        <v>1194</v>
      </c>
      <c r="B66" s="37" t="str" cm="1">
        <f t="array" ref="B66:D66">TRIM(_xlfn.TEXTSPLIT($A66,"#"))</f>
        <v>7thDec2024(09:49:32)701553622Shorts</v>
      </c>
      <c r="C66" s="27" t="str">
        <v>Unlock Your Potential</v>
      </c>
      <c r="D66" s="27" t="str">
        <v>[38]</v>
      </c>
      <c r="E66" s="27" t="str" cm="1">
        <f t="array" ref="E66:F66">_xlfn.TEXTSPLIT($B66,")")</f>
        <v>7thDec2024(09:49:32</v>
      </c>
      <c r="F66" s="27" t="str">
        <v>701553622Shorts</v>
      </c>
      <c r="G66" s="27" t="str">
        <f t="shared" si="3"/>
        <v>38]</v>
      </c>
      <c r="H66" s="27">
        <f>VALUE(SUBSTITUTE($G66,"]",""))</f>
        <v>38</v>
      </c>
      <c r="I66" s="27" t="str">
        <f t="shared" si="4"/>
        <v>Unlock Your Potential</v>
      </c>
      <c r="J66" s="28" t="str">
        <f t="shared" si="5"/>
        <v>7thDec2024 09:49:32</v>
      </c>
      <c r="K66" s="28" t="str" cm="1">
        <f t="array" ref="K66:L66">_xlfn.TEXTSPLIT($J66," ")</f>
        <v>7thDec2024</v>
      </c>
      <c r="L66" s="28" t="str">
        <v>09:49:32</v>
      </c>
      <c r="M66" s="58" t="str">
        <f t="shared" si="6"/>
        <v>7/12/2024</v>
      </c>
      <c r="N66" s="28" t="str" cm="1">
        <f t="array" ref="N66:P66">_xlfn.TEXTSPLIT($M66,"/")</f>
        <v>7</v>
      </c>
      <c r="O66" s="28" t="str">
        <v>12</v>
      </c>
      <c r="P66" s="28" t="str">
        <v>2024</v>
      </c>
      <c r="Q66" s="28">
        <f>DATE(P66,N66,O66)</f>
        <v>45485</v>
      </c>
      <c r="R66" s="89" t="str" cm="1">
        <f t="array" ref="R66:T66">_xlfn.TEXTSPLIT($L66,":")</f>
        <v>09</v>
      </c>
      <c r="S66" s="28" t="str">
        <v>49</v>
      </c>
      <c r="T66" s="28" t="str">
        <v>32</v>
      </c>
      <c r="U66" s="90">
        <f t="shared" si="7"/>
        <v>0.40939814814814812</v>
      </c>
      <c r="V66" s="27" t="str">
        <f t="shared" si="8"/>
        <v>Shorts</v>
      </c>
      <c r="W66" s="37" t="str">
        <f t="shared" si="9"/>
        <v>Youtube</v>
      </c>
      <c r="X66" s="71">
        <f t="shared" si="0"/>
        <v>38</v>
      </c>
      <c r="Y66" s="60" t="str">
        <f t="shared" ref="Y66:Y129" si="11">I66</f>
        <v>Unlock Your Potential</v>
      </c>
      <c r="Z66" s="69">
        <f t="shared" si="10"/>
        <v>45485</v>
      </c>
      <c r="AA66" s="66" t="str" cm="1">
        <f t="array" ref="AA66:AB66">_xlfn.TEXTSPLIT($F66,$V66)</f>
        <v>701553622</v>
      </c>
      <c r="AB66" t="str">
        <v/>
      </c>
    </row>
    <row r="67" spans="1:28">
      <c r="A67" s="32" t="s">
        <v>1195</v>
      </c>
      <c r="B67" s="37" t="str" cm="1">
        <f t="array" ref="B67:D67">TRIM(_xlfn.TEXTSPLIT($A67,"#"))</f>
        <v>1stDec2024(10:21:51)702453659Monetization</v>
      </c>
      <c r="C67" s="27" t="str">
        <v>Train to Gain</v>
      </c>
      <c r="D67" s="27" t="str">
        <v>[15]</v>
      </c>
      <c r="E67" s="27" t="str" cm="1">
        <f t="array" ref="E67:F67">_xlfn.TEXTSPLIT($B67,")")</f>
        <v>1stDec2024(10:21:51</v>
      </c>
      <c r="F67" s="27" t="str">
        <v>702453659Monetization</v>
      </c>
      <c r="G67" s="27" t="str">
        <f t="shared" ref="G67:G130" si="12">SUBSTITUTE($D67,"[","")</f>
        <v>15]</v>
      </c>
      <c r="H67" s="27">
        <f>VALUE(SUBSTITUTE($G67,"]",""))</f>
        <v>15</v>
      </c>
      <c r="I67" s="27" t="str">
        <f t="shared" ref="I67:I130" si="13">C67</f>
        <v>Train to Gain</v>
      </c>
      <c r="J67" s="28" t="str">
        <f t="shared" ref="J67:J130" si="14">SUBSTITUTE($E67,"("," ")</f>
        <v>1stDec2024 10:21:51</v>
      </c>
      <c r="K67" s="28" t="str" cm="1">
        <f t="array" ref="K67:L67">_xlfn.TEXTSPLIT($J67," ")</f>
        <v>1stDec2024</v>
      </c>
      <c r="L67" s="28" t="str">
        <v>10:21:51</v>
      </c>
      <c r="M67" s="58" t="str">
        <f t="shared" ref="M67:M130" si="15">IF($K67="7thDec2024","7/12/2024",IF($K67="1stDec2024","1/12/2024",IF($K67="2ndDec2024","2/12/2024",IF($K67="3rdDec2024","3/12/2024",IF($K67="4thDec2024","4/12/2024",IF($K67="5thDec2024","5/12/2024",IF($K67="6thDec2024","6/12/2024",IF($K67="7thDec2024","7/12/2024"))))))))</f>
        <v>1/12/2024</v>
      </c>
      <c r="N67" s="28" t="str" cm="1">
        <f t="array" ref="N67:P67">_xlfn.TEXTSPLIT($M67,"/")</f>
        <v>1</v>
      </c>
      <c r="O67" s="28" t="str">
        <v>12</v>
      </c>
      <c r="P67" s="28" t="str">
        <v>2024</v>
      </c>
      <c r="Q67" s="28">
        <f>DATE(P67,N67,O67)</f>
        <v>45303</v>
      </c>
      <c r="R67" s="89" t="str" cm="1">
        <f t="array" ref="R67:T67">_xlfn.TEXTSPLIT($L67,":")</f>
        <v>10</v>
      </c>
      <c r="S67" s="28" t="str">
        <v>21</v>
      </c>
      <c r="T67" s="28" t="str">
        <v>51</v>
      </c>
      <c r="U67" s="90">
        <f t="shared" ref="U67:U130" si="16">TIME(R67,S67,T67)</f>
        <v>0.43184027777777778</v>
      </c>
      <c r="V67" s="27" t="str">
        <f t="shared" ref="V67:V130" si="17">MID($F67,10,20)</f>
        <v>Monetization</v>
      </c>
      <c r="W67" s="37" t="str">
        <f t="shared" ref="W67:W130" si="18">IF(OR($V67="Reels",$V67="Stories",$V67="Explore Page"),"Instagram",IF(OR($V67="News Feed",$V67="Groups",$V67="Marketplace",$V67="Watch",$V67="Reactions"),"Facebook",IF(OR($V67="Subscribers",$V67="Shorts",$V67="Monetization"),"Youtube")))</f>
        <v>Youtube</v>
      </c>
      <c r="X67" s="71">
        <f t="shared" si="0"/>
        <v>15</v>
      </c>
      <c r="Y67" s="60" t="str">
        <f t="shared" si="11"/>
        <v>Train to Gain</v>
      </c>
      <c r="Z67" s="69">
        <f t="shared" ref="Z67:Z130" si="19">Q67</f>
        <v>45303</v>
      </c>
      <c r="AA67" s="66" t="str" cm="1">
        <f t="array" ref="AA67:AB67">_xlfn.TEXTSPLIT($F67,$V67)</f>
        <v>702453659</v>
      </c>
      <c r="AB67" t="str">
        <v/>
      </c>
    </row>
    <row r="68" spans="1:28">
      <c r="A68" s="32" t="s">
        <v>1196</v>
      </c>
      <c r="B68" s="37" t="str" cm="1">
        <f t="array" ref="B68:D68">TRIM(_xlfn.TEXTSPLIT($A68,"#"))</f>
        <v>3rdDec2024(04:19:19)603353697Subscribers</v>
      </c>
      <c r="C68" s="27" t="str">
        <v>Unlock Your Potential</v>
      </c>
      <c r="D68" s="27" t="str">
        <v>[19]</v>
      </c>
      <c r="E68" s="27" t="str" cm="1">
        <f t="array" ref="E68:F68">_xlfn.TEXTSPLIT($B68,")")</f>
        <v>3rdDec2024(04:19:19</v>
      </c>
      <c r="F68" s="27" t="str">
        <v>603353697Subscribers</v>
      </c>
      <c r="G68" s="27" t="str">
        <f t="shared" si="12"/>
        <v>19]</v>
      </c>
      <c r="H68" s="27">
        <f>VALUE(SUBSTITUTE($G68,"]",""))</f>
        <v>19</v>
      </c>
      <c r="I68" s="27" t="str">
        <f t="shared" si="13"/>
        <v>Unlock Your Potential</v>
      </c>
      <c r="J68" s="28" t="str">
        <f t="shared" si="14"/>
        <v>3rdDec2024 04:19:19</v>
      </c>
      <c r="K68" s="28" t="str" cm="1">
        <f t="array" ref="K68:L68">_xlfn.TEXTSPLIT($J68," ")</f>
        <v>3rdDec2024</v>
      </c>
      <c r="L68" s="28" t="str">
        <v>04:19:19</v>
      </c>
      <c r="M68" s="58" t="str">
        <f t="shared" si="15"/>
        <v>3/12/2024</v>
      </c>
      <c r="N68" s="28" t="str" cm="1">
        <f t="array" ref="N68:P68">_xlfn.TEXTSPLIT($M68,"/")</f>
        <v>3</v>
      </c>
      <c r="O68" s="28" t="str">
        <v>12</v>
      </c>
      <c r="P68" s="28" t="str">
        <v>2024</v>
      </c>
      <c r="Q68" s="28">
        <f>DATE(P68,N68,O68)</f>
        <v>45363</v>
      </c>
      <c r="R68" s="89" t="str" cm="1">
        <f t="array" ref="R68:T68">_xlfn.TEXTSPLIT($L68,":")</f>
        <v>04</v>
      </c>
      <c r="S68" s="28" t="str">
        <v>19</v>
      </c>
      <c r="T68" s="28" t="str">
        <v>19</v>
      </c>
      <c r="U68" s="90">
        <f t="shared" si="16"/>
        <v>0.18008101851851852</v>
      </c>
      <c r="V68" s="27" t="str">
        <f t="shared" si="17"/>
        <v>Subscribers</v>
      </c>
      <c r="W68" s="37" t="str">
        <f t="shared" si="18"/>
        <v>Youtube</v>
      </c>
      <c r="X68" s="71">
        <f t="shared" si="0"/>
        <v>19</v>
      </c>
      <c r="Y68" s="60" t="str">
        <f t="shared" si="11"/>
        <v>Unlock Your Potential</v>
      </c>
      <c r="Z68" s="69">
        <f t="shared" si="19"/>
        <v>45363</v>
      </c>
      <c r="AA68" s="66" t="str" cm="1">
        <f t="array" ref="AA68:AB68">_xlfn.TEXTSPLIT($F68,$V68)</f>
        <v>603353697</v>
      </c>
      <c r="AB68" t="str">
        <v/>
      </c>
    </row>
    <row r="69" spans="1:28">
      <c r="A69" s="32" t="s">
        <v>1197</v>
      </c>
      <c r="B69" s="37" t="str" cm="1">
        <f t="array" ref="B69:D69">TRIM(_xlfn.TEXTSPLIT($A69,"#"))</f>
        <v>2ndDec2024(01:50:47)604253735Reels</v>
      </c>
      <c r="C69" s="27" t="str">
        <v>Train to Gain</v>
      </c>
      <c r="D69" s="27" t="str">
        <v>[40]</v>
      </c>
      <c r="E69" s="27" t="str" cm="1">
        <f t="array" ref="E69:F69">_xlfn.TEXTSPLIT($B69,")")</f>
        <v>2ndDec2024(01:50:47</v>
      </c>
      <c r="F69" s="27" t="str">
        <v>604253735Reels</v>
      </c>
      <c r="G69" s="27" t="str">
        <f t="shared" si="12"/>
        <v>40]</v>
      </c>
      <c r="H69" s="27">
        <f>VALUE(SUBSTITUTE($G69,"]",""))</f>
        <v>40</v>
      </c>
      <c r="I69" s="27" t="str">
        <f t="shared" si="13"/>
        <v>Train to Gain</v>
      </c>
      <c r="J69" s="28" t="str">
        <f t="shared" si="14"/>
        <v>2ndDec2024 01:50:47</v>
      </c>
      <c r="K69" s="28" t="str" cm="1">
        <f t="array" ref="K69:L69">_xlfn.TEXTSPLIT($J69," ")</f>
        <v>2ndDec2024</v>
      </c>
      <c r="L69" s="28" t="str">
        <v>01:50:47</v>
      </c>
      <c r="M69" s="58" t="str">
        <f t="shared" si="15"/>
        <v>2/12/2024</v>
      </c>
      <c r="N69" s="28" t="str" cm="1">
        <f t="array" ref="N69:P69">_xlfn.TEXTSPLIT($M69,"/")</f>
        <v>2</v>
      </c>
      <c r="O69" s="28" t="str">
        <v>12</v>
      </c>
      <c r="P69" s="28" t="str">
        <v>2024</v>
      </c>
      <c r="Q69" s="28">
        <f>DATE(P69,N69,O69)</f>
        <v>45334</v>
      </c>
      <c r="R69" s="89" t="str" cm="1">
        <f t="array" ref="R69:T69">_xlfn.TEXTSPLIT($L69,":")</f>
        <v>01</v>
      </c>
      <c r="S69" s="28" t="str">
        <v>50</v>
      </c>
      <c r="T69" s="28" t="str">
        <v>47</v>
      </c>
      <c r="U69" s="90">
        <f t="shared" si="16"/>
        <v>7.6932870370370374E-2</v>
      </c>
      <c r="V69" s="27" t="str">
        <f t="shared" si="17"/>
        <v>Reels</v>
      </c>
      <c r="W69" s="37" t="str">
        <f t="shared" si="18"/>
        <v>Instagram</v>
      </c>
      <c r="X69" s="71">
        <f t="shared" si="0"/>
        <v>40</v>
      </c>
      <c r="Y69" s="60" t="str">
        <f t="shared" si="11"/>
        <v>Train to Gain</v>
      </c>
      <c r="Z69" s="69">
        <f t="shared" si="19"/>
        <v>45334</v>
      </c>
      <c r="AA69" s="66" t="str" cm="1">
        <f t="array" ref="AA69:AB69">_xlfn.TEXTSPLIT($F69,$V69)</f>
        <v>604253735</v>
      </c>
      <c r="AB69" t="str">
        <v/>
      </c>
    </row>
    <row r="70" spans="1:28">
      <c r="A70" s="32" t="s">
        <v>1198</v>
      </c>
      <c r="B70" s="37" t="str" cm="1">
        <f t="array" ref="B70:D70">TRIM(_xlfn.TEXTSPLIT($A70,"#"))</f>
        <v>2ndDec2024(08:28:15)705153773Monetization</v>
      </c>
      <c r="C70" s="27" t="str">
        <v>Unlock Your Potential</v>
      </c>
      <c r="D70" s="27" t="str">
        <v>[33]</v>
      </c>
      <c r="E70" s="27" t="str" cm="1">
        <f t="array" ref="E70:F70">_xlfn.TEXTSPLIT($B70,")")</f>
        <v>2ndDec2024(08:28:15</v>
      </c>
      <c r="F70" s="27" t="str">
        <v>705153773Monetization</v>
      </c>
      <c r="G70" s="27" t="str">
        <f t="shared" si="12"/>
        <v>33]</v>
      </c>
      <c r="H70" s="27">
        <f>VALUE(SUBSTITUTE($G70,"]",""))</f>
        <v>33</v>
      </c>
      <c r="I70" s="27" t="str">
        <f t="shared" si="13"/>
        <v>Unlock Your Potential</v>
      </c>
      <c r="J70" s="28" t="str">
        <f t="shared" si="14"/>
        <v>2ndDec2024 08:28:15</v>
      </c>
      <c r="K70" s="28" t="str" cm="1">
        <f t="array" ref="K70:L70">_xlfn.TEXTSPLIT($J70," ")</f>
        <v>2ndDec2024</v>
      </c>
      <c r="L70" s="28" t="str">
        <v>08:28:15</v>
      </c>
      <c r="M70" s="58" t="str">
        <f t="shared" si="15"/>
        <v>2/12/2024</v>
      </c>
      <c r="N70" s="28" t="str" cm="1">
        <f t="array" ref="N70:P70">_xlfn.TEXTSPLIT($M70,"/")</f>
        <v>2</v>
      </c>
      <c r="O70" s="28" t="str">
        <v>12</v>
      </c>
      <c r="P70" s="28" t="str">
        <v>2024</v>
      </c>
      <c r="Q70" s="28">
        <f>DATE(P70,N70,O70)</f>
        <v>45334</v>
      </c>
      <c r="R70" s="89" t="str" cm="1">
        <f t="array" ref="R70:T70">_xlfn.TEXTSPLIT($L70,":")</f>
        <v>08</v>
      </c>
      <c r="S70" s="28" t="str">
        <v>28</v>
      </c>
      <c r="T70" s="28" t="str">
        <v>15</v>
      </c>
      <c r="U70" s="90">
        <f t="shared" si="16"/>
        <v>0.35295138888888888</v>
      </c>
      <c r="V70" s="27" t="str">
        <f t="shared" si="17"/>
        <v>Monetization</v>
      </c>
      <c r="W70" s="37" t="str">
        <f t="shared" si="18"/>
        <v>Youtube</v>
      </c>
      <c r="X70" s="71">
        <f t="shared" si="0"/>
        <v>33</v>
      </c>
      <c r="Y70" s="60" t="str">
        <f t="shared" si="11"/>
        <v>Unlock Your Potential</v>
      </c>
      <c r="Z70" s="69">
        <f t="shared" si="19"/>
        <v>45334</v>
      </c>
      <c r="AA70" s="66" t="str" cm="1">
        <f t="array" ref="AA70:AB70">_xlfn.TEXTSPLIT($F70,$V70)</f>
        <v>705153773</v>
      </c>
      <c r="AB70" t="str">
        <v/>
      </c>
    </row>
    <row r="71" spans="1:28">
      <c r="A71" s="32" t="s">
        <v>1199</v>
      </c>
      <c r="B71" s="37" t="str" cm="1">
        <f t="array" ref="B71:D71">TRIM(_xlfn.TEXTSPLIT($A71,"#"))</f>
        <v>2ndDec2024(04:34:14)706053810Explore Page</v>
      </c>
      <c r="C71" s="27" t="str">
        <v>Unlock Your Potential</v>
      </c>
      <c r="D71" s="27" t="str">
        <v>[31]</v>
      </c>
      <c r="E71" s="27" t="str" cm="1">
        <f t="array" ref="E71:F71">_xlfn.TEXTSPLIT($B71,")")</f>
        <v>2ndDec2024(04:34:14</v>
      </c>
      <c r="F71" s="27" t="str">
        <v>706053810Explore Page</v>
      </c>
      <c r="G71" s="27" t="str">
        <f t="shared" si="12"/>
        <v>31]</v>
      </c>
      <c r="H71" s="27">
        <f>VALUE(SUBSTITUTE($G71,"]",""))</f>
        <v>31</v>
      </c>
      <c r="I71" s="27" t="str">
        <f t="shared" si="13"/>
        <v>Unlock Your Potential</v>
      </c>
      <c r="J71" s="28" t="str">
        <f t="shared" si="14"/>
        <v>2ndDec2024 04:34:14</v>
      </c>
      <c r="K71" s="28" t="str" cm="1">
        <f t="array" ref="K71:L71">_xlfn.TEXTSPLIT($J71," ")</f>
        <v>2ndDec2024</v>
      </c>
      <c r="L71" s="28" t="str">
        <v>04:34:14</v>
      </c>
      <c r="M71" s="58" t="str">
        <f t="shared" si="15"/>
        <v>2/12/2024</v>
      </c>
      <c r="N71" s="28" t="str" cm="1">
        <f t="array" ref="N71:P71">_xlfn.TEXTSPLIT($M71,"/")</f>
        <v>2</v>
      </c>
      <c r="O71" s="28" t="str">
        <v>12</v>
      </c>
      <c r="P71" s="28" t="str">
        <v>2024</v>
      </c>
      <c r="Q71" s="28">
        <f>DATE(P71,N71,O71)</f>
        <v>45334</v>
      </c>
      <c r="R71" s="89" t="str" cm="1">
        <f t="array" ref="R71:T71">_xlfn.TEXTSPLIT($L71,":")</f>
        <v>04</v>
      </c>
      <c r="S71" s="28" t="str">
        <v>34</v>
      </c>
      <c r="T71" s="28" t="str">
        <v>14</v>
      </c>
      <c r="U71" s="90">
        <f t="shared" si="16"/>
        <v>0.19043981481481481</v>
      </c>
      <c r="V71" s="27" t="str">
        <f t="shared" si="17"/>
        <v>Explore Page</v>
      </c>
      <c r="W71" s="37" t="str">
        <f t="shared" si="18"/>
        <v>Instagram</v>
      </c>
      <c r="X71" s="71">
        <f t="shared" si="0"/>
        <v>31</v>
      </c>
      <c r="Y71" s="60" t="str">
        <f t="shared" si="11"/>
        <v>Unlock Your Potential</v>
      </c>
      <c r="Z71" s="69">
        <f t="shared" si="19"/>
        <v>45334</v>
      </c>
      <c r="AA71" s="66" t="str" cm="1">
        <f t="array" ref="AA71:AB71">_xlfn.TEXTSPLIT($F71,$V71)</f>
        <v>706053810</v>
      </c>
      <c r="AB71" t="str">
        <v/>
      </c>
    </row>
    <row r="72" spans="1:28">
      <c r="A72" s="32" t="s">
        <v>1200</v>
      </c>
      <c r="B72" s="37" t="str" cm="1">
        <f t="array" ref="B72:D72">TRIM(_xlfn.TEXTSPLIT($A72,"#"))</f>
        <v>2ndDec2024(10:44:30)606953848Subscribers</v>
      </c>
      <c r="C72" s="27" t="str">
        <v>Train to Gain</v>
      </c>
      <c r="D72" s="27" t="str">
        <v>[20]</v>
      </c>
      <c r="E72" s="27" t="str" cm="1">
        <f t="array" ref="E72:F72">_xlfn.TEXTSPLIT($B72,")")</f>
        <v>2ndDec2024(10:44:30</v>
      </c>
      <c r="F72" s="27" t="str">
        <v>606953848Subscribers</v>
      </c>
      <c r="G72" s="27" t="str">
        <f t="shared" si="12"/>
        <v>20]</v>
      </c>
      <c r="H72" s="27">
        <f>VALUE(SUBSTITUTE($G72,"]",""))</f>
        <v>20</v>
      </c>
      <c r="I72" s="27" t="str">
        <f t="shared" si="13"/>
        <v>Train to Gain</v>
      </c>
      <c r="J72" s="28" t="str">
        <f t="shared" si="14"/>
        <v>2ndDec2024 10:44:30</v>
      </c>
      <c r="K72" s="28" t="str" cm="1">
        <f t="array" ref="K72:L72">_xlfn.TEXTSPLIT($J72," ")</f>
        <v>2ndDec2024</v>
      </c>
      <c r="L72" s="28" t="str">
        <v>10:44:30</v>
      </c>
      <c r="M72" s="58" t="str">
        <f t="shared" si="15"/>
        <v>2/12/2024</v>
      </c>
      <c r="N72" s="28" t="str" cm="1">
        <f t="array" ref="N72:P72">_xlfn.TEXTSPLIT($M72,"/")</f>
        <v>2</v>
      </c>
      <c r="O72" s="28" t="str">
        <v>12</v>
      </c>
      <c r="P72" s="28" t="str">
        <v>2024</v>
      </c>
      <c r="Q72" s="28">
        <f>DATE(P72,N72,O72)</f>
        <v>45334</v>
      </c>
      <c r="R72" s="89" t="str" cm="1">
        <f t="array" ref="R72:T72">_xlfn.TEXTSPLIT($L72,":")</f>
        <v>10</v>
      </c>
      <c r="S72" s="28" t="str">
        <v>44</v>
      </c>
      <c r="T72" s="28" t="str">
        <v>30</v>
      </c>
      <c r="U72" s="90">
        <f t="shared" si="16"/>
        <v>0.44756944444444446</v>
      </c>
      <c r="V72" s="27" t="str">
        <f t="shared" si="17"/>
        <v>Subscribers</v>
      </c>
      <c r="W72" s="37" t="str">
        <f t="shared" si="18"/>
        <v>Youtube</v>
      </c>
      <c r="X72" s="71">
        <f t="shared" si="0"/>
        <v>20</v>
      </c>
      <c r="Y72" s="60" t="str">
        <f t="shared" si="11"/>
        <v>Train to Gain</v>
      </c>
      <c r="Z72" s="69">
        <f t="shared" si="19"/>
        <v>45334</v>
      </c>
      <c r="AA72" s="66" t="str" cm="1">
        <f t="array" ref="AA72:AB72">_xlfn.TEXTSPLIT($F72,$V72)</f>
        <v>606953848</v>
      </c>
      <c r="AB72" t="str">
        <v/>
      </c>
    </row>
    <row r="73" spans="1:28">
      <c r="A73" s="32" t="s">
        <v>1201</v>
      </c>
      <c r="B73" s="37" t="str" cm="1">
        <f t="array" ref="B73:D73">TRIM(_xlfn.TEXTSPLIT($A73,"#"))</f>
        <v>3rdDec2024(01:52:23)707853886Explore Page</v>
      </c>
      <c r="C73" s="27" t="str">
        <v>Unlock Your Potential</v>
      </c>
      <c r="D73" s="27" t="str">
        <v>[38]</v>
      </c>
      <c r="E73" s="27" t="str" cm="1">
        <f t="array" ref="E73:F73">_xlfn.TEXTSPLIT($B73,")")</f>
        <v>3rdDec2024(01:52:23</v>
      </c>
      <c r="F73" s="27" t="str">
        <v>707853886Explore Page</v>
      </c>
      <c r="G73" s="27" t="str">
        <f t="shared" si="12"/>
        <v>38]</v>
      </c>
      <c r="H73" s="27">
        <f>VALUE(SUBSTITUTE($G73,"]",""))</f>
        <v>38</v>
      </c>
      <c r="I73" s="27" t="str">
        <f t="shared" si="13"/>
        <v>Unlock Your Potential</v>
      </c>
      <c r="J73" s="28" t="str">
        <f t="shared" si="14"/>
        <v>3rdDec2024 01:52:23</v>
      </c>
      <c r="K73" s="28" t="str" cm="1">
        <f t="array" ref="K73:L73">_xlfn.TEXTSPLIT($J73," ")</f>
        <v>3rdDec2024</v>
      </c>
      <c r="L73" s="28" t="str">
        <v>01:52:23</v>
      </c>
      <c r="M73" s="58" t="str">
        <f t="shared" si="15"/>
        <v>3/12/2024</v>
      </c>
      <c r="N73" s="28" t="str" cm="1">
        <f t="array" ref="N73:P73">_xlfn.TEXTSPLIT($M73,"/")</f>
        <v>3</v>
      </c>
      <c r="O73" s="28" t="str">
        <v>12</v>
      </c>
      <c r="P73" s="28" t="str">
        <v>2024</v>
      </c>
      <c r="Q73" s="28">
        <f>DATE(P73,N73,O73)</f>
        <v>45363</v>
      </c>
      <c r="R73" s="89" t="str" cm="1">
        <f t="array" ref="R73:T73">_xlfn.TEXTSPLIT($L73,":")</f>
        <v>01</v>
      </c>
      <c r="S73" s="28" t="str">
        <v>52</v>
      </c>
      <c r="T73" s="28" t="str">
        <v>23</v>
      </c>
      <c r="U73" s="90">
        <f t="shared" si="16"/>
        <v>7.8043981481481478E-2</v>
      </c>
      <c r="V73" s="27" t="str">
        <f t="shared" si="17"/>
        <v>Explore Page</v>
      </c>
      <c r="W73" s="37" t="str">
        <f t="shared" si="18"/>
        <v>Instagram</v>
      </c>
      <c r="X73" s="71">
        <f t="shared" si="0"/>
        <v>38</v>
      </c>
      <c r="Y73" s="60" t="str">
        <f t="shared" si="11"/>
        <v>Unlock Your Potential</v>
      </c>
      <c r="Z73" s="69">
        <f t="shared" si="19"/>
        <v>45363</v>
      </c>
      <c r="AA73" s="66" t="str" cm="1">
        <f t="array" ref="AA73:AB73">_xlfn.TEXTSPLIT($F73,$V73)</f>
        <v>707853886</v>
      </c>
      <c r="AB73" t="str">
        <v/>
      </c>
    </row>
    <row r="74" spans="1:28">
      <c r="A74" s="32" t="s">
        <v>1202</v>
      </c>
      <c r="B74" s="37" t="str" cm="1">
        <f t="array" ref="B74:D74">TRIM(_xlfn.TEXTSPLIT($A74,"#"))</f>
        <v>2ndDec2024(03:14:36)708753924Monetization</v>
      </c>
      <c r="C74" s="27" t="str">
        <v>Unlock Your Potential</v>
      </c>
      <c r="D74" s="27" t="str">
        <v>[37]</v>
      </c>
      <c r="E74" s="27" t="str" cm="1">
        <f t="array" ref="E74:F74">_xlfn.TEXTSPLIT($B74,")")</f>
        <v>2ndDec2024(03:14:36</v>
      </c>
      <c r="F74" s="27" t="str">
        <v>708753924Monetization</v>
      </c>
      <c r="G74" s="27" t="str">
        <f t="shared" si="12"/>
        <v>37]</v>
      </c>
      <c r="H74" s="27">
        <f>VALUE(SUBSTITUTE($G74,"]",""))</f>
        <v>37</v>
      </c>
      <c r="I74" s="27" t="str">
        <f t="shared" si="13"/>
        <v>Unlock Your Potential</v>
      </c>
      <c r="J74" s="28" t="str">
        <f t="shared" si="14"/>
        <v>2ndDec2024 03:14:36</v>
      </c>
      <c r="K74" s="28" t="str" cm="1">
        <f t="array" ref="K74:L74">_xlfn.TEXTSPLIT($J74," ")</f>
        <v>2ndDec2024</v>
      </c>
      <c r="L74" s="28" t="str">
        <v>03:14:36</v>
      </c>
      <c r="M74" s="58" t="str">
        <f t="shared" si="15"/>
        <v>2/12/2024</v>
      </c>
      <c r="N74" s="28" t="str" cm="1">
        <f t="array" ref="N74:P74">_xlfn.TEXTSPLIT($M74,"/")</f>
        <v>2</v>
      </c>
      <c r="O74" s="28" t="str">
        <v>12</v>
      </c>
      <c r="P74" s="28" t="str">
        <v>2024</v>
      </c>
      <c r="Q74" s="28">
        <f>DATE(P74,N74,O74)</f>
        <v>45334</v>
      </c>
      <c r="R74" s="89" t="str" cm="1">
        <f t="array" ref="R74:T74">_xlfn.TEXTSPLIT($L74,":")</f>
        <v>03</v>
      </c>
      <c r="S74" s="28" t="str">
        <v>14</v>
      </c>
      <c r="T74" s="28" t="str">
        <v>36</v>
      </c>
      <c r="U74" s="90">
        <f t="shared" si="16"/>
        <v>0.13513888888888889</v>
      </c>
      <c r="V74" s="27" t="str">
        <f t="shared" si="17"/>
        <v>Monetization</v>
      </c>
      <c r="W74" s="37" t="str">
        <f t="shared" si="18"/>
        <v>Youtube</v>
      </c>
      <c r="X74" s="71">
        <f t="shared" si="0"/>
        <v>37</v>
      </c>
      <c r="Y74" s="60" t="str">
        <f t="shared" si="11"/>
        <v>Unlock Your Potential</v>
      </c>
      <c r="Z74" s="69">
        <f t="shared" si="19"/>
        <v>45334</v>
      </c>
      <c r="AA74" s="66" t="str" cm="1">
        <f t="array" ref="AA74:AB74">_xlfn.TEXTSPLIT($F74,$V74)</f>
        <v>708753924</v>
      </c>
      <c r="AB74" t="str">
        <v/>
      </c>
    </row>
    <row r="75" spans="1:28">
      <c r="A75" s="32" t="s">
        <v>1203</v>
      </c>
      <c r="B75" s="37" t="str" cm="1">
        <f t="array" ref="B75:D75">TRIM(_xlfn.TEXTSPLIT($A75,"#"))</f>
        <v>6thDec2024(07:23:38)709653962Monetization</v>
      </c>
      <c r="C75" s="27" t="str">
        <v>Train to Gain</v>
      </c>
      <c r="D75" s="27" t="str">
        <v>[36]</v>
      </c>
      <c r="E75" s="27" t="str" cm="1">
        <f t="array" ref="E75:F75">_xlfn.TEXTSPLIT($B75,")")</f>
        <v>6thDec2024(07:23:38</v>
      </c>
      <c r="F75" s="27" t="str">
        <v>709653962Monetization</v>
      </c>
      <c r="G75" s="27" t="str">
        <f t="shared" si="12"/>
        <v>36]</v>
      </c>
      <c r="H75" s="27">
        <f>VALUE(SUBSTITUTE($G75,"]",""))</f>
        <v>36</v>
      </c>
      <c r="I75" s="27" t="str">
        <f t="shared" si="13"/>
        <v>Train to Gain</v>
      </c>
      <c r="J75" s="28" t="str">
        <f t="shared" si="14"/>
        <v>6thDec2024 07:23:38</v>
      </c>
      <c r="K75" s="28" t="str" cm="1">
        <f t="array" ref="K75:L75">_xlfn.TEXTSPLIT($J75," ")</f>
        <v>6thDec2024</v>
      </c>
      <c r="L75" s="28" t="str">
        <v>07:23:38</v>
      </c>
      <c r="M75" s="58" t="str">
        <f t="shared" si="15"/>
        <v>6/12/2024</v>
      </c>
      <c r="N75" s="28" t="str" cm="1">
        <f t="array" ref="N75:P75">_xlfn.TEXTSPLIT($M75,"/")</f>
        <v>6</v>
      </c>
      <c r="O75" s="28" t="str">
        <v>12</v>
      </c>
      <c r="P75" s="28" t="str">
        <v>2024</v>
      </c>
      <c r="Q75" s="28">
        <f>DATE(P75,N75,O75)</f>
        <v>45455</v>
      </c>
      <c r="R75" s="89" t="str" cm="1">
        <f t="array" ref="R75:T75">_xlfn.TEXTSPLIT($L75,":")</f>
        <v>07</v>
      </c>
      <c r="S75" s="28" t="str">
        <v>23</v>
      </c>
      <c r="T75" s="28" t="str">
        <v>38</v>
      </c>
      <c r="U75" s="90">
        <f t="shared" si="16"/>
        <v>0.30807870370370372</v>
      </c>
      <c r="V75" s="27" t="str">
        <f t="shared" si="17"/>
        <v>Monetization</v>
      </c>
      <c r="W75" s="37" t="str">
        <f t="shared" si="18"/>
        <v>Youtube</v>
      </c>
      <c r="X75" s="71">
        <f t="shared" si="0"/>
        <v>36</v>
      </c>
      <c r="Y75" s="60" t="str">
        <f t="shared" si="11"/>
        <v>Train to Gain</v>
      </c>
      <c r="Z75" s="69">
        <f t="shared" si="19"/>
        <v>45455</v>
      </c>
      <c r="AA75" s="66" t="str" cm="1">
        <f t="array" ref="AA75:AB75">_xlfn.TEXTSPLIT($F75,$V75)</f>
        <v>709653962</v>
      </c>
      <c r="AB75" t="str">
        <v/>
      </c>
    </row>
    <row r="76" spans="1:28">
      <c r="A76" s="32" t="s">
        <v>1204</v>
      </c>
      <c r="B76" s="37" t="str" cm="1">
        <f t="array" ref="B76:D76">TRIM(_xlfn.TEXTSPLIT($A76,"#"))</f>
        <v>3rdDec2024(10:10:11)700553999Stories</v>
      </c>
      <c r="C76" s="27" t="str">
        <v>Train to Gain</v>
      </c>
      <c r="D76" s="27" t="str">
        <v>[31]</v>
      </c>
      <c r="E76" s="27" t="str" cm="1">
        <f t="array" ref="E76:F76">_xlfn.TEXTSPLIT($B76,")")</f>
        <v>3rdDec2024(10:10:11</v>
      </c>
      <c r="F76" s="27" t="str">
        <v>700553999Stories</v>
      </c>
      <c r="G76" s="27" t="str">
        <f t="shared" si="12"/>
        <v>31]</v>
      </c>
      <c r="H76" s="27">
        <f>VALUE(SUBSTITUTE($G76,"]",""))</f>
        <v>31</v>
      </c>
      <c r="I76" s="27" t="str">
        <f t="shared" si="13"/>
        <v>Train to Gain</v>
      </c>
      <c r="J76" s="28" t="str">
        <f t="shared" si="14"/>
        <v>3rdDec2024 10:10:11</v>
      </c>
      <c r="K76" s="28" t="str" cm="1">
        <f t="array" ref="K76:L76">_xlfn.TEXTSPLIT($J76," ")</f>
        <v>3rdDec2024</v>
      </c>
      <c r="L76" s="28" t="str">
        <v>10:10:11</v>
      </c>
      <c r="M76" s="58" t="str">
        <f t="shared" si="15"/>
        <v>3/12/2024</v>
      </c>
      <c r="N76" s="28" t="str" cm="1">
        <f t="array" ref="N76:P76">_xlfn.TEXTSPLIT($M76,"/")</f>
        <v>3</v>
      </c>
      <c r="O76" s="28" t="str">
        <v>12</v>
      </c>
      <c r="P76" s="28" t="str">
        <v>2024</v>
      </c>
      <c r="Q76" s="28">
        <f>DATE(P76,N76,O76)</f>
        <v>45363</v>
      </c>
      <c r="R76" s="89" t="str" cm="1">
        <f t="array" ref="R76:T76">_xlfn.TEXTSPLIT($L76,":")</f>
        <v>10</v>
      </c>
      <c r="S76" s="28" t="str">
        <v>10</v>
      </c>
      <c r="T76" s="28" t="str">
        <v>11</v>
      </c>
      <c r="U76" s="90">
        <f t="shared" si="16"/>
        <v>0.42373842592592592</v>
      </c>
      <c r="V76" s="27" t="str">
        <f t="shared" si="17"/>
        <v>Stories</v>
      </c>
      <c r="W76" s="37" t="str">
        <f t="shared" si="18"/>
        <v>Instagram</v>
      </c>
      <c r="X76" s="71">
        <f t="shared" si="0"/>
        <v>31</v>
      </c>
      <c r="Y76" s="60" t="str">
        <f t="shared" si="11"/>
        <v>Train to Gain</v>
      </c>
      <c r="Z76" s="69">
        <f t="shared" si="19"/>
        <v>45363</v>
      </c>
      <c r="AA76" s="66" t="str" cm="1">
        <f t="array" ref="AA76:AB76">_xlfn.TEXTSPLIT($F76,$V76)</f>
        <v>700553999</v>
      </c>
      <c r="AB76" t="str">
        <v/>
      </c>
    </row>
    <row r="77" spans="1:28">
      <c r="A77" s="32" t="s">
        <v>1205</v>
      </c>
      <c r="B77" s="37" t="str" cm="1">
        <f t="array" ref="B77:D77">TRIM(_xlfn.TEXTSPLIT($A77,"#"))</f>
        <v>2ndDec2024(05:30:23)701454037Explore Page</v>
      </c>
      <c r="C77" s="27" t="str">
        <v>Train to Gain</v>
      </c>
      <c r="D77" s="27" t="str">
        <v>[3]</v>
      </c>
      <c r="E77" s="27" t="str" cm="1">
        <f t="array" ref="E77:F77">_xlfn.TEXTSPLIT($B77,")")</f>
        <v>2ndDec2024(05:30:23</v>
      </c>
      <c r="F77" s="27" t="str">
        <v>701454037Explore Page</v>
      </c>
      <c r="G77" s="27" t="str">
        <f t="shared" si="12"/>
        <v>3]</v>
      </c>
      <c r="H77" s="27">
        <f>VALUE(SUBSTITUTE($G77,"]",""))</f>
        <v>3</v>
      </c>
      <c r="I77" s="27" t="str">
        <f t="shared" si="13"/>
        <v>Train to Gain</v>
      </c>
      <c r="J77" s="28" t="str">
        <f t="shared" si="14"/>
        <v>2ndDec2024 05:30:23</v>
      </c>
      <c r="K77" s="28" t="str" cm="1">
        <f t="array" ref="K77:L77">_xlfn.TEXTSPLIT($J77," ")</f>
        <v>2ndDec2024</v>
      </c>
      <c r="L77" s="28" t="str">
        <v>05:30:23</v>
      </c>
      <c r="M77" s="58" t="str">
        <f t="shared" si="15"/>
        <v>2/12/2024</v>
      </c>
      <c r="N77" s="28" t="str" cm="1">
        <f t="array" ref="N77:P77">_xlfn.TEXTSPLIT($M77,"/")</f>
        <v>2</v>
      </c>
      <c r="O77" s="28" t="str">
        <v>12</v>
      </c>
      <c r="P77" s="28" t="str">
        <v>2024</v>
      </c>
      <c r="Q77" s="28">
        <f>DATE(P77,N77,O77)</f>
        <v>45334</v>
      </c>
      <c r="R77" s="89" t="str" cm="1">
        <f t="array" ref="R77:T77">_xlfn.TEXTSPLIT($L77,":")</f>
        <v>05</v>
      </c>
      <c r="S77" s="28" t="str">
        <v>30</v>
      </c>
      <c r="T77" s="28" t="str">
        <v>23</v>
      </c>
      <c r="U77" s="90">
        <f t="shared" si="16"/>
        <v>0.22943287037037038</v>
      </c>
      <c r="V77" s="27" t="str">
        <f t="shared" si="17"/>
        <v>Explore Page</v>
      </c>
      <c r="W77" s="37" t="str">
        <f t="shared" si="18"/>
        <v>Instagram</v>
      </c>
      <c r="X77" s="71">
        <f t="shared" si="0"/>
        <v>3</v>
      </c>
      <c r="Y77" s="60" t="str">
        <f t="shared" si="11"/>
        <v>Train to Gain</v>
      </c>
      <c r="Z77" s="69">
        <f t="shared" si="19"/>
        <v>45334</v>
      </c>
      <c r="AA77" s="66" t="str" cm="1">
        <f t="array" ref="AA77:AB77">_xlfn.TEXTSPLIT($F77,$V77)</f>
        <v>701454037</v>
      </c>
      <c r="AB77" t="str">
        <v/>
      </c>
    </row>
    <row r="78" spans="1:28">
      <c r="A78" s="32" t="s">
        <v>1206</v>
      </c>
      <c r="B78" s="37" t="str" cm="1">
        <f t="array" ref="B78:D78">TRIM(_xlfn.TEXTSPLIT($A78,"#"))</f>
        <v>2ndDec2024(03:19:12)702354075Subscribers</v>
      </c>
      <c r="C78" s="27" t="str">
        <v>Unlock Your Potential</v>
      </c>
      <c r="D78" s="27" t="str">
        <v>[14]</v>
      </c>
      <c r="E78" s="27" t="str" cm="1">
        <f t="array" ref="E78:F78">_xlfn.TEXTSPLIT($B78,")")</f>
        <v>2ndDec2024(03:19:12</v>
      </c>
      <c r="F78" s="27" t="str">
        <v>702354075Subscribers</v>
      </c>
      <c r="G78" s="27" t="str">
        <f t="shared" si="12"/>
        <v>14]</v>
      </c>
      <c r="H78" s="27">
        <f>VALUE(SUBSTITUTE($G78,"]",""))</f>
        <v>14</v>
      </c>
      <c r="I78" s="27" t="str">
        <f t="shared" si="13"/>
        <v>Unlock Your Potential</v>
      </c>
      <c r="J78" s="28" t="str">
        <f t="shared" si="14"/>
        <v>2ndDec2024 03:19:12</v>
      </c>
      <c r="K78" s="28" t="str" cm="1">
        <f t="array" ref="K78:L78">_xlfn.TEXTSPLIT($J78," ")</f>
        <v>2ndDec2024</v>
      </c>
      <c r="L78" s="28" t="str">
        <v>03:19:12</v>
      </c>
      <c r="M78" s="58" t="str">
        <f t="shared" si="15"/>
        <v>2/12/2024</v>
      </c>
      <c r="N78" s="28" t="str" cm="1">
        <f t="array" ref="N78:P78">_xlfn.TEXTSPLIT($M78,"/")</f>
        <v>2</v>
      </c>
      <c r="O78" s="28" t="str">
        <v>12</v>
      </c>
      <c r="P78" s="28" t="str">
        <v>2024</v>
      </c>
      <c r="Q78" s="28">
        <f>DATE(P78,N78,O78)</f>
        <v>45334</v>
      </c>
      <c r="R78" s="89" t="str" cm="1">
        <f t="array" ref="R78:T78">_xlfn.TEXTSPLIT($L78,":")</f>
        <v>03</v>
      </c>
      <c r="S78" s="28" t="str">
        <v>19</v>
      </c>
      <c r="T78" s="28" t="str">
        <v>12</v>
      </c>
      <c r="U78" s="90">
        <f t="shared" si="16"/>
        <v>0.13833333333333334</v>
      </c>
      <c r="V78" s="27" t="str">
        <f t="shared" si="17"/>
        <v>Subscribers</v>
      </c>
      <c r="W78" s="37" t="str">
        <f t="shared" si="18"/>
        <v>Youtube</v>
      </c>
      <c r="X78" s="71">
        <f t="shared" si="0"/>
        <v>14</v>
      </c>
      <c r="Y78" s="60" t="str">
        <f t="shared" si="11"/>
        <v>Unlock Your Potential</v>
      </c>
      <c r="Z78" s="69">
        <f t="shared" si="19"/>
        <v>45334</v>
      </c>
      <c r="AA78" s="66" t="str" cm="1">
        <f t="array" ref="AA78:AB78">_xlfn.TEXTSPLIT($F78,$V78)</f>
        <v>702354075</v>
      </c>
      <c r="AB78" t="str">
        <v/>
      </c>
    </row>
    <row r="79" spans="1:28">
      <c r="A79" s="32" t="s">
        <v>1207</v>
      </c>
      <c r="B79" s="37" t="str" cm="1">
        <f t="array" ref="B79:D79">TRIM(_xlfn.TEXTSPLIT($A79,"#"))</f>
        <v>3rdDec2024(06:40:44)603254113Stories</v>
      </c>
      <c r="C79" s="27" t="str">
        <v>Train to Gain</v>
      </c>
      <c r="D79" s="27" t="str">
        <v>[32]</v>
      </c>
      <c r="E79" s="27" t="str" cm="1">
        <f t="array" ref="E79:F79">_xlfn.TEXTSPLIT($B79,")")</f>
        <v>3rdDec2024(06:40:44</v>
      </c>
      <c r="F79" s="27" t="str">
        <v>603254113Stories</v>
      </c>
      <c r="G79" s="27" t="str">
        <f t="shared" si="12"/>
        <v>32]</v>
      </c>
      <c r="H79" s="27">
        <f>VALUE(SUBSTITUTE($G79,"]",""))</f>
        <v>32</v>
      </c>
      <c r="I79" s="27" t="str">
        <f t="shared" si="13"/>
        <v>Train to Gain</v>
      </c>
      <c r="J79" s="28" t="str">
        <f t="shared" si="14"/>
        <v>3rdDec2024 06:40:44</v>
      </c>
      <c r="K79" s="28" t="str" cm="1">
        <f t="array" ref="K79:L79">_xlfn.TEXTSPLIT($J79," ")</f>
        <v>3rdDec2024</v>
      </c>
      <c r="L79" s="28" t="str">
        <v>06:40:44</v>
      </c>
      <c r="M79" s="58" t="str">
        <f t="shared" si="15"/>
        <v>3/12/2024</v>
      </c>
      <c r="N79" s="28" t="str" cm="1">
        <f t="array" ref="N79:P79">_xlfn.TEXTSPLIT($M79,"/")</f>
        <v>3</v>
      </c>
      <c r="O79" s="28" t="str">
        <v>12</v>
      </c>
      <c r="P79" s="28" t="str">
        <v>2024</v>
      </c>
      <c r="Q79" s="28">
        <f>DATE(P79,N79,O79)</f>
        <v>45363</v>
      </c>
      <c r="R79" s="89" t="str" cm="1">
        <f t="array" ref="R79:T79">_xlfn.TEXTSPLIT($L79,":")</f>
        <v>06</v>
      </c>
      <c r="S79" s="28" t="str">
        <v>40</v>
      </c>
      <c r="T79" s="28" t="str">
        <v>44</v>
      </c>
      <c r="U79" s="90">
        <f t="shared" si="16"/>
        <v>0.27828703703703705</v>
      </c>
      <c r="V79" s="27" t="str">
        <f t="shared" si="17"/>
        <v>Stories</v>
      </c>
      <c r="W79" s="37" t="str">
        <f t="shared" si="18"/>
        <v>Instagram</v>
      </c>
      <c r="X79" s="71">
        <f t="shared" si="0"/>
        <v>32</v>
      </c>
      <c r="Y79" s="60" t="str">
        <f t="shared" si="11"/>
        <v>Train to Gain</v>
      </c>
      <c r="Z79" s="69">
        <f t="shared" si="19"/>
        <v>45363</v>
      </c>
      <c r="AA79" s="66" t="str" cm="1">
        <f t="array" ref="AA79:AB79">_xlfn.TEXTSPLIT($F79,$V79)</f>
        <v>603254113</v>
      </c>
      <c r="AB79" t="str">
        <v/>
      </c>
    </row>
    <row r="80" spans="1:28">
      <c r="A80" s="32" t="s">
        <v>1208</v>
      </c>
      <c r="B80" s="37" t="str" cm="1">
        <f t="array" ref="B80:D80">TRIM(_xlfn.TEXTSPLIT($A80,"#"))</f>
        <v>3rdDec2024(04:43:05)604154150Reels</v>
      </c>
      <c r="C80" s="27" t="str">
        <v>Unlock Your Potential</v>
      </c>
      <c r="D80" s="27" t="str">
        <v>[36]</v>
      </c>
      <c r="E80" s="27" t="str" cm="1">
        <f t="array" ref="E80:F80">_xlfn.TEXTSPLIT($B80,")")</f>
        <v>3rdDec2024(04:43:05</v>
      </c>
      <c r="F80" s="27" t="str">
        <v>604154150Reels</v>
      </c>
      <c r="G80" s="27" t="str">
        <f t="shared" si="12"/>
        <v>36]</v>
      </c>
      <c r="H80" s="27">
        <f>VALUE(SUBSTITUTE($G80,"]",""))</f>
        <v>36</v>
      </c>
      <c r="I80" s="27" t="str">
        <f t="shared" si="13"/>
        <v>Unlock Your Potential</v>
      </c>
      <c r="J80" s="28" t="str">
        <f t="shared" si="14"/>
        <v>3rdDec2024 04:43:05</v>
      </c>
      <c r="K80" s="28" t="str" cm="1">
        <f t="array" ref="K80:L80">_xlfn.TEXTSPLIT($J80," ")</f>
        <v>3rdDec2024</v>
      </c>
      <c r="L80" s="28" t="str">
        <v>04:43:05</v>
      </c>
      <c r="M80" s="58" t="str">
        <f t="shared" si="15"/>
        <v>3/12/2024</v>
      </c>
      <c r="N80" s="28" t="str" cm="1">
        <f t="array" ref="N80:P80">_xlfn.TEXTSPLIT($M80,"/")</f>
        <v>3</v>
      </c>
      <c r="O80" s="28" t="str">
        <v>12</v>
      </c>
      <c r="P80" s="28" t="str">
        <v>2024</v>
      </c>
      <c r="Q80" s="28">
        <f>DATE(P80,N80,O80)</f>
        <v>45363</v>
      </c>
      <c r="R80" s="89" t="str" cm="1">
        <f t="array" ref="R80:T80">_xlfn.TEXTSPLIT($L80,":")</f>
        <v>04</v>
      </c>
      <c r="S80" s="28" t="str">
        <v>43</v>
      </c>
      <c r="T80" s="28" t="str">
        <v>05</v>
      </c>
      <c r="U80" s="90">
        <f t="shared" si="16"/>
        <v>0.19658564814814813</v>
      </c>
      <c r="V80" s="27" t="str">
        <f t="shared" si="17"/>
        <v>Reels</v>
      </c>
      <c r="W80" s="37" t="str">
        <f t="shared" si="18"/>
        <v>Instagram</v>
      </c>
      <c r="X80" s="71">
        <f t="shared" si="0"/>
        <v>36</v>
      </c>
      <c r="Y80" s="60" t="str">
        <f t="shared" si="11"/>
        <v>Unlock Your Potential</v>
      </c>
      <c r="Z80" s="69">
        <f t="shared" si="19"/>
        <v>45363</v>
      </c>
      <c r="AA80" s="66" t="str" cm="1">
        <f t="array" ref="AA80:AB80">_xlfn.TEXTSPLIT($F80,$V80)</f>
        <v>604154150</v>
      </c>
      <c r="AB80" t="str">
        <v/>
      </c>
    </row>
    <row r="81" spans="1:28">
      <c r="A81" s="32" t="s">
        <v>1209</v>
      </c>
      <c r="B81" s="37" t="str" cm="1">
        <f t="array" ref="B81:D81">TRIM(_xlfn.TEXTSPLIT($A81,"#"))</f>
        <v>2ndDec2024(02:10:59)705054188Explore Page</v>
      </c>
      <c r="C81" s="27" t="str">
        <v>Train to Gain</v>
      </c>
      <c r="D81" s="27" t="str">
        <v>[15]</v>
      </c>
      <c r="E81" s="27" t="str" cm="1">
        <f t="array" ref="E81:F81">_xlfn.TEXTSPLIT($B81,")")</f>
        <v>2ndDec2024(02:10:59</v>
      </c>
      <c r="F81" s="27" t="str">
        <v>705054188Explore Page</v>
      </c>
      <c r="G81" s="27" t="str">
        <f t="shared" si="12"/>
        <v>15]</v>
      </c>
      <c r="H81" s="27">
        <f>VALUE(SUBSTITUTE($G81,"]",""))</f>
        <v>15</v>
      </c>
      <c r="I81" s="27" t="str">
        <f t="shared" si="13"/>
        <v>Train to Gain</v>
      </c>
      <c r="J81" s="28" t="str">
        <f t="shared" si="14"/>
        <v>2ndDec2024 02:10:59</v>
      </c>
      <c r="K81" s="28" t="str" cm="1">
        <f t="array" ref="K81:L81">_xlfn.TEXTSPLIT($J81," ")</f>
        <v>2ndDec2024</v>
      </c>
      <c r="L81" s="28" t="str">
        <v>02:10:59</v>
      </c>
      <c r="M81" s="58" t="str">
        <f t="shared" si="15"/>
        <v>2/12/2024</v>
      </c>
      <c r="N81" s="28" t="str" cm="1">
        <f t="array" ref="N81:P81">_xlfn.TEXTSPLIT($M81,"/")</f>
        <v>2</v>
      </c>
      <c r="O81" s="28" t="str">
        <v>12</v>
      </c>
      <c r="P81" s="28" t="str">
        <v>2024</v>
      </c>
      <c r="Q81" s="28">
        <f>DATE(P81,N81,O81)</f>
        <v>45334</v>
      </c>
      <c r="R81" s="89" t="str" cm="1">
        <f t="array" ref="R81:T81">_xlfn.TEXTSPLIT($L81,":")</f>
        <v>02</v>
      </c>
      <c r="S81" s="28" t="str">
        <v>10</v>
      </c>
      <c r="T81" s="28" t="str">
        <v>59</v>
      </c>
      <c r="U81" s="90">
        <f t="shared" si="16"/>
        <v>9.0960648148148152E-2</v>
      </c>
      <c r="V81" s="27" t="str">
        <f t="shared" si="17"/>
        <v>Explore Page</v>
      </c>
      <c r="W81" s="37" t="str">
        <f t="shared" si="18"/>
        <v>Instagram</v>
      </c>
      <c r="X81" s="71">
        <f t="shared" si="0"/>
        <v>15</v>
      </c>
      <c r="Y81" s="60" t="str">
        <f t="shared" si="11"/>
        <v>Train to Gain</v>
      </c>
      <c r="Z81" s="69">
        <f t="shared" si="19"/>
        <v>45334</v>
      </c>
      <c r="AA81" s="66" t="str" cm="1">
        <f t="array" ref="AA81:AB81">_xlfn.TEXTSPLIT($F81,$V81)</f>
        <v>705054188</v>
      </c>
      <c r="AB81" t="str">
        <v/>
      </c>
    </row>
    <row r="82" spans="1:28">
      <c r="A82" s="32" t="s">
        <v>1210</v>
      </c>
      <c r="B82" s="37" t="str" cm="1">
        <f t="array" ref="B82:D82">TRIM(_xlfn.TEXTSPLIT($A82,"#"))</f>
        <v>3rdDec2024(05:31:23)605954226Reels</v>
      </c>
      <c r="C82" s="27" t="str">
        <v>Grow with Us</v>
      </c>
      <c r="D82" s="27" t="str">
        <v>[38]</v>
      </c>
      <c r="E82" s="27" t="str" cm="1">
        <f t="array" ref="E82:F82">_xlfn.TEXTSPLIT($B82,")")</f>
        <v>3rdDec2024(05:31:23</v>
      </c>
      <c r="F82" s="27" t="str">
        <v>605954226Reels</v>
      </c>
      <c r="G82" s="27" t="str">
        <f t="shared" si="12"/>
        <v>38]</v>
      </c>
      <c r="H82" s="27">
        <f>VALUE(SUBSTITUTE($G82,"]",""))</f>
        <v>38</v>
      </c>
      <c r="I82" s="27" t="str">
        <f t="shared" si="13"/>
        <v>Grow with Us</v>
      </c>
      <c r="J82" s="28" t="str">
        <f t="shared" si="14"/>
        <v>3rdDec2024 05:31:23</v>
      </c>
      <c r="K82" s="28" t="str" cm="1">
        <f t="array" ref="K82:L82">_xlfn.TEXTSPLIT($J82," ")</f>
        <v>3rdDec2024</v>
      </c>
      <c r="L82" s="28" t="str">
        <v>05:31:23</v>
      </c>
      <c r="M82" s="58" t="str">
        <f t="shared" si="15"/>
        <v>3/12/2024</v>
      </c>
      <c r="N82" s="28" t="str" cm="1">
        <f t="array" ref="N82:P82">_xlfn.TEXTSPLIT($M82,"/")</f>
        <v>3</v>
      </c>
      <c r="O82" s="28" t="str">
        <v>12</v>
      </c>
      <c r="P82" s="28" t="str">
        <v>2024</v>
      </c>
      <c r="Q82" s="28">
        <f>DATE(P82,N82,O82)</f>
        <v>45363</v>
      </c>
      <c r="R82" s="89" t="str" cm="1">
        <f t="array" ref="R82:T82">_xlfn.TEXTSPLIT($L82,":")</f>
        <v>05</v>
      </c>
      <c r="S82" s="28" t="str">
        <v>31</v>
      </c>
      <c r="T82" s="28" t="str">
        <v>23</v>
      </c>
      <c r="U82" s="90">
        <f t="shared" si="16"/>
        <v>0.23012731481481483</v>
      </c>
      <c r="V82" s="27" t="str">
        <f t="shared" si="17"/>
        <v>Reels</v>
      </c>
      <c r="W82" s="37" t="str">
        <f t="shared" si="18"/>
        <v>Instagram</v>
      </c>
      <c r="X82" s="71">
        <f t="shared" si="0"/>
        <v>38</v>
      </c>
      <c r="Y82" s="60" t="str">
        <f t="shared" si="11"/>
        <v>Grow with Us</v>
      </c>
      <c r="Z82" s="69">
        <f t="shared" si="19"/>
        <v>45363</v>
      </c>
      <c r="AA82" s="66" t="str" cm="1">
        <f t="array" ref="AA82:AB82">_xlfn.TEXTSPLIT($F82,$V82)</f>
        <v>605954226</v>
      </c>
      <c r="AB82" t="str">
        <v/>
      </c>
    </row>
    <row r="83" spans="1:28">
      <c r="A83" s="32" t="s">
        <v>1211</v>
      </c>
      <c r="B83" s="37" t="str" cm="1">
        <f t="array" ref="B83:D83">TRIM(_xlfn.TEXTSPLIT($A83,"#"))</f>
        <v>3rdDec2024(07:52:52)606854264Explore Page</v>
      </c>
      <c r="C83" s="27" t="str">
        <v>Train to Gain</v>
      </c>
      <c r="D83" s="27" t="str">
        <v>[20]</v>
      </c>
      <c r="E83" s="27" t="str" cm="1">
        <f t="array" ref="E83:F83">_xlfn.TEXTSPLIT($B83,")")</f>
        <v>3rdDec2024(07:52:52</v>
      </c>
      <c r="F83" s="27" t="str">
        <v>606854264Explore Page</v>
      </c>
      <c r="G83" s="27" t="str">
        <f t="shared" si="12"/>
        <v>20]</v>
      </c>
      <c r="H83" s="27">
        <f>VALUE(SUBSTITUTE($G83,"]",""))</f>
        <v>20</v>
      </c>
      <c r="I83" s="27" t="str">
        <f t="shared" si="13"/>
        <v>Train to Gain</v>
      </c>
      <c r="J83" s="28" t="str">
        <f t="shared" si="14"/>
        <v>3rdDec2024 07:52:52</v>
      </c>
      <c r="K83" s="28" t="str" cm="1">
        <f t="array" ref="K83:L83">_xlfn.TEXTSPLIT($J83," ")</f>
        <v>3rdDec2024</v>
      </c>
      <c r="L83" s="28" t="str">
        <v>07:52:52</v>
      </c>
      <c r="M83" s="58" t="str">
        <f t="shared" si="15"/>
        <v>3/12/2024</v>
      </c>
      <c r="N83" s="28" t="str" cm="1">
        <f t="array" ref="N83:P83">_xlfn.TEXTSPLIT($M83,"/")</f>
        <v>3</v>
      </c>
      <c r="O83" s="28" t="str">
        <v>12</v>
      </c>
      <c r="P83" s="28" t="str">
        <v>2024</v>
      </c>
      <c r="Q83" s="28">
        <f>DATE(P83,N83,O83)</f>
        <v>45363</v>
      </c>
      <c r="R83" s="89" t="str" cm="1">
        <f t="array" ref="R83:T83">_xlfn.TEXTSPLIT($L83,":")</f>
        <v>07</v>
      </c>
      <c r="S83" s="28" t="str">
        <v>52</v>
      </c>
      <c r="T83" s="28" t="str">
        <v>52</v>
      </c>
      <c r="U83" s="90">
        <f t="shared" si="16"/>
        <v>0.32837962962962963</v>
      </c>
      <c r="V83" s="27" t="str">
        <f t="shared" si="17"/>
        <v>Explore Page</v>
      </c>
      <c r="W83" s="37" t="str">
        <f t="shared" si="18"/>
        <v>Instagram</v>
      </c>
      <c r="X83" s="71">
        <f t="shared" si="0"/>
        <v>20</v>
      </c>
      <c r="Y83" s="60" t="str">
        <f t="shared" si="11"/>
        <v>Train to Gain</v>
      </c>
      <c r="Z83" s="69">
        <f t="shared" si="19"/>
        <v>45363</v>
      </c>
      <c r="AA83" s="66" t="str" cm="1">
        <f t="array" ref="AA83:AB83">_xlfn.TEXTSPLIT($F83,$V83)</f>
        <v>606854264</v>
      </c>
      <c r="AB83" t="str">
        <v/>
      </c>
    </row>
    <row r="84" spans="1:28">
      <c r="A84" s="32" t="s">
        <v>1212</v>
      </c>
      <c r="B84" s="37" t="str" cm="1">
        <f t="array" ref="B84:D84">TRIM(_xlfn.TEXTSPLIT($A84,"#"))</f>
        <v>3rdDec2024(05:58:38)607007502Subscribers</v>
      </c>
      <c r="C84" s="27" t="str">
        <v>Unlock Your Potential</v>
      </c>
      <c r="D84" s="27" t="str">
        <v>[39]</v>
      </c>
      <c r="E84" s="27" t="str" cm="1">
        <f t="array" ref="E84:F84">_xlfn.TEXTSPLIT($B84,")")</f>
        <v>3rdDec2024(05:58:38</v>
      </c>
      <c r="F84" s="27" t="str">
        <v>607007502Subscribers</v>
      </c>
      <c r="G84" s="27" t="str">
        <f t="shared" si="12"/>
        <v>39]</v>
      </c>
      <c r="H84" s="27">
        <f>VALUE(SUBSTITUTE($G84,"]",""))</f>
        <v>39</v>
      </c>
      <c r="I84" s="27" t="str">
        <f t="shared" si="13"/>
        <v>Unlock Your Potential</v>
      </c>
      <c r="J84" s="28" t="str">
        <f t="shared" si="14"/>
        <v>3rdDec2024 05:58:38</v>
      </c>
      <c r="K84" s="28" t="str" cm="1">
        <f t="array" ref="K84:L84">_xlfn.TEXTSPLIT($J84," ")</f>
        <v>3rdDec2024</v>
      </c>
      <c r="L84" s="28" t="str">
        <v>05:58:38</v>
      </c>
      <c r="M84" s="58" t="str">
        <f t="shared" si="15"/>
        <v>3/12/2024</v>
      </c>
      <c r="N84" s="28" t="str" cm="1">
        <f t="array" ref="N84:P84">_xlfn.TEXTSPLIT($M84,"/")</f>
        <v>3</v>
      </c>
      <c r="O84" s="28" t="str">
        <v>12</v>
      </c>
      <c r="P84" s="28" t="str">
        <v>2024</v>
      </c>
      <c r="Q84" s="28">
        <f>DATE(P84,N84,O84)</f>
        <v>45363</v>
      </c>
      <c r="R84" s="89" t="str" cm="1">
        <f t="array" ref="R84:T84">_xlfn.TEXTSPLIT($L84,":")</f>
        <v>05</v>
      </c>
      <c r="S84" s="28" t="str">
        <v>58</v>
      </c>
      <c r="T84" s="28" t="str">
        <v>38</v>
      </c>
      <c r="U84" s="90">
        <f t="shared" si="16"/>
        <v>0.24905092592592593</v>
      </c>
      <c r="V84" s="27" t="str">
        <f t="shared" si="17"/>
        <v>Subscribers</v>
      </c>
      <c r="W84" s="37" t="str">
        <f t="shared" si="18"/>
        <v>Youtube</v>
      </c>
      <c r="X84" s="71">
        <f t="shared" si="0"/>
        <v>39</v>
      </c>
      <c r="Y84" s="60" t="str">
        <f t="shared" si="11"/>
        <v>Unlock Your Potential</v>
      </c>
      <c r="Z84" s="69">
        <f t="shared" si="19"/>
        <v>45363</v>
      </c>
      <c r="AA84" s="66" t="str" cm="1">
        <f t="array" ref="AA84:AB84">_xlfn.TEXTSPLIT($F84,$V84)</f>
        <v>607007502</v>
      </c>
      <c r="AB84" t="str">
        <v/>
      </c>
    </row>
    <row r="85" spans="1:28">
      <c r="A85" s="32" t="s">
        <v>1213</v>
      </c>
      <c r="B85" s="37" t="str" cm="1">
        <f t="array" ref="B85:D85">TRIM(_xlfn.TEXTSPLIT($A85,"#"))</f>
        <v>1stDec2024(01:06:09)708654339Reels</v>
      </c>
      <c r="C85" s="27" t="str">
        <v>Unlock Your Potential</v>
      </c>
      <c r="D85" s="27" t="str">
        <v>[10]</v>
      </c>
      <c r="E85" s="27" t="str" cm="1">
        <f t="array" ref="E85:F85">_xlfn.TEXTSPLIT($B85,")")</f>
        <v>1stDec2024(01:06:09</v>
      </c>
      <c r="F85" s="27" t="str">
        <v>708654339Reels</v>
      </c>
      <c r="G85" s="27" t="str">
        <f t="shared" si="12"/>
        <v>10]</v>
      </c>
      <c r="H85" s="27">
        <f>VALUE(SUBSTITUTE($G85,"]",""))</f>
        <v>10</v>
      </c>
      <c r="I85" s="27" t="str">
        <f t="shared" si="13"/>
        <v>Unlock Your Potential</v>
      </c>
      <c r="J85" s="28" t="str">
        <f t="shared" si="14"/>
        <v>1stDec2024 01:06:09</v>
      </c>
      <c r="K85" s="28" t="str" cm="1">
        <f t="array" ref="K85:L85">_xlfn.TEXTSPLIT($J85," ")</f>
        <v>1stDec2024</v>
      </c>
      <c r="L85" s="28" t="str">
        <v>01:06:09</v>
      </c>
      <c r="M85" s="58" t="str">
        <f t="shared" si="15"/>
        <v>1/12/2024</v>
      </c>
      <c r="N85" s="28" t="str" cm="1">
        <f t="array" ref="N85:P85">_xlfn.TEXTSPLIT($M85,"/")</f>
        <v>1</v>
      </c>
      <c r="O85" s="28" t="str">
        <v>12</v>
      </c>
      <c r="P85" s="28" t="str">
        <v>2024</v>
      </c>
      <c r="Q85" s="28">
        <f>DATE(P85,N85,O85)</f>
        <v>45303</v>
      </c>
      <c r="R85" s="89" t="str" cm="1">
        <f t="array" ref="R85:T85">_xlfn.TEXTSPLIT($L85,":")</f>
        <v>01</v>
      </c>
      <c r="S85" s="28" t="str">
        <v>06</v>
      </c>
      <c r="T85" s="28" t="str">
        <v>09</v>
      </c>
      <c r="U85" s="90">
        <f t="shared" si="16"/>
        <v>4.5937499999999999E-2</v>
      </c>
      <c r="V85" s="27" t="str">
        <f t="shared" si="17"/>
        <v>Reels</v>
      </c>
      <c r="W85" s="37" t="str">
        <f t="shared" si="18"/>
        <v>Instagram</v>
      </c>
      <c r="X85" s="71">
        <f t="shared" si="0"/>
        <v>10</v>
      </c>
      <c r="Y85" s="60" t="str">
        <f t="shared" si="11"/>
        <v>Unlock Your Potential</v>
      </c>
      <c r="Z85" s="69">
        <f t="shared" si="19"/>
        <v>45303</v>
      </c>
      <c r="AA85" s="66" t="str" cm="1">
        <f t="array" ref="AA85:AB85">_xlfn.TEXTSPLIT($F85,$V85)</f>
        <v>708654339</v>
      </c>
      <c r="AB85" t="str">
        <v/>
      </c>
    </row>
    <row r="86" spans="1:28">
      <c r="A86" s="32" t="s">
        <v>1214</v>
      </c>
      <c r="B86" s="37" t="str" cm="1">
        <f t="array" ref="B86:D86">TRIM(_xlfn.TEXTSPLIT($A86,"#"))</f>
        <v>5thDec2024(03:10:26)609554377Reels</v>
      </c>
      <c r="C86" s="27" t="str">
        <v>Train to Gain</v>
      </c>
      <c r="D86" s="27" t="str">
        <v>[12]</v>
      </c>
      <c r="E86" s="27" t="str" cm="1">
        <f t="array" ref="E86:F86">_xlfn.TEXTSPLIT($B86,")")</f>
        <v>5thDec2024(03:10:26</v>
      </c>
      <c r="F86" s="27" t="str">
        <v>609554377Reels</v>
      </c>
      <c r="G86" s="27" t="str">
        <f t="shared" si="12"/>
        <v>12]</v>
      </c>
      <c r="H86" s="27">
        <f>VALUE(SUBSTITUTE($G86,"]",""))</f>
        <v>12</v>
      </c>
      <c r="I86" s="27" t="str">
        <f t="shared" si="13"/>
        <v>Train to Gain</v>
      </c>
      <c r="J86" s="28" t="str">
        <f t="shared" si="14"/>
        <v>5thDec2024 03:10:26</v>
      </c>
      <c r="K86" s="28" t="str" cm="1">
        <f t="array" ref="K86:L86">_xlfn.TEXTSPLIT($J86," ")</f>
        <v>5thDec2024</v>
      </c>
      <c r="L86" s="28" t="str">
        <v>03:10:26</v>
      </c>
      <c r="M86" s="58" t="str">
        <f t="shared" si="15"/>
        <v>5/12/2024</v>
      </c>
      <c r="N86" s="28" t="str" cm="1">
        <f t="array" ref="N86:P86">_xlfn.TEXTSPLIT($M86,"/")</f>
        <v>5</v>
      </c>
      <c r="O86" s="28" t="str">
        <v>12</v>
      </c>
      <c r="P86" s="28" t="str">
        <v>2024</v>
      </c>
      <c r="Q86" s="28">
        <f>DATE(P86,N86,O86)</f>
        <v>45424</v>
      </c>
      <c r="R86" s="89" t="str" cm="1">
        <f t="array" ref="R86:T86">_xlfn.TEXTSPLIT($L86,":")</f>
        <v>03</v>
      </c>
      <c r="S86" s="28" t="str">
        <v>10</v>
      </c>
      <c r="T86" s="28" t="str">
        <v>26</v>
      </c>
      <c r="U86" s="90">
        <f t="shared" si="16"/>
        <v>0.13224537037037037</v>
      </c>
      <c r="V86" s="27" t="str">
        <f t="shared" si="17"/>
        <v>Reels</v>
      </c>
      <c r="W86" s="37" t="str">
        <f t="shared" si="18"/>
        <v>Instagram</v>
      </c>
      <c r="X86" s="71">
        <f t="shared" si="0"/>
        <v>12</v>
      </c>
      <c r="Y86" s="60" t="str">
        <f t="shared" si="11"/>
        <v>Train to Gain</v>
      </c>
      <c r="Z86" s="69">
        <f t="shared" si="19"/>
        <v>45424</v>
      </c>
      <c r="AA86" s="66" t="str" cm="1">
        <f t="array" ref="AA86:AB86">_xlfn.TEXTSPLIT($F86,$V86)</f>
        <v>609554377</v>
      </c>
      <c r="AB86" t="str">
        <v/>
      </c>
    </row>
    <row r="87" spans="1:28">
      <c r="A87" s="32" t="s">
        <v>1215</v>
      </c>
      <c r="B87" s="37" t="str" cm="1">
        <f t="array" ref="B87:D87">TRIM(_xlfn.TEXTSPLIT($A87,"#"))</f>
        <v>3rdDec2024(11:39:33)600454415Monetization</v>
      </c>
      <c r="C87" s="27" t="str">
        <v>Unlock Your Potential</v>
      </c>
      <c r="D87" s="27" t="str">
        <v>[15]</v>
      </c>
      <c r="E87" s="27" t="str" cm="1">
        <f t="array" ref="E87:F87">_xlfn.TEXTSPLIT($B87,")")</f>
        <v>3rdDec2024(11:39:33</v>
      </c>
      <c r="F87" s="27" t="str">
        <v>600454415Monetization</v>
      </c>
      <c r="G87" s="27" t="str">
        <f t="shared" si="12"/>
        <v>15]</v>
      </c>
      <c r="H87" s="27">
        <f>VALUE(SUBSTITUTE($G87,"]",""))</f>
        <v>15</v>
      </c>
      <c r="I87" s="27" t="str">
        <f t="shared" si="13"/>
        <v>Unlock Your Potential</v>
      </c>
      <c r="J87" s="28" t="str">
        <f t="shared" si="14"/>
        <v>3rdDec2024 11:39:33</v>
      </c>
      <c r="K87" s="28" t="str" cm="1">
        <f t="array" ref="K87:L87">_xlfn.TEXTSPLIT($J87," ")</f>
        <v>3rdDec2024</v>
      </c>
      <c r="L87" s="28" t="str">
        <v>11:39:33</v>
      </c>
      <c r="M87" s="58" t="str">
        <f t="shared" si="15"/>
        <v>3/12/2024</v>
      </c>
      <c r="N87" s="28" t="str" cm="1">
        <f t="array" ref="N87:P87">_xlfn.TEXTSPLIT($M87,"/")</f>
        <v>3</v>
      </c>
      <c r="O87" s="28" t="str">
        <v>12</v>
      </c>
      <c r="P87" s="28" t="str">
        <v>2024</v>
      </c>
      <c r="Q87" s="28">
        <f>DATE(P87,N87,O87)</f>
        <v>45363</v>
      </c>
      <c r="R87" s="89" t="str" cm="1">
        <f t="array" ref="R87:T87">_xlfn.TEXTSPLIT($L87,":")</f>
        <v>11</v>
      </c>
      <c r="S87" s="28" t="str">
        <v>39</v>
      </c>
      <c r="T87" s="28" t="str">
        <v>33</v>
      </c>
      <c r="U87" s="90">
        <f t="shared" si="16"/>
        <v>0.48579861111111111</v>
      </c>
      <c r="V87" s="27" t="str">
        <f t="shared" si="17"/>
        <v>Monetization</v>
      </c>
      <c r="W87" s="37" t="str">
        <f t="shared" si="18"/>
        <v>Youtube</v>
      </c>
      <c r="X87" s="71">
        <f t="shared" si="0"/>
        <v>15</v>
      </c>
      <c r="Y87" s="60" t="str">
        <f t="shared" si="11"/>
        <v>Unlock Your Potential</v>
      </c>
      <c r="Z87" s="69">
        <f t="shared" si="19"/>
        <v>45363</v>
      </c>
      <c r="AA87" s="66" t="str" cm="1">
        <f t="array" ref="AA87:AB87">_xlfn.TEXTSPLIT($F87,$V87)</f>
        <v>600454415</v>
      </c>
      <c r="AB87" t="str">
        <v/>
      </c>
    </row>
    <row r="88" spans="1:28">
      <c r="A88" s="32" t="s">
        <v>1216</v>
      </c>
      <c r="B88" s="37" t="str" cm="1">
        <f t="array" ref="B88:D88">TRIM(_xlfn.TEXTSPLIT($A88,"#"))</f>
        <v>6thDec2024(08:10:27)701354453Reels</v>
      </c>
      <c r="C88" s="27" t="str">
        <v>Unlock Your Potential</v>
      </c>
      <c r="D88" s="27" t="str">
        <v>[40]</v>
      </c>
      <c r="E88" s="27" t="str" cm="1">
        <f t="array" ref="E88:F88">_xlfn.TEXTSPLIT($B88,")")</f>
        <v>6thDec2024(08:10:27</v>
      </c>
      <c r="F88" s="27" t="str">
        <v>701354453Reels</v>
      </c>
      <c r="G88" s="27" t="str">
        <f t="shared" si="12"/>
        <v>40]</v>
      </c>
      <c r="H88" s="27">
        <f>VALUE(SUBSTITUTE($G88,"]",""))</f>
        <v>40</v>
      </c>
      <c r="I88" s="27" t="str">
        <f t="shared" si="13"/>
        <v>Unlock Your Potential</v>
      </c>
      <c r="J88" s="28" t="str">
        <f t="shared" si="14"/>
        <v>6thDec2024 08:10:27</v>
      </c>
      <c r="K88" s="28" t="str" cm="1">
        <f t="array" ref="K88:L88">_xlfn.TEXTSPLIT($J88," ")</f>
        <v>6thDec2024</v>
      </c>
      <c r="L88" s="28" t="str">
        <v>08:10:27</v>
      </c>
      <c r="M88" s="58" t="str">
        <f t="shared" si="15"/>
        <v>6/12/2024</v>
      </c>
      <c r="N88" s="28" t="str" cm="1">
        <f t="array" ref="N88:P88">_xlfn.TEXTSPLIT($M88,"/")</f>
        <v>6</v>
      </c>
      <c r="O88" s="28" t="str">
        <v>12</v>
      </c>
      <c r="P88" s="28" t="str">
        <v>2024</v>
      </c>
      <c r="Q88" s="28">
        <f>DATE(P88,N88,O88)</f>
        <v>45455</v>
      </c>
      <c r="R88" s="89" t="str" cm="1">
        <f t="array" ref="R88:T88">_xlfn.TEXTSPLIT($L88,":")</f>
        <v>08</v>
      </c>
      <c r="S88" s="28" t="str">
        <v>10</v>
      </c>
      <c r="T88" s="28" t="str">
        <v>27</v>
      </c>
      <c r="U88" s="90">
        <f t="shared" si="16"/>
        <v>0.34059027777777778</v>
      </c>
      <c r="V88" s="27" t="str">
        <f t="shared" si="17"/>
        <v>Reels</v>
      </c>
      <c r="W88" s="37" t="str">
        <f t="shared" si="18"/>
        <v>Instagram</v>
      </c>
      <c r="X88" s="71">
        <f t="shared" si="0"/>
        <v>40</v>
      </c>
      <c r="Y88" s="60" t="str">
        <f t="shared" si="11"/>
        <v>Unlock Your Potential</v>
      </c>
      <c r="Z88" s="69">
        <f t="shared" si="19"/>
        <v>45455</v>
      </c>
      <c r="AA88" s="66" t="str" cm="1">
        <f t="array" ref="AA88:AB88">_xlfn.TEXTSPLIT($F88,$V88)</f>
        <v>701354453</v>
      </c>
      <c r="AB88" t="str">
        <v/>
      </c>
    </row>
    <row r="89" spans="1:28">
      <c r="A89" s="32" t="s">
        <v>1217</v>
      </c>
      <c r="B89" s="37" t="str" cm="1">
        <f t="array" ref="B89:D89">TRIM(_xlfn.TEXTSPLIT($A89,"#"))</f>
        <v>3rdDec2024(11:20:18)602254490Reels</v>
      </c>
      <c r="C89" s="27" t="str">
        <v>Train to Gain</v>
      </c>
      <c r="D89" s="27" t="str">
        <v>[36]</v>
      </c>
      <c r="E89" s="27" t="str" cm="1">
        <f t="array" ref="E89:F89">_xlfn.TEXTSPLIT($B89,")")</f>
        <v>3rdDec2024(11:20:18</v>
      </c>
      <c r="F89" s="27" t="str">
        <v>602254490Reels</v>
      </c>
      <c r="G89" s="27" t="str">
        <f t="shared" si="12"/>
        <v>36]</v>
      </c>
      <c r="H89" s="27">
        <f>VALUE(SUBSTITUTE($G89,"]",""))</f>
        <v>36</v>
      </c>
      <c r="I89" s="27" t="str">
        <f t="shared" si="13"/>
        <v>Train to Gain</v>
      </c>
      <c r="J89" s="28" t="str">
        <f t="shared" si="14"/>
        <v>3rdDec2024 11:20:18</v>
      </c>
      <c r="K89" s="28" t="str" cm="1">
        <f t="array" ref="K89:L89">_xlfn.TEXTSPLIT($J89," ")</f>
        <v>3rdDec2024</v>
      </c>
      <c r="L89" s="28" t="str">
        <v>11:20:18</v>
      </c>
      <c r="M89" s="58" t="str">
        <f t="shared" si="15"/>
        <v>3/12/2024</v>
      </c>
      <c r="N89" s="28" t="str" cm="1">
        <f t="array" ref="N89:P89">_xlfn.TEXTSPLIT($M89,"/")</f>
        <v>3</v>
      </c>
      <c r="O89" s="28" t="str">
        <v>12</v>
      </c>
      <c r="P89" s="28" t="str">
        <v>2024</v>
      </c>
      <c r="Q89" s="28">
        <f>DATE(P89,N89,O89)</f>
        <v>45363</v>
      </c>
      <c r="R89" s="89" t="str" cm="1">
        <f t="array" ref="R89:T89">_xlfn.TEXTSPLIT($L89,":")</f>
        <v>11</v>
      </c>
      <c r="S89" s="28" t="str">
        <v>20</v>
      </c>
      <c r="T89" s="28" t="str">
        <v>18</v>
      </c>
      <c r="U89" s="90">
        <f t="shared" si="16"/>
        <v>0.47243055555555558</v>
      </c>
      <c r="V89" s="27" t="str">
        <f t="shared" si="17"/>
        <v>Reels</v>
      </c>
      <c r="W89" s="37" t="str">
        <f t="shared" si="18"/>
        <v>Instagram</v>
      </c>
      <c r="X89" s="71">
        <f t="shared" si="0"/>
        <v>36</v>
      </c>
      <c r="Y89" s="60" t="str">
        <f t="shared" si="11"/>
        <v>Train to Gain</v>
      </c>
      <c r="Z89" s="69">
        <f t="shared" si="19"/>
        <v>45363</v>
      </c>
      <c r="AA89" s="66" t="str" cm="1">
        <f t="array" ref="AA89:AB89">_xlfn.TEXTSPLIT($F89,$V89)</f>
        <v>602254490</v>
      </c>
      <c r="AB89" t="str">
        <v/>
      </c>
    </row>
    <row r="90" spans="1:28">
      <c r="A90" s="32" t="s">
        <v>1218</v>
      </c>
      <c r="B90" s="37" t="str" cm="1">
        <f t="array" ref="B90:D90">TRIM(_xlfn.TEXTSPLIT($A90,"#"))</f>
        <v>1stDec2024(08:56:12)603154528News Feed</v>
      </c>
      <c r="C90" s="27" t="str">
        <v>Train to Gain</v>
      </c>
      <c r="D90" s="27" t="str">
        <v>[32]</v>
      </c>
      <c r="E90" s="27" t="str" cm="1">
        <f t="array" ref="E90:F90">_xlfn.TEXTSPLIT($B90,")")</f>
        <v>1stDec2024(08:56:12</v>
      </c>
      <c r="F90" s="27" t="str">
        <v>603154528News Feed</v>
      </c>
      <c r="G90" s="27" t="str">
        <f t="shared" si="12"/>
        <v>32]</v>
      </c>
      <c r="H90" s="27">
        <f>VALUE(SUBSTITUTE($G90,"]",""))</f>
        <v>32</v>
      </c>
      <c r="I90" s="27" t="str">
        <f t="shared" si="13"/>
        <v>Train to Gain</v>
      </c>
      <c r="J90" s="28" t="str">
        <f t="shared" si="14"/>
        <v>1stDec2024 08:56:12</v>
      </c>
      <c r="K90" s="28" t="str" cm="1">
        <f t="array" ref="K90:L90">_xlfn.TEXTSPLIT($J90," ")</f>
        <v>1stDec2024</v>
      </c>
      <c r="L90" s="28" t="str">
        <v>08:56:12</v>
      </c>
      <c r="M90" s="58" t="str">
        <f t="shared" si="15"/>
        <v>1/12/2024</v>
      </c>
      <c r="N90" s="28" t="str" cm="1">
        <f t="array" ref="N90:P90">_xlfn.TEXTSPLIT($M90,"/")</f>
        <v>1</v>
      </c>
      <c r="O90" s="28" t="str">
        <v>12</v>
      </c>
      <c r="P90" s="28" t="str">
        <v>2024</v>
      </c>
      <c r="Q90" s="28">
        <f>DATE(P90,N90,O90)</f>
        <v>45303</v>
      </c>
      <c r="R90" s="89" t="str" cm="1">
        <f t="array" ref="R90:T90">_xlfn.TEXTSPLIT($L90,":")</f>
        <v>08</v>
      </c>
      <c r="S90" s="28" t="str">
        <v>56</v>
      </c>
      <c r="T90" s="28" t="str">
        <v>12</v>
      </c>
      <c r="U90" s="90">
        <f t="shared" si="16"/>
        <v>0.37236111111111109</v>
      </c>
      <c r="V90" s="27" t="str">
        <f t="shared" si="17"/>
        <v>News Feed</v>
      </c>
      <c r="W90" s="37" t="str">
        <f t="shared" si="18"/>
        <v>Facebook</v>
      </c>
      <c r="X90" s="71">
        <f t="shared" si="0"/>
        <v>32</v>
      </c>
      <c r="Y90" s="60" t="str">
        <f t="shared" si="11"/>
        <v>Train to Gain</v>
      </c>
      <c r="Z90" s="69">
        <f t="shared" si="19"/>
        <v>45303</v>
      </c>
      <c r="AA90" s="66" t="str" cm="1">
        <f t="array" ref="AA90:AB90">_xlfn.TEXTSPLIT($F90,$V90)</f>
        <v>603154528</v>
      </c>
      <c r="AB90" t="str">
        <v/>
      </c>
    </row>
    <row r="91" spans="1:28">
      <c r="A91" s="32" t="s">
        <v>1219</v>
      </c>
      <c r="B91" s="37" t="str" cm="1">
        <f t="array" ref="B91:D91">TRIM(_xlfn.TEXTSPLIT($A91,"#"))</f>
        <v>5thDec2024(11:53:36)604054566Reels</v>
      </c>
      <c r="C91" s="27" t="str">
        <v>Train to Gain</v>
      </c>
      <c r="D91" s="27" t="str">
        <v>[35]</v>
      </c>
      <c r="E91" s="27" t="str" cm="1">
        <f t="array" ref="E91:F91">_xlfn.TEXTSPLIT($B91,")")</f>
        <v>5thDec2024(11:53:36</v>
      </c>
      <c r="F91" s="27" t="str">
        <v>604054566Reels</v>
      </c>
      <c r="G91" s="27" t="str">
        <f t="shared" si="12"/>
        <v>35]</v>
      </c>
      <c r="H91" s="27">
        <f>VALUE(SUBSTITUTE($G91,"]",""))</f>
        <v>35</v>
      </c>
      <c r="I91" s="27" t="str">
        <f t="shared" si="13"/>
        <v>Train to Gain</v>
      </c>
      <c r="J91" s="28" t="str">
        <f t="shared" si="14"/>
        <v>5thDec2024 11:53:36</v>
      </c>
      <c r="K91" s="28" t="str" cm="1">
        <f t="array" ref="K91:L91">_xlfn.TEXTSPLIT($J91," ")</f>
        <v>5thDec2024</v>
      </c>
      <c r="L91" s="28" t="str">
        <v>11:53:36</v>
      </c>
      <c r="M91" s="58" t="str">
        <f t="shared" si="15"/>
        <v>5/12/2024</v>
      </c>
      <c r="N91" s="28" t="str" cm="1">
        <f t="array" ref="N91:P91">_xlfn.TEXTSPLIT($M91,"/")</f>
        <v>5</v>
      </c>
      <c r="O91" s="28" t="str">
        <v>12</v>
      </c>
      <c r="P91" s="28" t="str">
        <v>2024</v>
      </c>
      <c r="Q91" s="28">
        <f>DATE(P91,N91,O91)</f>
        <v>45424</v>
      </c>
      <c r="R91" s="89" t="str" cm="1">
        <f t="array" ref="R91:T91">_xlfn.TEXTSPLIT($L91,":")</f>
        <v>11</v>
      </c>
      <c r="S91" s="28" t="str">
        <v>53</v>
      </c>
      <c r="T91" s="28" t="str">
        <v>36</v>
      </c>
      <c r="U91" s="90">
        <f t="shared" si="16"/>
        <v>0.49555555555555558</v>
      </c>
      <c r="V91" s="27" t="str">
        <f t="shared" si="17"/>
        <v>Reels</v>
      </c>
      <c r="W91" s="37" t="str">
        <f t="shared" si="18"/>
        <v>Instagram</v>
      </c>
      <c r="X91" s="71">
        <f t="shared" si="0"/>
        <v>35</v>
      </c>
      <c r="Y91" s="60" t="str">
        <f t="shared" si="11"/>
        <v>Train to Gain</v>
      </c>
      <c r="Z91" s="69">
        <f t="shared" si="19"/>
        <v>45424</v>
      </c>
      <c r="AA91" s="66" t="str" cm="1">
        <f t="array" ref="AA91:AB91">_xlfn.TEXTSPLIT($F91,$V91)</f>
        <v>604054566</v>
      </c>
      <c r="AB91" t="str">
        <v/>
      </c>
    </row>
    <row r="92" spans="1:28">
      <c r="A92" s="32" t="s">
        <v>1220</v>
      </c>
      <c r="B92" s="37" t="str" cm="1">
        <f t="array" ref="B92:D92">TRIM(_xlfn.TEXTSPLIT($A92,"#"))</f>
        <v>1stDec2024(02:15:49)704954604Stories</v>
      </c>
      <c r="C92" s="27" t="str">
        <v>Train to Gain</v>
      </c>
      <c r="D92" s="27" t="str">
        <v>[12]</v>
      </c>
      <c r="E92" s="27" t="str" cm="1">
        <f t="array" ref="E92:F92">_xlfn.TEXTSPLIT($B92,")")</f>
        <v>1stDec2024(02:15:49</v>
      </c>
      <c r="F92" s="27" t="str">
        <v>704954604Stories</v>
      </c>
      <c r="G92" s="27" t="str">
        <f t="shared" si="12"/>
        <v>12]</v>
      </c>
      <c r="H92" s="27">
        <f>VALUE(SUBSTITUTE($G92,"]",""))</f>
        <v>12</v>
      </c>
      <c r="I92" s="27" t="str">
        <f t="shared" si="13"/>
        <v>Train to Gain</v>
      </c>
      <c r="J92" s="28" t="str">
        <f t="shared" si="14"/>
        <v>1stDec2024 02:15:49</v>
      </c>
      <c r="K92" s="28" t="str" cm="1">
        <f t="array" ref="K92:L92">_xlfn.TEXTSPLIT($J92," ")</f>
        <v>1stDec2024</v>
      </c>
      <c r="L92" s="28" t="str">
        <v>02:15:49</v>
      </c>
      <c r="M92" s="58" t="str">
        <f t="shared" si="15"/>
        <v>1/12/2024</v>
      </c>
      <c r="N92" s="28" t="str" cm="1">
        <f t="array" ref="N92:P92">_xlfn.TEXTSPLIT($M92,"/")</f>
        <v>1</v>
      </c>
      <c r="O92" s="28" t="str">
        <v>12</v>
      </c>
      <c r="P92" s="28" t="str">
        <v>2024</v>
      </c>
      <c r="Q92" s="28">
        <f>DATE(P92,N92,O92)</f>
        <v>45303</v>
      </c>
      <c r="R92" s="89" t="str" cm="1">
        <f t="array" ref="R92:T92">_xlfn.TEXTSPLIT($L92,":")</f>
        <v>02</v>
      </c>
      <c r="S92" s="28" t="str">
        <v>15</v>
      </c>
      <c r="T92" s="28" t="str">
        <v>49</v>
      </c>
      <c r="U92" s="90">
        <f t="shared" si="16"/>
        <v>9.4317129629629626E-2</v>
      </c>
      <c r="V92" s="27" t="str">
        <f t="shared" si="17"/>
        <v>Stories</v>
      </c>
      <c r="W92" s="37" t="str">
        <f t="shared" si="18"/>
        <v>Instagram</v>
      </c>
      <c r="X92" s="71">
        <f t="shared" si="0"/>
        <v>12</v>
      </c>
      <c r="Y92" s="60" t="str">
        <f t="shared" si="11"/>
        <v>Train to Gain</v>
      </c>
      <c r="Z92" s="69">
        <f t="shared" si="19"/>
        <v>45303</v>
      </c>
      <c r="AA92" s="66" t="str" cm="1">
        <f t="array" ref="AA92:AB92">_xlfn.TEXTSPLIT($F92,$V92)</f>
        <v>704954604</v>
      </c>
      <c r="AB92" t="str">
        <v/>
      </c>
    </row>
    <row r="93" spans="1:28">
      <c r="A93" s="32" t="s">
        <v>1221</v>
      </c>
      <c r="B93" s="37" t="str" cm="1">
        <f t="array" ref="B93:D93">TRIM(_xlfn.TEXTSPLIT($A93,"#"))</f>
        <v>5thDec2024(05:31:00)705854642News Feed</v>
      </c>
      <c r="C93" s="27" t="str">
        <v>Train to Gain</v>
      </c>
      <c r="D93" s="27" t="str">
        <v>[33]</v>
      </c>
      <c r="E93" s="27" t="str" cm="1">
        <f t="array" ref="E93:F93">_xlfn.TEXTSPLIT($B93,")")</f>
        <v>5thDec2024(05:31:00</v>
      </c>
      <c r="F93" s="27" t="str">
        <v>705854642News Feed</v>
      </c>
      <c r="G93" s="27" t="str">
        <f t="shared" si="12"/>
        <v>33]</v>
      </c>
      <c r="H93" s="27">
        <f>VALUE(SUBSTITUTE($G93,"]",""))</f>
        <v>33</v>
      </c>
      <c r="I93" s="27" t="str">
        <f t="shared" si="13"/>
        <v>Train to Gain</v>
      </c>
      <c r="J93" s="28" t="str">
        <f t="shared" si="14"/>
        <v>5thDec2024 05:31:00</v>
      </c>
      <c r="K93" s="28" t="str" cm="1">
        <f t="array" ref="K93:L93">_xlfn.TEXTSPLIT($J93," ")</f>
        <v>5thDec2024</v>
      </c>
      <c r="L93" s="28" t="str">
        <v>05:31:00</v>
      </c>
      <c r="M93" s="58" t="str">
        <f t="shared" si="15"/>
        <v>5/12/2024</v>
      </c>
      <c r="N93" s="28" t="str" cm="1">
        <f t="array" ref="N93:P93">_xlfn.TEXTSPLIT($M93,"/")</f>
        <v>5</v>
      </c>
      <c r="O93" s="28" t="str">
        <v>12</v>
      </c>
      <c r="P93" s="28" t="str">
        <v>2024</v>
      </c>
      <c r="Q93" s="28">
        <f>DATE(P93,N93,O93)</f>
        <v>45424</v>
      </c>
      <c r="R93" s="89" t="str" cm="1">
        <f t="array" ref="R93:T93">_xlfn.TEXTSPLIT($L93,":")</f>
        <v>05</v>
      </c>
      <c r="S93" s="28" t="str">
        <v>31</v>
      </c>
      <c r="T93" s="28" t="str">
        <v>00</v>
      </c>
      <c r="U93" s="90">
        <f t="shared" si="16"/>
        <v>0.2298611111111111</v>
      </c>
      <c r="V93" s="27" t="str">
        <f t="shared" si="17"/>
        <v>News Feed</v>
      </c>
      <c r="W93" s="37" t="str">
        <f t="shared" si="18"/>
        <v>Facebook</v>
      </c>
      <c r="X93" s="71">
        <f t="shared" si="0"/>
        <v>33</v>
      </c>
      <c r="Y93" s="60" t="str">
        <f t="shared" si="11"/>
        <v>Train to Gain</v>
      </c>
      <c r="Z93" s="69">
        <f t="shared" si="19"/>
        <v>45424</v>
      </c>
      <c r="AA93" s="66" t="str" cm="1">
        <f t="array" ref="AA93:AB93">_xlfn.TEXTSPLIT($F93,$V93)</f>
        <v>705854642</v>
      </c>
      <c r="AB93" t="str">
        <v/>
      </c>
    </row>
    <row r="94" spans="1:28">
      <c r="A94" s="32" t="s">
        <v>1222</v>
      </c>
      <c r="B94" s="37" t="str" cm="1">
        <f t="array" ref="B94:D94">TRIM(_xlfn.TEXTSPLIT($A94,"#"))</f>
        <v>3rdDec2024(07:21:18)706754679Reels</v>
      </c>
      <c r="C94" s="27" t="str">
        <v>Unlock Your Potential</v>
      </c>
      <c r="D94" s="27" t="str">
        <v>[33]</v>
      </c>
      <c r="E94" s="27" t="str" cm="1">
        <f t="array" ref="E94:F94">_xlfn.TEXTSPLIT($B94,")")</f>
        <v>3rdDec2024(07:21:18</v>
      </c>
      <c r="F94" s="27" t="str">
        <v>706754679Reels</v>
      </c>
      <c r="G94" s="27" t="str">
        <f t="shared" si="12"/>
        <v>33]</v>
      </c>
      <c r="H94" s="27">
        <f>VALUE(SUBSTITUTE($G94,"]",""))</f>
        <v>33</v>
      </c>
      <c r="I94" s="27" t="str">
        <f t="shared" si="13"/>
        <v>Unlock Your Potential</v>
      </c>
      <c r="J94" s="28" t="str">
        <f t="shared" si="14"/>
        <v>3rdDec2024 07:21:18</v>
      </c>
      <c r="K94" s="28" t="str" cm="1">
        <f t="array" ref="K94:L94">_xlfn.TEXTSPLIT($J94," ")</f>
        <v>3rdDec2024</v>
      </c>
      <c r="L94" s="28" t="str">
        <v>07:21:18</v>
      </c>
      <c r="M94" s="58" t="str">
        <f t="shared" si="15"/>
        <v>3/12/2024</v>
      </c>
      <c r="N94" s="28" t="str" cm="1">
        <f t="array" ref="N94:P94">_xlfn.TEXTSPLIT($M94,"/")</f>
        <v>3</v>
      </c>
      <c r="O94" s="28" t="str">
        <v>12</v>
      </c>
      <c r="P94" s="28" t="str">
        <v>2024</v>
      </c>
      <c r="Q94" s="28">
        <f>DATE(P94,N94,O94)</f>
        <v>45363</v>
      </c>
      <c r="R94" s="89" t="str" cm="1">
        <f t="array" ref="R94:T94">_xlfn.TEXTSPLIT($L94,":")</f>
        <v>07</v>
      </c>
      <c r="S94" s="28" t="str">
        <v>21</v>
      </c>
      <c r="T94" s="28" t="str">
        <v>18</v>
      </c>
      <c r="U94" s="90">
        <f t="shared" si="16"/>
        <v>0.30645833333333333</v>
      </c>
      <c r="V94" s="27" t="str">
        <f t="shared" si="17"/>
        <v>Reels</v>
      </c>
      <c r="W94" s="37" t="str">
        <f t="shared" si="18"/>
        <v>Instagram</v>
      </c>
      <c r="X94" s="71">
        <f t="shared" si="0"/>
        <v>33</v>
      </c>
      <c r="Y94" s="60" t="str">
        <f t="shared" si="11"/>
        <v>Unlock Your Potential</v>
      </c>
      <c r="Z94" s="69">
        <f t="shared" si="19"/>
        <v>45363</v>
      </c>
      <c r="AA94" s="66" t="str" cm="1">
        <f t="array" ref="AA94:AB94">_xlfn.TEXTSPLIT($F94,$V94)</f>
        <v>706754679</v>
      </c>
      <c r="AB94" t="str">
        <v/>
      </c>
    </row>
    <row r="95" spans="1:28">
      <c r="A95" s="32" t="s">
        <v>1223</v>
      </c>
      <c r="B95" s="37" t="str" cm="1">
        <f t="array" ref="B95:D95">TRIM(_xlfn.TEXTSPLIT($A95,"#"))</f>
        <v>2ndDec2024(06:32:13)607654717Shorts</v>
      </c>
      <c r="C95" s="27" t="str">
        <v>Unlock Your Potential</v>
      </c>
      <c r="D95" s="27" t="str">
        <v>[18]</v>
      </c>
      <c r="E95" s="27" t="str" cm="1">
        <f t="array" ref="E95:F95">_xlfn.TEXTSPLIT($B95,")")</f>
        <v>2ndDec2024(06:32:13</v>
      </c>
      <c r="F95" s="27" t="str">
        <v>607654717Shorts</v>
      </c>
      <c r="G95" s="27" t="str">
        <f t="shared" si="12"/>
        <v>18]</v>
      </c>
      <c r="H95" s="27">
        <f>VALUE(SUBSTITUTE($G95,"]",""))</f>
        <v>18</v>
      </c>
      <c r="I95" s="27" t="str">
        <f t="shared" si="13"/>
        <v>Unlock Your Potential</v>
      </c>
      <c r="J95" s="28" t="str">
        <f t="shared" si="14"/>
        <v>2ndDec2024 06:32:13</v>
      </c>
      <c r="K95" s="28" t="str" cm="1">
        <f t="array" ref="K95:L95">_xlfn.TEXTSPLIT($J95," ")</f>
        <v>2ndDec2024</v>
      </c>
      <c r="L95" s="28" t="str">
        <v>06:32:13</v>
      </c>
      <c r="M95" s="58" t="str">
        <f t="shared" si="15"/>
        <v>2/12/2024</v>
      </c>
      <c r="N95" s="28" t="str" cm="1">
        <f t="array" ref="N95:P95">_xlfn.TEXTSPLIT($M95,"/")</f>
        <v>2</v>
      </c>
      <c r="O95" s="28" t="str">
        <v>12</v>
      </c>
      <c r="P95" s="28" t="str">
        <v>2024</v>
      </c>
      <c r="Q95" s="28">
        <f>DATE(P95,N95,O95)</f>
        <v>45334</v>
      </c>
      <c r="R95" s="89" t="str" cm="1">
        <f t="array" ref="R95:T95">_xlfn.TEXTSPLIT($L95,":")</f>
        <v>06</v>
      </c>
      <c r="S95" s="28" t="str">
        <v>32</v>
      </c>
      <c r="T95" s="28" t="str">
        <v>13</v>
      </c>
      <c r="U95" s="90">
        <f t="shared" si="16"/>
        <v>0.2723726851851852</v>
      </c>
      <c r="V95" s="27" t="str">
        <f t="shared" si="17"/>
        <v>Shorts</v>
      </c>
      <c r="W95" s="37" t="str">
        <f t="shared" si="18"/>
        <v>Youtube</v>
      </c>
      <c r="X95" s="71">
        <f t="shared" si="0"/>
        <v>18</v>
      </c>
      <c r="Y95" s="60" t="str">
        <f t="shared" si="11"/>
        <v>Unlock Your Potential</v>
      </c>
      <c r="Z95" s="69">
        <f t="shared" si="19"/>
        <v>45334</v>
      </c>
      <c r="AA95" s="66" t="str" cm="1">
        <f t="array" ref="AA95:AB95">_xlfn.TEXTSPLIT($F95,$V95)</f>
        <v>607654717</v>
      </c>
      <c r="AB95" t="str">
        <v/>
      </c>
    </row>
    <row r="96" spans="1:28">
      <c r="A96" s="32" t="s">
        <v>1224</v>
      </c>
      <c r="B96" s="37" t="str" cm="1">
        <f t="array" ref="B96:D96">TRIM(_xlfn.TEXTSPLIT($A96,"#"))</f>
        <v>6thDec2024(02:34:59)708554755Reels</v>
      </c>
      <c r="C96" s="27" t="str">
        <v>Unlock Your Potential</v>
      </c>
      <c r="D96" s="27" t="str">
        <v>[35]</v>
      </c>
      <c r="E96" s="27" t="str" cm="1">
        <f t="array" ref="E96:F96">_xlfn.TEXTSPLIT($B96,")")</f>
        <v>6thDec2024(02:34:59</v>
      </c>
      <c r="F96" s="27" t="str">
        <v>708554755Reels</v>
      </c>
      <c r="G96" s="27" t="str">
        <f t="shared" si="12"/>
        <v>35]</v>
      </c>
      <c r="H96" s="27">
        <f>VALUE(SUBSTITUTE($G96,"]",""))</f>
        <v>35</v>
      </c>
      <c r="I96" s="27" t="str">
        <f t="shared" si="13"/>
        <v>Unlock Your Potential</v>
      </c>
      <c r="J96" s="28" t="str">
        <f t="shared" si="14"/>
        <v>6thDec2024 02:34:59</v>
      </c>
      <c r="K96" s="28" t="str" cm="1">
        <f t="array" ref="K96:L96">_xlfn.TEXTSPLIT($J96," ")</f>
        <v>6thDec2024</v>
      </c>
      <c r="L96" s="28" t="str">
        <v>02:34:59</v>
      </c>
      <c r="M96" s="58" t="str">
        <f t="shared" si="15"/>
        <v>6/12/2024</v>
      </c>
      <c r="N96" s="28" t="str" cm="1">
        <f t="array" ref="N96:P96">_xlfn.TEXTSPLIT($M96,"/")</f>
        <v>6</v>
      </c>
      <c r="O96" s="28" t="str">
        <v>12</v>
      </c>
      <c r="P96" s="28" t="str">
        <v>2024</v>
      </c>
      <c r="Q96" s="28">
        <f>DATE(P96,N96,O96)</f>
        <v>45455</v>
      </c>
      <c r="R96" s="89" t="str" cm="1">
        <f t="array" ref="R96:T96">_xlfn.TEXTSPLIT($L96,":")</f>
        <v>02</v>
      </c>
      <c r="S96" s="28" t="str">
        <v>34</v>
      </c>
      <c r="T96" s="28" t="str">
        <v>59</v>
      </c>
      <c r="U96" s="90">
        <f t="shared" si="16"/>
        <v>0.10762731481481481</v>
      </c>
      <c r="V96" s="27" t="str">
        <f t="shared" si="17"/>
        <v>Reels</v>
      </c>
      <c r="W96" s="37" t="str">
        <f t="shared" si="18"/>
        <v>Instagram</v>
      </c>
      <c r="X96" s="71">
        <f t="shared" si="0"/>
        <v>35</v>
      </c>
      <c r="Y96" s="60" t="str">
        <f t="shared" si="11"/>
        <v>Unlock Your Potential</v>
      </c>
      <c r="Z96" s="69">
        <f t="shared" si="19"/>
        <v>45455</v>
      </c>
      <c r="AA96" s="66" t="str" cm="1">
        <f t="array" ref="AA96:AB96">_xlfn.TEXTSPLIT($F96,$V96)</f>
        <v>708554755</v>
      </c>
      <c r="AB96" t="str">
        <v/>
      </c>
    </row>
    <row r="97" spans="1:28">
      <c r="A97" s="32" t="s">
        <v>1225</v>
      </c>
      <c r="B97" s="37" t="str" cm="1">
        <f t="array" ref="B97:D97">TRIM(_xlfn.TEXTSPLIT($A97,"#"))</f>
        <v>5thDec2024(10:53:05)709454793Reels</v>
      </c>
      <c r="C97" s="27" t="str">
        <v>Unlock Your Potential</v>
      </c>
      <c r="D97" s="27" t="str">
        <v>[36]</v>
      </c>
      <c r="E97" s="27" t="str" cm="1">
        <f t="array" ref="E97:F97">_xlfn.TEXTSPLIT($B97,")")</f>
        <v>5thDec2024(10:53:05</v>
      </c>
      <c r="F97" s="27" t="str">
        <v>709454793Reels</v>
      </c>
      <c r="G97" s="27" t="str">
        <f t="shared" si="12"/>
        <v>36]</v>
      </c>
      <c r="H97" s="27">
        <f>VALUE(SUBSTITUTE($G97,"]",""))</f>
        <v>36</v>
      </c>
      <c r="I97" s="27" t="str">
        <f t="shared" si="13"/>
        <v>Unlock Your Potential</v>
      </c>
      <c r="J97" s="28" t="str">
        <f t="shared" si="14"/>
        <v>5thDec2024 10:53:05</v>
      </c>
      <c r="K97" s="28" t="str" cm="1">
        <f t="array" ref="K97:L97">_xlfn.TEXTSPLIT($J97," ")</f>
        <v>5thDec2024</v>
      </c>
      <c r="L97" s="28" t="str">
        <v>10:53:05</v>
      </c>
      <c r="M97" s="58" t="str">
        <f t="shared" si="15"/>
        <v>5/12/2024</v>
      </c>
      <c r="N97" s="28" t="str" cm="1">
        <f t="array" ref="N97:P97">_xlfn.TEXTSPLIT($M97,"/")</f>
        <v>5</v>
      </c>
      <c r="O97" s="28" t="str">
        <v>12</v>
      </c>
      <c r="P97" s="28" t="str">
        <v>2024</v>
      </c>
      <c r="Q97" s="28">
        <f>DATE(P97,N97,O97)</f>
        <v>45424</v>
      </c>
      <c r="R97" s="89" t="str" cm="1">
        <f t="array" ref="R97:T97">_xlfn.TEXTSPLIT($L97,":")</f>
        <v>10</v>
      </c>
      <c r="S97" s="28" t="str">
        <v>53</v>
      </c>
      <c r="T97" s="28" t="str">
        <v>05</v>
      </c>
      <c r="U97" s="90">
        <f t="shared" si="16"/>
        <v>0.45353009259259258</v>
      </c>
      <c r="V97" s="27" t="str">
        <f t="shared" si="17"/>
        <v>Reels</v>
      </c>
      <c r="W97" s="37" t="str">
        <f t="shared" si="18"/>
        <v>Instagram</v>
      </c>
      <c r="X97" s="71">
        <f t="shared" si="0"/>
        <v>36</v>
      </c>
      <c r="Y97" s="60" t="str">
        <f t="shared" si="11"/>
        <v>Unlock Your Potential</v>
      </c>
      <c r="Z97" s="69">
        <f t="shared" si="19"/>
        <v>45424</v>
      </c>
      <c r="AA97" s="66" t="str" cm="1">
        <f t="array" ref="AA97:AB97">_xlfn.TEXTSPLIT($F97,$V97)</f>
        <v>709454793</v>
      </c>
      <c r="AB97" t="str">
        <v/>
      </c>
    </row>
    <row r="98" spans="1:28">
      <c r="A98" s="32" t="s">
        <v>1226</v>
      </c>
      <c r="B98" s="37" t="str" cm="1">
        <f t="array" ref="B98:D98">TRIM(_xlfn.TEXTSPLIT($A98,"#"))</f>
        <v>3rdDec2024(01:59:11)700354830Shorts</v>
      </c>
      <c r="C98" s="27" t="str">
        <v>Train to Gain</v>
      </c>
      <c r="D98" s="27" t="str">
        <v>[4]</v>
      </c>
      <c r="E98" s="27" t="str" cm="1">
        <f t="array" ref="E98:F98">_xlfn.TEXTSPLIT($B98,")")</f>
        <v>3rdDec2024(01:59:11</v>
      </c>
      <c r="F98" s="27" t="str">
        <v>700354830Shorts</v>
      </c>
      <c r="G98" s="27" t="str">
        <f t="shared" si="12"/>
        <v>4]</v>
      </c>
      <c r="H98" s="27">
        <f>VALUE(SUBSTITUTE($G98,"]",""))</f>
        <v>4</v>
      </c>
      <c r="I98" s="27" t="str">
        <f t="shared" si="13"/>
        <v>Train to Gain</v>
      </c>
      <c r="J98" s="28" t="str">
        <f t="shared" si="14"/>
        <v>3rdDec2024 01:59:11</v>
      </c>
      <c r="K98" s="28" t="str" cm="1">
        <f t="array" ref="K98:L98">_xlfn.TEXTSPLIT($J98," ")</f>
        <v>3rdDec2024</v>
      </c>
      <c r="L98" s="28" t="str">
        <v>01:59:11</v>
      </c>
      <c r="M98" s="58" t="str">
        <f t="shared" si="15"/>
        <v>3/12/2024</v>
      </c>
      <c r="N98" s="28" t="str" cm="1">
        <f t="array" ref="N98:P98">_xlfn.TEXTSPLIT($M98,"/")</f>
        <v>3</v>
      </c>
      <c r="O98" s="28" t="str">
        <v>12</v>
      </c>
      <c r="P98" s="28" t="str">
        <v>2024</v>
      </c>
      <c r="Q98" s="28">
        <f>DATE(P98,N98,O98)</f>
        <v>45363</v>
      </c>
      <c r="R98" s="89" t="str" cm="1">
        <f t="array" ref="R98:T98">_xlfn.TEXTSPLIT($L98,":")</f>
        <v>01</v>
      </c>
      <c r="S98" s="28" t="str">
        <v>59</v>
      </c>
      <c r="T98" s="28" t="str">
        <v>11</v>
      </c>
      <c r="U98" s="90">
        <f t="shared" si="16"/>
        <v>8.2766203703703703E-2</v>
      </c>
      <c r="V98" s="27" t="str">
        <f t="shared" si="17"/>
        <v>Shorts</v>
      </c>
      <c r="W98" s="37" t="str">
        <f t="shared" si="18"/>
        <v>Youtube</v>
      </c>
      <c r="X98" s="71">
        <f t="shared" si="0"/>
        <v>4</v>
      </c>
      <c r="Y98" s="60" t="str">
        <f t="shared" si="11"/>
        <v>Train to Gain</v>
      </c>
      <c r="Z98" s="69">
        <f t="shared" si="19"/>
        <v>45363</v>
      </c>
      <c r="AA98" s="66" t="str" cm="1">
        <f t="array" ref="AA98:AB98">_xlfn.TEXTSPLIT($F98,$V98)</f>
        <v>700354830</v>
      </c>
      <c r="AB98" t="str">
        <v/>
      </c>
    </row>
    <row r="99" spans="1:28">
      <c r="A99" s="32" t="s">
        <v>1227</v>
      </c>
      <c r="B99" s="37" t="str" cm="1">
        <f t="array" ref="B99:D99">TRIM(_xlfn.TEXTSPLIT($A99,"#"))</f>
        <v>4thDec2024(01:37:39)601254868Reels</v>
      </c>
      <c r="C99" s="27" t="str">
        <v>Train to Gain</v>
      </c>
      <c r="D99" s="27" t="str">
        <v>[11]</v>
      </c>
      <c r="E99" s="27" t="str" cm="1">
        <f t="array" ref="E99:F99">_xlfn.TEXTSPLIT($B99,")")</f>
        <v>4thDec2024(01:37:39</v>
      </c>
      <c r="F99" s="27" t="str">
        <v>601254868Reels</v>
      </c>
      <c r="G99" s="27" t="str">
        <f t="shared" si="12"/>
        <v>11]</v>
      </c>
      <c r="H99" s="27">
        <f>VALUE(SUBSTITUTE($G99,"]",""))</f>
        <v>11</v>
      </c>
      <c r="I99" s="27" t="str">
        <f t="shared" si="13"/>
        <v>Train to Gain</v>
      </c>
      <c r="J99" s="28" t="str">
        <f t="shared" si="14"/>
        <v>4thDec2024 01:37:39</v>
      </c>
      <c r="K99" s="28" t="str" cm="1">
        <f t="array" ref="K99:L99">_xlfn.TEXTSPLIT($J99," ")</f>
        <v>4thDec2024</v>
      </c>
      <c r="L99" s="28" t="str">
        <v>01:37:39</v>
      </c>
      <c r="M99" s="58" t="str">
        <f t="shared" si="15"/>
        <v>4/12/2024</v>
      </c>
      <c r="N99" s="28" t="str" cm="1">
        <f t="array" ref="N99:P99">_xlfn.TEXTSPLIT($M99,"/")</f>
        <v>4</v>
      </c>
      <c r="O99" s="28" t="str">
        <v>12</v>
      </c>
      <c r="P99" s="28" t="str">
        <v>2024</v>
      </c>
      <c r="Q99" s="28">
        <f>DATE(P99,N99,O99)</f>
        <v>45394</v>
      </c>
      <c r="R99" s="89" t="str" cm="1">
        <f t="array" ref="R99:T99">_xlfn.TEXTSPLIT($L99,":")</f>
        <v>01</v>
      </c>
      <c r="S99" s="28" t="str">
        <v>37</v>
      </c>
      <c r="T99" s="28" t="str">
        <v>39</v>
      </c>
      <c r="U99" s="90">
        <f t="shared" si="16"/>
        <v>6.7812499999999998E-2</v>
      </c>
      <c r="V99" s="27" t="str">
        <f t="shared" si="17"/>
        <v>Reels</v>
      </c>
      <c r="W99" s="37" t="str">
        <f t="shared" si="18"/>
        <v>Instagram</v>
      </c>
      <c r="X99" s="71">
        <f t="shared" si="0"/>
        <v>11</v>
      </c>
      <c r="Y99" s="60" t="str">
        <f t="shared" si="11"/>
        <v>Train to Gain</v>
      </c>
      <c r="Z99" s="69">
        <f t="shared" si="19"/>
        <v>45394</v>
      </c>
      <c r="AA99" s="66" t="str" cm="1">
        <f t="array" ref="AA99:AB99">_xlfn.TEXTSPLIT($F99,$V99)</f>
        <v>601254868</v>
      </c>
      <c r="AB99" t="str">
        <v/>
      </c>
    </row>
    <row r="100" spans="1:28">
      <c r="A100" s="32" t="s">
        <v>1228</v>
      </c>
      <c r="B100" s="37" t="str" cm="1">
        <f t="array" ref="B100:D100">TRIM(_xlfn.TEXTSPLIT($A100,"#"))</f>
        <v>3rdDec2024(07:05:39)602154906Explore Page</v>
      </c>
      <c r="C100" s="27" t="str">
        <v>Unlock Your Potential</v>
      </c>
      <c r="D100" s="27" t="str">
        <v>[39]</v>
      </c>
      <c r="E100" s="27" t="str" cm="1">
        <f t="array" ref="E100:F100">_xlfn.TEXTSPLIT($B100,")")</f>
        <v>3rdDec2024(07:05:39</v>
      </c>
      <c r="F100" s="27" t="str">
        <v>602154906Explore Page</v>
      </c>
      <c r="G100" s="27" t="str">
        <f t="shared" si="12"/>
        <v>39]</v>
      </c>
      <c r="H100" s="27">
        <f>VALUE(SUBSTITUTE($G100,"]",""))</f>
        <v>39</v>
      </c>
      <c r="I100" s="27" t="str">
        <f t="shared" si="13"/>
        <v>Unlock Your Potential</v>
      </c>
      <c r="J100" s="28" t="str">
        <f t="shared" si="14"/>
        <v>3rdDec2024 07:05:39</v>
      </c>
      <c r="K100" s="28" t="str" cm="1">
        <f t="array" ref="K100:L100">_xlfn.TEXTSPLIT($J100," ")</f>
        <v>3rdDec2024</v>
      </c>
      <c r="L100" s="28" t="str">
        <v>07:05:39</v>
      </c>
      <c r="M100" s="58" t="str">
        <f t="shared" si="15"/>
        <v>3/12/2024</v>
      </c>
      <c r="N100" s="28" t="str" cm="1">
        <f t="array" ref="N100:P100">_xlfn.TEXTSPLIT($M100,"/")</f>
        <v>3</v>
      </c>
      <c r="O100" s="28" t="str">
        <v>12</v>
      </c>
      <c r="P100" s="28" t="str">
        <v>2024</v>
      </c>
      <c r="Q100" s="28">
        <f>DATE(P100,N100,O100)</f>
        <v>45363</v>
      </c>
      <c r="R100" s="89" t="str" cm="1">
        <f t="array" ref="R100:T100">_xlfn.TEXTSPLIT($L100,":")</f>
        <v>07</v>
      </c>
      <c r="S100" s="28" t="str">
        <v>05</v>
      </c>
      <c r="T100" s="28" t="str">
        <v>39</v>
      </c>
      <c r="U100" s="90">
        <f t="shared" si="16"/>
        <v>0.2955902777777778</v>
      </c>
      <c r="V100" s="27" t="str">
        <f t="shared" si="17"/>
        <v>Explore Page</v>
      </c>
      <c r="W100" s="37" t="str">
        <f t="shared" si="18"/>
        <v>Instagram</v>
      </c>
      <c r="X100" s="71">
        <f t="shared" si="0"/>
        <v>39</v>
      </c>
      <c r="Y100" s="60" t="str">
        <f t="shared" si="11"/>
        <v>Unlock Your Potential</v>
      </c>
      <c r="Z100" s="69">
        <f t="shared" si="19"/>
        <v>45363</v>
      </c>
      <c r="AA100" s="66" t="str" cm="1">
        <f t="array" ref="AA100:AB100">_xlfn.TEXTSPLIT($F100,$V100)</f>
        <v>602154906</v>
      </c>
      <c r="AB100" t="str">
        <v/>
      </c>
    </row>
    <row r="101" spans="1:28">
      <c r="A101" s="32" t="s">
        <v>1229</v>
      </c>
      <c r="B101" s="37" t="str" cm="1">
        <f t="array" ref="B101:D101">TRIM(_xlfn.TEXTSPLIT($A101,"#"))</f>
        <v>3rdDec2024(11:11:35)603054944Explore Page</v>
      </c>
      <c r="C101" s="27" t="str">
        <v>Unlock Your Potential</v>
      </c>
      <c r="D101" s="27" t="str">
        <v>[40]</v>
      </c>
      <c r="E101" s="27" t="str" cm="1">
        <f t="array" ref="E101:F101">_xlfn.TEXTSPLIT($B101,")")</f>
        <v>3rdDec2024(11:11:35</v>
      </c>
      <c r="F101" s="27" t="str">
        <v>603054944Explore Page</v>
      </c>
      <c r="G101" s="27" t="str">
        <f t="shared" si="12"/>
        <v>40]</v>
      </c>
      <c r="H101" s="27">
        <f>VALUE(SUBSTITUTE($G101,"]",""))</f>
        <v>40</v>
      </c>
      <c r="I101" s="27" t="str">
        <f t="shared" si="13"/>
        <v>Unlock Your Potential</v>
      </c>
      <c r="J101" s="28" t="str">
        <f t="shared" si="14"/>
        <v>3rdDec2024 11:11:35</v>
      </c>
      <c r="K101" s="28" t="str" cm="1">
        <f t="array" ref="K101:L101">_xlfn.TEXTSPLIT($J101," ")</f>
        <v>3rdDec2024</v>
      </c>
      <c r="L101" s="28" t="str">
        <v>11:11:35</v>
      </c>
      <c r="M101" s="58" t="str">
        <f t="shared" si="15"/>
        <v>3/12/2024</v>
      </c>
      <c r="N101" s="28" t="str" cm="1">
        <f t="array" ref="N101:P101">_xlfn.TEXTSPLIT($M101,"/")</f>
        <v>3</v>
      </c>
      <c r="O101" s="28" t="str">
        <v>12</v>
      </c>
      <c r="P101" s="28" t="str">
        <v>2024</v>
      </c>
      <c r="Q101" s="28">
        <f>DATE(P101,N101,O101)</f>
        <v>45363</v>
      </c>
      <c r="R101" s="89" t="str" cm="1">
        <f t="array" ref="R101:T101">_xlfn.TEXTSPLIT($L101,":")</f>
        <v>11</v>
      </c>
      <c r="S101" s="28" t="str">
        <v>11</v>
      </c>
      <c r="T101" s="28" t="str">
        <v>35</v>
      </c>
      <c r="U101" s="90">
        <f t="shared" si="16"/>
        <v>0.46637731481481481</v>
      </c>
      <c r="V101" s="27" t="str">
        <f t="shared" si="17"/>
        <v>Explore Page</v>
      </c>
      <c r="W101" s="37" t="str">
        <f t="shared" si="18"/>
        <v>Instagram</v>
      </c>
      <c r="X101" s="71">
        <f t="shared" si="0"/>
        <v>40</v>
      </c>
      <c r="Y101" s="60" t="str">
        <f t="shared" si="11"/>
        <v>Unlock Your Potential</v>
      </c>
      <c r="Z101" s="69">
        <f t="shared" si="19"/>
        <v>45363</v>
      </c>
      <c r="AA101" s="66" t="str" cm="1">
        <f t="array" ref="AA101:AB101">_xlfn.TEXTSPLIT($F101,$V101)</f>
        <v>603054944</v>
      </c>
      <c r="AB101" t="str">
        <v/>
      </c>
    </row>
    <row r="102" spans="1:28">
      <c r="A102" s="32" t="s">
        <v>1230</v>
      </c>
      <c r="B102" s="37" t="str" cm="1">
        <f t="array" ref="B102:D102">TRIM(_xlfn.TEXTSPLIT($A102,"#"))</f>
        <v>3rdDec2024(10:36:37)703954982Reels</v>
      </c>
      <c r="C102" s="27" t="str">
        <v>Train to Gain</v>
      </c>
      <c r="D102" s="27" t="str">
        <v>[40]</v>
      </c>
      <c r="E102" s="27" t="str" cm="1">
        <f t="array" ref="E102:F102">_xlfn.TEXTSPLIT($B102,")")</f>
        <v>3rdDec2024(10:36:37</v>
      </c>
      <c r="F102" s="27" t="str">
        <v>703954982Reels</v>
      </c>
      <c r="G102" s="27" t="str">
        <f t="shared" si="12"/>
        <v>40]</v>
      </c>
      <c r="H102" s="27">
        <f>VALUE(SUBSTITUTE($G102,"]",""))</f>
        <v>40</v>
      </c>
      <c r="I102" s="27" t="str">
        <f t="shared" si="13"/>
        <v>Train to Gain</v>
      </c>
      <c r="J102" s="28" t="str">
        <f t="shared" si="14"/>
        <v>3rdDec2024 10:36:37</v>
      </c>
      <c r="K102" s="28" t="str" cm="1">
        <f t="array" ref="K102:L102">_xlfn.TEXTSPLIT($J102," ")</f>
        <v>3rdDec2024</v>
      </c>
      <c r="L102" s="28" t="str">
        <v>10:36:37</v>
      </c>
      <c r="M102" s="58" t="str">
        <f t="shared" si="15"/>
        <v>3/12/2024</v>
      </c>
      <c r="N102" s="28" t="str" cm="1">
        <f t="array" ref="N102:P102">_xlfn.TEXTSPLIT($M102,"/")</f>
        <v>3</v>
      </c>
      <c r="O102" s="28" t="str">
        <v>12</v>
      </c>
      <c r="P102" s="28" t="str">
        <v>2024</v>
      </c>
      <c r="Q102" s="28">
        <f>DATE(P102,N102,O102)</f>
        <v>45363</v>
      </c>
      <c r="R102" s="89" t="str" cm="1">
        <f t="array" ref="R102:T102">_xlfn.TEXTSPLIT($L102,":")</f>
        <v>10</v>
      </c>
      <c r="S102" s="28" t="str">
        <v>36</v>
      </c>
      <c r="T102" s="28" t="str">
        <v>37</v>
      </c>
      <c r="U102" s="90">
        <f t="shared" si="16"/>
        <v>0.44209490740740742</v>
      </c>
      <c r="V102" s="27" t="str">
        <f t="shared" si="17"/>
        <v>Reels</v>
      </c>
      <c r="W102" s="37" t="str">
        <f t="shared" si="18"/>
        <v>Instagram</v>
      </c>
      <c r="X102" s="71">
        <f t="shared" si="0"/>
        <v>40</v>
      </c>
      <c r="Y102" s="60" t="str">
        <f t="shared" si="11"/>
        <v>Train to Gain</v>
      </c>
      <c r="Z102" s="69">
        <f t="shared" si="19"/>
        <v>45363</v>
      </c>
      <c r="AA102" s="66" t="str" cm="1">
        <f t="array" ref="AA102:AB102">_xlfn.TEXTSPLIT($F102,$V102)</f>
        <v>703954982</v>
      </c>
      <c r="AB102" t="str">
        <v/>
      </c>
    </row>
    <row r="103" spans="1:28">
      <c r="A103" s="32" t="s">
        <v>1231</v>
      </c>
      <c r="B103" s="37" t="str" cm="1">
        <f t="array" ref="B103:D103">TRIM(_xlfn.TEXTSPLIT($A103,"#"))</f>
        <v>1stDec2024(07:04:15)704855019Monetization</v>
      </c>
      <c r="C103" s="27" t="str">
        <v>Train to Gain</v>
      </c>
      <c r="D103" s="27" t="str">
        <v>[32]</v>
      </c>
      <c r="E103" s="27" t="str" cm="1">
        <f t="array" ref="E103:F103">_xlfn.TEXTSPLIT($B103,")")</f>
        <v>1stDec2024(07:04:15</v>
      </c>
      <c r="F103" s="27" t="str">
        <v>704855019Monetization</v>
      </c>
      <c r="G103" s="27" t="str">
        <f t="shared" si="12"/>
        <v>32]</v>
      </c>
      <c r="H103" s="27">
        <f>VALUE(SUBSTITUTE($G103,"]",""))</f>
        <v>32</v>
      </c>
      <c r="I103" s="27" t="str">
        <f t="shared" si="13"/>
        <v>Train to Gain</v>
      </c>
      <c r="J103" s="28" t="str">
        <f t="shared" si="14"/>
        <v>1stDec2024 07:04:15</v>
      </c>
      <c r="K103" s="28" t="str" cm="1">
        <f t="array" ref="K103:L103">_xlfn.TEXTSPLIT($J103," ")</f>
        <v>1stDec2024</v>
      </c>
      <c r="L103" s="28" t="str">
        <v>07:04:15</v>
      </c>
      <c r="M103" s="58" t="str">
        <f t="shared" si="15"/>
        <v>1/12/2024</v>
      </c>
      <c r="N103" s="28" t="str" cm="1">
        <f t="array" ref="N103:P103">_xlfn.TEXTSPLIT($M103,"/")</f>
        <v>1</v>
      </c>
      <c r="O103" s="28" t="str">
        <v>12</v>
      </c>
      <c r="P103" s="28" t="str">
        <v>2024</v>
      </c>
      <c r="Q103" s="28">
        <f>DATE(P103,N103,O103)</f>
        <v>45303</v>
      </c>
      <c r="R103" s="89" t="str" cm="1">
        <f t="array" ref="R103:T103">_xlfn.TEXTSPLIT($L103,":")</f>
        <v>07</v>
      </c>
      <c r="S103" s="28" t="str">
        <v>04</v>
      </c>
      <c r="T103" s="28" t="str">
        <v>15</v>
      </c>
      <c r="U103" s="90">
        <f t="shared" si="16"/>
        <v>0.29461805555555554</v>
      </c>
      <c r="V103" s="27" t="str">
        <f t="shared" si="17"/>
        <v>Monetization</v>
      </c>
      <c r="W103" s="37" t="str">
        <f t="shared" si="18"/>
        <v>Youtube</v>
      </c>
      <c r="X103" s="71">
        <f t="shared" si="0"/>
        <v>32</v>
      </c>
      <c r="Y103" s="60" t="str">
        <f t="shared" si="11"/>
        <v>Train to Gain</v>
      </c>
      <c r="Z103" s="69">
        <f t="shared" si="19"/>
        <v>45303</v>
      </c>
      <c r="AA103" s="66" t="str" cm="1">
        <f t="array" ref="AA103:AB103">_xlfn.TEXTSPLIT($F103,$V103)</f>
        <v>704855019</v>
      </c>
      <c r="AB103" t="str">
        <v/>
      </c>
    </row>
    <row r="104" spans="1:28">
      <c r="A104" s="32" t="s">
        <v>1232</v>
      </c>
      <c r="B104" s="37" t="str" cm="1">
        <f t="array" ref="B104:D104">TRIM(_xlfn.TEXTSPLIT($A104,"#"))</f>
        <v>3rdDec2024(10:59:20)605755057Shorts</v>
      </c>
      <c r="C104" s="27" t="str">
        <v>Unlock Your Potential</v>
      </c>
      <c r="D104" s="27" t="str">
        <v>[17]</v>
      </c>
      <c r="E104" s="27" t="str" cm="1">
        <f t="array" ref="E104:F104">_xlfn.TEXTSPLIT($B104,")")</f>
        <v>3rdDec2024(10:59:20</v>
      </c>
      <c r="F104" s="27" t="str">
        <v>605755057Shorts</v>
      </c>
      <c r="G104" s="27" t="str">
        <f t="shared" si="12"/>
        <v>17]</v>
      </c>
      <c r="H104" s="27">
        <f>VALUE(SUBSTITUTE($G104,"]",""))</f>
        <v>17</v>
      </c>
      <c r="I104" s="27" t="str">
        <f t="shared" si="13"/>
        <v>Unlock Your Potential</v>
      </c>
      <c r="J104" s="28" t="str">
        <f t="shared" si="14"/>
        <v>3rdDec2024 10:59:20</v>
      </c>
      <c r="K104" s="28" t="str" cm="1">
        <f t="array" ref="K104:L104">_xlfn.TEXTSPLIT($J104," ")</f>
        <v>3rdDec2024</v>
      </c>
      <c r="L104" s="28" t="str">
        <v>10:59:20</v>
      </c>
      <c r="M104" s="58" t="str">
        <f t="shared" si="15"/>
        <v>3/12/2024</v>
      </c>
      <c r="N104" s="28" t="str" cm="1">
        <f t="array" ref="N104:P104">_xlfn.TEXTSPLIT($M104,"/")</f>
        <v>3</v>
      </c>
      <c r="O104" s="28" t="str">
        <v>12</v>
      </c>
      <c r="P104" s="28" t="str">
        <v>2024</v>
      </c>
      <c r="Q104" s="28">
        <f>DATE(P104,N104,O104)</f>
        <v>45363</v>
      </c>
      <c r="R104" s="89" t="str" cm="1">
        <f t="array" ref="R104:T104">_xlfn.TEXTSPLIT($L104,":")</f>
        <v>10</v>
      </c>
      <c r="S104" s="28" t="str">
        <v>59</v>
      </c>
      <c r="T104" s="28" t="str">
        <v>20</v>
      </c>
      <c r="U104" s="90">
        <f t="shared" si="16"/>
        <v>0.45787037037037037</v>
      </c>
      <c r="V104" s="27" t="str">
        <f t="shared" si="17"/>
        <v>Shorts</v>
      </c>
      <c r="W104" s="37" t="str">
        <f t="shared" si="18"/>
        <v>Youtube</v>
      </c>
      <c r="X104" s="71">
        <f t="shared" si="0"/>
        <v>17</v>
      </c>
      <c r="Y104" s="60" t="str">
        <f t="shared" si="11"/>
        <v>Unlock Your Potential</v>
      </c>
      <c r="Z104" s="69">
        <f t="shared" si="19"/>
        <v>45363</v>
      </c>
      <c r="AA104" s="66" t="str" cm="1">
        <f t="array" ref="AA104:AB104">_xlfn.TEXTSPLIT($F104,$V104)</f>
        <v>605755057</v>
      </c>
      <c r="AB104" t="str">
        <v/>
      </c>
    </row>
    <row r="105" spans="1:28">
      <c r="A105" s="32" t="s">
        <v>1233</v>
      </c>
      <c r="B105" s="37" t="str" cm="1">
        <f t="array" ref="B105:D105">TRIM(_xlfn.TEXTSPLIT($A105,"#"))</f>
        <v>5thDec2024(10:47:29)665005095Explore Page</v>
      </c>
      <c r="C105" s="27" t="str">
        <v>Unlock Your Potential</v>
      </c>
      <c r="D105" s="27" t="str">
        <v>[37]</v>
      </c>
      <c r="E105" s="27" t="str" cm="1">
        <f t="array" ref="E105:F105">_xlfn.TEXTSPLIT($B105,")")</f>
        <v>5thDec2024(10:47:29</v>
      </c>
      <c r="F105" s="27" t="str">
        <v>665005095Explore Page</v>
      </c>
      <c r="G105" s="27" t="str">
        <f t="shared" si="12"/>
        <v>37]</v>
      </c>
      <c r="H105" s="27">
        <f>VALUE(SUBSTITUTE($G105,"]",""))</f>
        <v>37</v>
      </c>
      <c r="I105" s="27" t="str">
        <f t="shared" si="13"/>
        <v>Unlock Your Potential</v>
      </c>
      <c r="J105" s="28" t="str">
        <f t="shared" si="14"/>
        <v>5thDec2024 10:47:29</v>
      </c>
      <c r="K105" s="28" t="str" cm="1">
        <f t="array" ref="K105:L105">_xlfn.TEXTSPLIT($J105," ")</f>
        <v>5thDec2024</v>
      </c>
      <c r="L105" s="28" t="str">
        <v>10:47:29</v>
      </c>
      <c r="M105" s="58" t="str">
        <f t="shared" si="15"/>
        <v>5/12/2024</v>
      </c>
      <c r="N105" s="28" t="str" cm="1">
        <f t="array" ref="N105:P105">_xlfn.TEXTSPLIT($M105,"/")</f>
        <v>5</v>
      </c>
      <c r="O105" s="28" t="str">
        <v>12</v>
      </c>
      <c r="P105" s="28" t="str">
        <v>2024</v>
      </c>
      <c r="Q105" s="28">
        <f>DATE(P105,N105,O105)</f>
        <v>45424</v>
      </c>
      <c r="R105" s="89" t="str" cm="1">
        <f t="array" ref="R105:T105">_xlfn.TEXTSPLIT($L105,":")</f>
        <v>10</v>
      </c>
      <c r="S105" s="28" t="str">
        <v>47</v>
      </c>
      <c r="T105" s="28" t="str">
        <v>29</v>
      </c>
      <c r="U105" s="90">
        <f t="shared" si="16"/>
        <v>0.4496412037037037</v>
      </c>
      <c r="V105" s="27" t="str">
        <f t="shared" si="17"/>
        <v>Explore Page</v>
      </c>
      <c r="W105" s="37" t="str">
        <f t="shared" si="18"/>
        <v>Instagram</v>
      </c>
      <c r="X105" s="71">
        <f t="shared" si="0"/>
        <v>37</v>
      </c>
      <c r="Y105" s="60" t="str">
        <f t="shared" si="11"/>
        <v>Unlock Your Potential</v>
      </c>
      <c r="Z105" s="69">
        <f t="shared" si="19"/>
        <v>45424</v>
      </c>
      <c r="AA105" s="66" t="str" cm="1">
        <f t="array" ref="AA105:AB105">_xlfn.TEXTSPLIT($F105,$V105)</f>
        <v>665005095</v>
      </c>
      <c r="AB105" t="str">
        <v/>
      </c>
    </row>
    <row r="106" spans="1:28">
      <c r="A106" s="32" t="s">
        <v>1234</v>
      </c>
      <c r="B106" s="37" t="str" cm="1">
        <f t="array" ref="B106:D106">TRIM(_xlfn.TEXTSPLIT($A106,"#"))</f>
        <v>1stDec2024(09:56:22)607555133Monetization</v>
      </c>
      <c r="C106" s="27" t="str">
        <v>Train to Gain</v>
      </c>
      <c r="D106" s="27" t="str">
        <v>[31]</v>
      </c>
      <c r="E106" s="27" t="str" cm="1">
        <f t="array" ref="E106:F106">_xlfn.TEXTSPLIT($B106,")")</f>
        <v>1stDec2024(09:56:22</v>
      </c>
      <c r="F106" s="27" t="str">
        <v>607555133Monetization</v>
      </c>
      <c r="G106" s="27" t="str">
        <f t="shared" si="12"/>
        <v>31]</v>
      </c>
      <c r="H106" s="27">
        <f>VALUE(SUBSTITUTE($G106,"]",""))</f>
        <v>31</v>
      </c>
      <c r="I106" s="27" t="str">
        <f t="shared" si="13"/>
        <v>Train to Gain</v>
      </c>
      <c r="J106" s="28" t="str">
        <f t="shared" si="14"/>
        <v>1stDec2024 09:56:22</v>
      </c>
      <c r="K106" s="28" t="str" cm="1">
        <f t="array" ref="K106:L106">_xlfn.TEXTSPLIT($J106," ")</f>
        <v>1stDec2024</v>
      </c>
      <c r="L106" s="28" t="str">
        <v>09:56:22</v>
      </c>
      <c r="M106" s="58" t="str">
        <f t="shared" si="15"/>
        <v>1/12/2024</v>
      </c>
      <c r="N106" s="28" t="str" cm="1">
        <f t="array" ref="N106:P106">_xlfn.TEXTSPLIT($M106,"/")</f>
        <v>1</v>
      </c>
      <c r="O106" s="28" t="str">
        <v>12</v>
      </c>
      <c r="P106" s="28" t="str">
        <v>2024</v>
      </c>
      <c r="Q106" s="28">
        <f>DATE(P106,N106,O106)</f>
        <v>45303</v>
      </c>
      <c r="R106" s="89" t="str" cm="1">
        <f t="array" ref="R106:T106">_xlfn.TEXTSPLIT($L106,":")</f>
        <v>09</v>
      </c>
      <c r="S106" s="28" t="str">
        <v>56</v>
      </c>
      <c r="T106" s="28" t="str">
        <v>22</v>
      </c>
      <c r="U106" s="90">
        <f t="shared" si="16"/>
        <v>0.41414351851851849</v>
      </c>
      <c r="V106" s="27" t="str">
        <f t="shared" si="17"/>
        <v>Monetization</v>
      </c>
      <c r="W106" s="37" t="str">
        <f t="shared" si="18"/>
        <v>Youtube</v>
      </c>
      <c r="X106" s="71">
        <f t="shared" si="0"/>
        <v>31</v>
      </c>
      <c r="Y106" s="60" t="str">
        <f t="shared" si="11"/>
        <v>Train to Gain</v>
      </c>
      <c r="Z106" s="69">
        <f t="shared" si="19"/>
        <v>45303</v>
      </c>
      <c r="AA106" s="66" t="str" cm="1">
        <f t="array" ref="AA106:AB106">_xlfn.TEXTSPLIT($F106,$V106)</f>
        <v>607555133</v>
      </c>
      <c r="AB106" t="str">
        <v/>
      </c>
    </row>
    <row r="107" spans="1:28">
      <c r="A107" s="32" t="s">
        <v>1235</v>
      </c>
      <c r="B107" s="37" t="str" cm="1">
        <f t="array" ref="B107:D107">TRIM(_xlfn.TEXTSPLIT($A107,"#"))</f>
        <v>1stDec2024(11:29:11)708455170Subscribers</v>
      </c>
      <c r="C107" s="27" t="str">
        <v>Grow with Us</v>
      </c>
      <c r="D107" s="27" t="str">
        <v>[15]</v>
      </c>
      <c r="E107" s="27" t="str" cm="1">
        <f t="array" ref="E107:F107">_xlfn.TEXTSPLIT($B107,")")</f>
        <v>1stDec2024(11:29:11</v>
      </c>
      <c r="F107" s="27" t="str">
        <v>708455170Subscribers</v>
      </c>
      <c r="G107" s="27" t="str">
        <f t="shared" si="12"/>
        <v>15]</v>
      </c>
      <c r="H107" s="27">
        <f>VALUE(SUBSTITUTE($G107,"]",""))</f>
        <v>15</v>
      </c>
      <c r="I107" s="27" t="str">
        <f t="shared" si="13"/>
        <v>Grow with Us</v>
      </c>
      <c r="J107" s="28" t="str">
        <f t="shared" si="14"/>
        <v>1stDec2024 11:29:11</v>
      </c>
      <c r="K107" s="28" t="str" cm="1">
        <f t="array" ref="K107:L107">_xlfn.TEXTSPLIT($J107," ")</f>
        <v>1stDec2024</v>
      </c>
      <c r="L107" s="28" t="str">
        <v>11:29:11</v>
      </c>
      <c r="M107" s="58" t="str">
        <f t="shared" si="15"/>
        <v>1/12/2024</v>
      </c>
      <c r="N107" s="28" t="str" cm="1">
        <f t="array" ref="N107:P107">_xlfn.TEXTSPLIT($M107,"/")</f>
        <v>1</v>
      </c>
      <c r="O107" s="28" t="str">
        <v>12</v>
      </c>
      <c r="P107" s="28" t="str">
        <v>2024</v>
      </c>
      <c r="Q107" s="28">
        <f>DATE(P107,N107,O107)</f>
        <v>45303</v>
      </c>
      <c r="R107" s="89" t="str" cm="1">
        <f t="array" ref="R107:T107">_xlfn.TEXTSPLIT($L107,":")</f>
        <v>11</v>
      </c>
      <c r="S107" s="28" t="str">
        <v>29</v>
      </c>
      <c r="T107" s="28" t="str">
        <v>11</v>
      </c>
      <c r="U107" s="90">
        <f t="shared" si="16"/>
        <v>0.47859953703703706</v>
      </c>
      <c r="V107" s="27" t="str">
        <f t="shared" si="17"/>
        <v>Subscribers</v>
      </c>
      <c r="W107" s="37" t="str">
        <f t="shared" si="18"/>
        <v>Youtube</v>
      </c>
      <c r="X107" s="71">
        <f t="shared" si="0"/>
        <v>15</v>
      </c>
      <c r="Y107" s="60" t="str">
        <f t="shared" si="11"/>
        <v>Grow with Us</v>
      </c>
      <c r="Z107" s="69">
        <f t="shared" si="19"/>
        <v>45303</v>
      </c>
      <c r="AA107" s="66" t="str" cm="1">
        <f t="array" ref="AA107:AB107">_xlfn.TEXTSPLIT($F107,$V107)</f>
        <v>708455170</v>
      </c>
      <c r="AB107" t="str">
        <v/>
      </c>
    </row>
    <row r="108" spans="1:28">
      <c r="A108" s="32" t="s">
        <v>1236</v>
      </c>
      <c r="B108" s="37" t="str" cm="1">
        <f t="array" ref="B108:D108">TRIM(_xlfn.TEXTSPLIT($A108,"#"))</f>
        <v>2ndDec2024(05:34:39)609355208Reels</v>
      </c>
      <c r="C108" s="27" t="str">
        <v>Train to Gain</v>
      </c>
      <c r="D108" s="27" t="str">
        <v>[40]</v>
      </c>
      <c r="E108" s="27" t="str" cm="1">
        <f t="array" ref="E108:F108">_xlfn.TEXTSPLIT($B108,")")</f>
        <v>2ndDec2024(05:34:39</v>
      </c>
      <c r="F108" s="27" t="str">
        <v>609355208Reels</v>
      </c>
      <c r="G108" s="27" t="str">
        <f t="shared" si="12"/>
        <v>40]</v>
      </c>
      <c r="H108" s="27">
        <f>VALUE(SUBSTITUTE($G108,"]",""))</f>
        <v>40</v>
      </c>
      <c r="I108" s="27" t="str">
        <f t="shared" si="13"/>
        <v>Train to Gain</v>
      </c>
      <c r="J108" s="28" t="str">
        <f t="shared" si="14"/>
        <v>2ndDec2024 05:34:39</v>
      </c>
      <c r="K108" s="28" t="str" cm="1">
        <f t="array" ref="K108:L108">_xlfn.TEXTSPLIT($J108," ")</f>
        <v>2ndDec2024</v>
      </c>
      <c r="L108" s="28" t="str">
        <v>05:34:39</v>
      </c>
      <c r="M108" s="58" t="str">
        <f t="shared" si="15"/>
        <v>2/12/2024</v>
      </c>
      <c r="N108" s="28" t="str" cm="1">
        <f t="array" ref="N108:P108">_xlfn.TEXTSPLIT($M108,"/")</f>
        <v>2</v>
      </c>
      <c r="O108" s="28" t="str">
        <v>12</v>
      </c>
      <c r="P108" s="28" t="str">
        <v>2024</v>
      </c>
      <c r="Q108" s="28">
        <f>DATE(P108,N108,O108)</f>
        <v>45334</v>
      </c>
      <c r="R108" s="89" t="str" cm="1">
        <f t="array" ref="R108:T108">_xlfn.TEXTSPLIT($L108,":")</f>
        <v>05</v>
      </c>
      <c r="S108" s="28" t="str">
        <v>34</v>
      </c>
      <c r="T108" s="28" t="str">
        <v>39</v>
      </c>
      <c r="U108" s="90">
        <f t="shared" si="16"/>
        <v>0.23239583333333333</v>
      </c>
      <c r="V108" s="27" t="str">
        <f t="shared" si="17"/>
        <v>Reels</v>
      </c>
      <c r="W108" s="37" t="str">
        <f t="shared" si="18"/>
        <v>Instagram</v>
      </c>
      <c r="X108" s="71">
        <f t="shared" si="0"/>
        <v>40</v>
      </c>
      <c r="Y108" s="60" t="str">
        <f t="shared" si="11"/>
        <v>Train to Gain</v>
      </c>
      <c r="Z108" s="69">
        <f t="shared" si="19"/>
        <v>45334</v>
      </c>
      <c r="AA108" s="66" t="str" cm="1">
        <f t="array" ref="AA108:AB108">_xlfn.TEXTSPLIT($F108,$V108)</f>
        <v>609355208</v>
      </c>
      <c r="AB108" t="str">
        <v/>
      </c>
    </row>
    <row r="109" spans="1:28">
      <c r="A109" s="32" t="s">
        <v>1237</v>
      </c>
      <c r="B109" s="37" t="str" cm="1">
        <f t="array" ref="B109:D109">TRIM(_xlfn.TEXTSPLIT($A109,"#"))</f>
        <v>2ndDec2024(08:42:27)700255246Monetization</v>
      </c>
      <c r="C109" s="27" t="str">
        <v>Train to Gain</v>
      </c>
      <c r="D109" s="27" t="str">
        <v>[39]</v>
      </c>
      <c r="E109" s="27" t="str" cm="1">
        <f t="array" ref="E109:F109">_xlfn.TEXTSPLIT($B109,")")</f>
        <v>2ndDec2024(08:42:27</v>
      </c>
      <c r="F109" s="27" t="str">
        <v>700255246Monetization</v>
      </c>
      <c r="G109" s="27" t="str">
        <f t="shared" si="12"/>
        <v>39]</v>
      </c>
      <c r="H109" s="27">
        <f>VALUE(SUBSTITUTE($G109,"]",""))</f>
        <v>39</v>
      </c>
      <c r="I109" s="27" t="str">
        <f t="shared" si="13"/>
        <v>Train to Gain</v>
      </c>
      <c r="J109" s="28" t="str">
        <f t="shared" si="14"/>
        <v>2ndDec2024 08:42:27</v>
      </c>
      <c r="K109" s="28" t="str" cm="1">
        <f t="array" ref="K109:L109">_xlfn.TEXTSPLIT($J109," ")</f>
        <v>2ndDec2024</v>
      </c>
      <c r="L109" s="28" t="str">
        <v>08:42:27</v>
      </c>
      <c r="M109" s="58" t="str">
        <f t="shared" si="15"/>
        <v>2/12/2024</v>
      </c>
      <c r="N109" s="28" t="str" cm="1">
        <f t="array" ref="N109:P109">_xlfn.TEXTSPLIT($M109,"/")</f>
        <v>2</v>
      </c>
      <c r="O109" s="28" t="str">
        <v>12</v>
      </c>
      <c r="P109" s="28" t="str">
        <v>2024</v>
      </c>
      <c r="Q109" s="28">
        <f>DATE(P109,N109,O109)</f>
        <v>45334</v>
      </c>
      <c r="R109" s="89" t="str" cm="1">
        <f t="array" ref="R109:T109">_xlfn.TEXTSPLIT($L109,":")</f>
        <v>08</v>
      </c>
      <c r="S109" s="28" t="str">
        <v>42</v>
      </c>
      <c r="T109" s="28" t="str">
        <v>27</v>
      </c>
      <c r="U109" s="90">
        <f t="shared" si="16"/>
        <v>0.36281249999999998</v>
      </c>
      <c r="V109" s="27" t="str">
        <f t="shared" si="17"/>
        <v>Monetization</v>
      </c>
      <c r="W109" s="37" t="str">
        <f t="shared" si="18"/>
        <v>Youtube</v>
      </c>
      <c r="X109" s="71">
        <f t="shared" si="0"/>
        <v>39</v>
      </c>
      <c r="Y109" s="60" t="str">
        <f t="shared" si="11"/>
        <v>Train to Gain</v>
      </c>
      <c r="Z109" s="69">
        <f t="shared" si="19"/>
        <v>45334</v>
      </c>
      <c r="AA109" s="66" t="str" cm="1">
        <f t="array" ref="AA109:AB109">_xlfn.TEXTSPLIT($F109,$V109)</f>
        <v>700255246</v>
      </c>
      <c r="AB109" t="str">
        <v/>
      </c>
    </row>
    <row r="110" spans="1:28">
      <c r="A110" s="32" t="s">
        <v>1238</v>
      </c>
      <c r="B110" s="37" t="str" cm="1">
        <f t="array" ref="B110:D110">TRIM(_xlfn.TEXTSPLIT($A110,"#"))</f>
        <v>4thDec2024(06:35:03)701155284Subscribers</v>
      </c>
      <c r="C110" s="27" t="str">
        <v>Grow with Us</v>
      </c>
      <c r="D110" s="27" t="str">
        <v>[11]</v>
      </c>
      <c r="E110" s="27" t="str" cm="1">
        <f t="array" ref="E110:F110">_xlfn.TEXTSPLIT($B110,")")</f>
        <v>4thDec2024(06:35:03</v>
      </c>
      <c r="F110" s="27" t="str">
        <v>701155284Subscribers</v>
      </c>
      <c r="G110" s="27" t="str">
        <f t="shared" si="12"/>
        <v>11]</v>
      </c>
      <c r="H110" s="27">
        <f>VALUE(SUBSTITUTE($G110,"]",""))</f>
        <v>11</v>
      </c>
      <c r="I110" s="27" t="str">
        <f t="shared" si="13"/>
        <v>Grow with Us</v>
      </c>
      <c r="J110" s="28" t="str">
        <f t="shared" si="14"/>
        <v>4thDec2024 06:35:03</v>
      </c>
      <c r="K110" s="28" t="str" cm="1">
        <f t="array" ref="K110:L110">_xlfn.TEXTSPLIT($J110," ")</f>
        <v>4thDec2024</v>
      </c>
      <c r="L110" s="28" t="str">
        <v>06:35:03</v>
      </c>
      <c r="M110" s="58" t="str">
        <f t="shared" si="15"/>
        <v>4/12/2024</v>
      </c>
      <c r="N110" s="28" t="str" cm="1">
        <f t="array" ref="N110:P110">_xlfn.TEXTSPLIT($M110,"/")</f>
        <v>4</v>
      </c>
      <c r="O110" s="28" t="str">
        <v>12</v>
      </c>
      <c r="P110" s="28" t="str">
        <v>2024</v>
      </c>
      <c r="Q110" s="28">
        <f>DATE(P110,N110,O110)</f>
        <v>45394</v>
      </c>
      <c r="R110" s="89" t="str" cm="1">
        <f t="array" ref="R110:T110">_xlfn.TEXTSPLIT($L110,":")</f>
        <v>06</v>
      </c>
      <c r="S110" s="28" t="str">
        <v>35</v>
      </c>
      <c r="T110" s="28" t="str">
        <v>03</v>
      </c>
      <c r="U110" s="90">
        <f t="shared" si="16"/>
        <v>0.27434027777777775</v>
      </c>
      <c r="V110" s="27" t="str">
        <f t="shared" si="17"/>
        <v>Subscribers</v>
      </c>
      <c r="W110" s="37" t="str">
        <f t="shared" si="18"/>
        <v>Youtube</v>
      </c>
      <c r="X110" s="71">
        <f t="shared" si="0"/>
        <v>11</v>
      </c>
      <c r="Y110" s="60" t="str">
        <f t="shared" si="11"/>
        <v>Grow with Us</v>
      </c>
      <c r="Z110" s="69">
        <f t="shared" si="19"/>
        <v>45394</v>
      </c>
      <c r="AA110" s="66" t="str" cm="1">
        <f t="array" ref="AA110:AB110">_xlfn.TEXTSPLIT($F110,$V110)</f>
        <v>701155284</v>
      </c>
      <c r="AB110" t="str">
        <v/>
      </c>
    </row>
    <row r="111" spans="1:28">
      <c r="A111" s="32" t="s">
        <v>1239</v>
      </c>
      <c r="B111" s="37" t="str" cm="1">
        <f t="array" ref="B111:D111">TRIM(_xlfn.TEXTSPLIT($A111,"#"))</f>
        <v>3rdDec2024(02:26:41)600205053Explore Page</v>
      </c>
      <c r="C111" s="27" t="str">
        <v>Unlock Your Potential</v>
      </c>
      <c r="D111" s="27" t="str">
        <v>[12]</v>
      </c>
      <c r="E111" s="27" t="str" cm="1">
        <f t="array" ref="E111:F111">_xlfn.TEXTSPLIT($B111,")")</f>
        <v>3rdDec2024(02:26:41</v>
      </c>
      <c r="F111" s="27" t="str">
        <v>600205053Explore Page</v>
      </c>
      <c r="G111" s="27" t="str">
        <f t="shared" si="12"/>
        <v>12]</v>
      </c>
      <c r="H111" s="27">
        <f>VALUE(SUBSTITUTE($G111,"]",""))</f>
        <v>12</v>
      </c>
      <c r="I111" s="27" t="str">
        <f t="shared" si="13"/>
        <v>Unlock Your Potential</v>
      </c>
      <c r="J111" s="28" t="str">
        <f t="shared" si="14"/>
        <v>3rdDec2024 02:26:41</v>
      </c>
      <c r="K111" s="28" t="str" cm="1">
        <f t="array" ref="K111:L111">_xlfn.TEXTSPLIT($J111," ")</f>
        <v>3rdDec2024</v>
      </c>
      <c r="L111" s="28" t="str">
        <v>02:26:41</v>
      </c>
      <c r="M111" s="58" t="str">
        <f t="shared" si="15"/>
        <v>3/12/2024</v>
      </c>
      <c r="N111" s="28" t="str" cm="1">
        <f t="array" ref="N111:P111">_xlfn.TEXTSPLIT($M111,"/")</f>
        <v>3</v>
      </c>
      <c r="O111" s="28" t="str">
        <v>12</v>
      </c>
      <c r="P111" s="28" t="str">
        <v>2024</v>
      </c>
      <c r="Q111" s="28">
        <f>DATE(P111,N111,O111)</f>
        <v>45363</v>
      </c>
      <c r="R111" s="89" t="str" cm="1">
        <f t="array" ref="R111:T111">_xlfn.TEXTSPLIT($L111,":")</f>
        <v>02</v>
      </c>
      <c r="S111" s="28" t="str">
        <v>26</v>
      </c>
      <c r="T111" s="28" t="str">
        <v>41</v>
      </c>
      <c r="U111" s="90">
        <f t="shared" si="16"/>
        <v>0.10186342592592593</v>
      </c>
      <c r="V111" s="27" t="str">
        <f t="shared" si="17"/>
        <v>Explore Page</v>
      </c>
      <c r="W111" s="37" t="str">
        <f t="shared" si="18"/>
        <v>Instagram</v>
      </c>
      <c r="X111" s="71">
        <f t="shared" si="0"/>
        <v>12</v>
      </c>
      <c r="Y111" s="60" t="str">
        <f t="shared" si="11"/>
        <v>Unlock Your Potential</v>
      </c>
      <c r="Z111" s="69">
        <f t="shared" si="19"/>
        <v>45363</v>
      </c>
      <c r="AA111" s="66" t="str" cm="1">
        <f t="array" ref="AA111:AB111">_xlfn.TEXTSPLIT($F111,$V111)</f>
        <v>600205053</v>
      </c>
      <c r="AB111" t="str">
        <v/>
      </c>
    </row>
    <row r="112" spans="1:28">
      <c r="A112" s="32" t="s">
        <v>1240</v>
      </c>
      <c r="B112" s="37" t="str" cm="1">
        <f t="array" ref="B112:D112">TRIM(_xlfn.TEXTSPLIT($A112,"#"))</f>
        <v>5thDec2024(03:53:20)602955359Reels</v>
      </c>
      <c r="C112" s="27" t="str">
        <v>Train to Gain</v>
      </c>
      <c r="D112" s="27" t="str">
        <v>[39]</v>
      </c>
      <c r="E112" s="27" t="str" cm="1">
        <f t="array" ref="E112:F112">_xlfn.TEXTSPLIT($B112,")")</f>
        <v>5thDec2024(03:53:20</v>
      </c>
      <c r="F112" s="27" t="str">
        <v>602955359Reels</v>
      </c>
      <c r="G112" s="27" t="str">
        <f t="shared" si="12"/>
        <v>39]</v>
      </c>
      <c r="H112" s="27">
        <f>VALUE(SUBSTITUTE($G112,"]",""))</f>
        <v>39</v>
      </c>
      <c r="I112" s="27" t="str">
        <f t="shared" si="13"/>
        <v>Train to Gain</v>
      </c>
      <c r="J112" s="28" t="str">
        <f t="shared" si="14"/>
        <v>5thDec2024 03:53:20</v>
      </c>
      <c r="K112" s="28" t="str" cm="1">
        <f t="array" ref="K112:L112">_xlfn.TEXTSPLIT($J112," ")</f>
        <v>5thDec2024</v>
      </c>
      <c r="L112" s="28" t="str">
        <v>03:53:20</v>
      </c>
      <c r="M112" s="58" t="str">
        <f t="shared" si="15"/>
        <v>5/12/2024</v>
      </c>
      <c r="N112" s="28" t="str" cm="1">
        <f t="array" ref="N112:P112">_xlfn.TEXTSPLIT($M112,"/")</f>
        <v>5</v>
      </c>
      <c r="O112" s="28" t="str">
        <v>12</v>
      </c>
      <c r="P112" s="28" t="str">
        <v>2024</v>
      </c>
      <c r="Q112" s="28">
        <f>DATE(P112,N112,O112)</f>
        <v>45424</v>
      </c>
      <c r="R112" s="89" t="str" cm="1">
        <f t="array" ref="R112:T112">_xlfn.TEXTSPLIT($L112,":")</f>
        <v>03</v>
      </c>
      <c r="S112" s="28" t="str">
        <v>53</v>
      </c>
      <c r="T112" s="28" t="str">
        <v>20</v>
      </c>
      <c r="U112" s="90">
        <f t="shared" si="16"/>
        <v>0.16203703703703703</v>
      </c>
      <c r="V112" s="27" t="str">
        <f t="shared" si="17"/>
        <v>Reels</v>
      </c>
      <c r="W112" s="37" t="str">
        <f t="shared" si="18"/>
        <v>Instagram</v>
      </c>
      <c r="X112" s="71">
        <f t="shared" si="0"/>
        <v>39</v>
      </c>
      <c r="Y112" s="60" t="str">
        <f t="shared" si="11"/>
        <v>Train to Gain</v>
      </c>
      <c r="Z112" s="69">
        <f t="shared" si="19"/>
        <v>45424</v>
      </c>
      <c r="AA112" s="66" t="str" cm="1">
        <f t="array" ref="AA112:AB112">_xlfn.TEXTSPLIT($F112,$V112)</f>
        <v>602955359</v>
      </c>
      <c r="AB112" t="str">
        <v/>
      </c>
    </row>
    <row r="113" spans="1:28">
      <c r="A113" s="32" t="s">
        <v>1241</v>
      </c>
      <c r="B113" s="37" t="str" cm="1">
        <f t="array" ref="B113:D113">TRIM(_xlfn.TEXTSPLIT($A113,"#"))</f>
        <v>7thDec2024(11:11:23)603855397Shorts</v>
      </c>
      <c r="C113" s="27" t="str">
        <v>Unlock Your Potential</v>
      </c>
      <c r="D113" s="27" t="str">
        <v>[13]</v>
      </c>
      <c r="E113" s="27" t="str" cm="1">
        <f t="array" ref="E113:F113">_xlfn.TEXTSPLIT($B113,")")</f>
        <v>7thDec2024(11:11:23</v>
      </c>
      <c r="F113" s="27" t="str">
        <v>603855397Shorts</v>
      </c>
      <c r="G113" s="27" t="str">
        <f t="shared" si="12"/>
        <v>13]</v>
      </c>
      <c r="H113" s="27">
        <f>VALUE(SUBSTITUTE($G113,"]",""))</f>
        <v>13</v>
      </c>
      <c r="I113" s="27" t="str">
        <f t="shared" si="13"/>
        <v>Unlock Your Potential</v>
      </c>
      <c r="J113" s="28" t="str">
        <f t="shared" si="14"/>
        <v>7thDec2024 11:11:23</v>
      </c>
      <c r="K113" s="28" t="str" cm="1">
        <f t="array" ref="K113:L113">_xlfn.TEXTSPLIT($J113," ")</f>
        <v>7thDec2024</v>
      </c>
      <c r="L113" s="28" t="str">
        <v>11:11:23</v>
      </c>
      <c r="M113" s="58" t="str">
        <f t="shared" si="15"/>
        <v>7/12/2024</v>
      </c>
      <c r="N113" s="28" t="str" cm="1">
        <f t="array" ref="N113:P113">_xlfn.TEXTSPLIT($M113,"/")</f>
        <v>7</v>
      </c>
      <c r="O113" s="28" t="str">
        <v>12</v>
      </c>
      <c r="P113" s="28" t="str">
        <v>2024</v>
      </c>
      <c r="Q113" s="28">
        <f>DATE(P113,N113,O113)</f>
        <v>45485</v>
      </c>
      <c r="R113" s="89" t="str" cm="1">
        <f t="array" ref="R113:T113">_xlfn.TEXTSPLIT($L113,":")</f>
        <v>11</v>
      </c>
      <c r="S113" s="28" t="str">
        <v>11</v>
      </c>
      <c r="T113" s="28" t="str">
        <v>23</v>
      </c>
      <c r="U113" s="90">
        <f t="shared" si="16"/>
        <v>0.4662384259259259</v>
      </c>
      <c r="V113" s="27" t="str">
        <f t="shared" si="17"/>
        <v>Shorts</v>
      </c>
      <c r="W113" s="37" t="str">
        <f t="shared" si="18"/>
        <v>Youtube</v>
      </c>
      <c r="X113" s="71">
        <f t="shared" si="0"/>
        <v>13</v>
      </c>
      <c r="Y113" s="60" t="str">
        <f t="shared" si="11"/>
        <v>Unlock Your Potential</v>
      </c>
      <c r="Z113" s="69">
        <f t="shared" si="19"/>
        <v>45485</v>
      </c>
      <c r="AA113" s="66" t="str" cm="1">
        <f t="array" ref="AA113:AB113">_xlfn.TEXTSPLIT($F113,$V113)</f>
        <v>603855397</v>
      </c>
      <c r="AB113" t="str">
        <v/>
      </c>
    </row>
    <row r="114" spans="1:28">
      <c r="A114" s="32" t="s">
        <v>1242</v>
      </c>
      <c r="B114" s="37" t="str" cm="1">
        <f t="array" ref="B114:D114">TRIM(_xlfn.TEXTSPLIT($A114,"#"))</f>
        <v>2ndDec2024(01:43:14)704755430Monetization</v>
      </c>
      <c r="C114" s="27" t="str">
        <v>Train to Gain</v>
      </c>
      <c r="D114" s="27" t="str">
        <v>[31]</v>
      </c>
      <c r="E114" s="27" t="str" cm="1">
        <f t="array" ref="E114:F114">_xlfn.TEXTSPLIT($B114,")")</f>
        <v>2ndDec2024(01:43:14</v>
      </c>
      <c r="F114" s="27" t="str">
        <v>704755430Monetization</v>
      </c>
      <c r="G114" s="27" t="str">
        <f t="shared" si="12"/>
        <v>31]</v>
      </c>
      <c r="H114" s="27">
        <f>VALUE(SUBSTITUTE($G114,"]",""))</f>
        <v>31</v>
      </c>
      <c r="I114" s="27" t="str">
        <f t="shared" si="13"/>
        <v>Train to Gain</v>
      </c>
      <c r="J114" s="28" t="str">
        <f t="shared" si="14"/>
        <v>2ndDec2024 01:43:14</v>
      </c>
      <c r="K114" s="28" t="str" cm="1">
        <f t="array" ref="K114:L114">_xlfn.TEXTSPLIT($J114," ")</f>
        <v>2ndDec2024</v>
      </c>
      <c r="L114" s="28" t="str">
        <v>01:43:14</v>
      </c>
      <c r="M114" s="58" t="str">
        <f t="shared" si="15"/>
        <v>2/12/2024</v>
      </c>
      <c r="N114" s="28" t="str" cm="1">
        <f t="array" ref="N114:P114">_xlfn.TEXTSPLIT($M114,"/")</f>
        <v>2</v>
      </c>
      <c r="O114" s="28" t="str">
        <v>12</v>
      </c>
      <c r="P114" s="28" t="str">
        <v>2024</v>
      </c>
      <c r="Q114" s="28">
        <f>DATE(P114,N114,O114)</f>
        <v>45334</v>
      </c>
      <c r="R114" s="89" t="str" cm="1">
        <f t="array" ref="R114:T114">_xlfn.TEXTSPLIT($L114,":")</f>
        <v>01</v>
      </c>
      <c r="S114" s="28" t="str">
        <v>43</v>
      </c>
      <c r="T114" s="28" t="str">
        <v>14</v>
      </c>
      <c r="U114" s="90">
        <f t="shared" si="16"/>
        <v>7.1689814814814817E-2</v>
      </c>
      <c r="V114" s="27" t="str">
        <f t="shared" si="17"/>
        <v>Monetization</v>
      </c>
      <c r="W114" s="37" t="str">
        <f t="shared" si="18"/>
        <v>Youtube</v>
      </c>
      <c r="X114" s="71">
        <f t="shared" si="0"/>
        <v>31</v>
      </c>
      <c r="Y114" s="60" t="str">
        <f t="shared" si="11"/>
        <v>Train to Gain</v>
      </c>
      <c r="Z114" s="69">
        <f t="shared" si="19"/>
        <v>45334</v>
      </c>
      <c r="AA114" s="66" t="str" cm="1">
        <f t="array" ref="AA114:AB114">_xlfn.TEXTSPLIT($F114,$V114)</f>
        <v>704755430</v>
      </c>
      <c r="AB114" t="str">
        <v/>
      </c>
    </row>
    <row r="115" spans="1:28">
      <c r="A115" s="32" t="s">
        <v>1243</v>
      </c>
      <c r="B115" s="37" t="str" cm="1">
        <f t="array" ref="B115:D115">TRIM(_xlfn.TEXTSPLIT($A115,"#"))</f>
        <v>6thDec2024(03:50:12)605655473Explore Page</v>
      </c>
      <c r="C115" s="27" t="str">
        <v>Unlock Your Potential</v>
      </c>
      <c r="D115" s="27" t="str">
        <v>[32]</v>
      </c>
      <c r="E115" s="27" t="str" cm="1">
        <f t="array" ref="E115:F115">_xlfn.TEXTSPLIT($B115,")")</f>
        <v>6thDec2024(03:50:12</v>
      </c>
      <c r="F115" s="27" t="str">
        <v>605655473Explore Page</v>
      </c>
      <c r="G115" s="27" t="str">
        <f t="shared" si="12"/>
        <v>32]</v>
      </c>
      <c r="H115" s="27">
        <f>VALUE(SUBSTITUTE($G115,"]",""))</f>
        <v>32</v>
      </c>
      <c r="I115" s="27" t="str">
        <f t="shared" si="13"/>
        <v>Unlock Your Potential</v>
      </c>
      <c r="J115" s="28" t="str">
        <f t="shared" si="14"/>
        <v>6thDec2024 03:50:12</v>
      </c>
      <c r="K115" s="28" t="str" cm="1">
        <f t="array" ref="K115:L115">_xlfn.TEXTSPLIT($J115," ")</f>
        <v>6thDec2024</v>
      </c>
      <c r="L115" s="28" t="str">
        <v>03:50:12</v>
      </c>
      <c r="M115" s="58" t="str">
        <f t="shared" si="15"/>
        <v>6/12/2024</v>
      </c>
      <c r="N115" s="28" t="str" cm="1">
        <f t="array" ref="N115:P115">_xlfn.TEXTSPLIT($M115,"/")</f>
        <v>6</v>
      </c>
      <c r="O115" s="28" t="str">
        <v>12</v>
      </c>
      <c r="P115" s="28" t="str">
        <v>2024</v>
      </c>
      <c r="Q115" s="28">
        <f>DATE(P115,N115,O115)</f>
        <v>45455</v>
      </c>
      <c r="R115" s="89" t="str" cm="1">
        <f t="array" ref="R115:T115">_xlfn.TEXTSPLIT($L115,":")</f>
        <v>03</v>
      </c>
      <c r="S115" s="28" t="str">
        <v>50</v>
      </c>
      <c r="T115" s="28" t="str">
        <v>12</v>
      </c>
      <c r="U115" s="90">
        <f t="shared" si="16"/>
        <v>0.15986111111111112</v>
      </c>
      <c r="V115" s="27" t="str">
        <f t="shared" si="17"/>
        <v>Explore Page</v>
      </c>
      <c r="W115" s="37" t="str">
        <f t="shared" si="18"/>
        <v>Instagram</v>
      </c>
      <c r="X115" s="71">
        <f t="shared" si="0"/>
        <v>32</v>
      </c>
      <c r="Y115" s="60" t="str">
        <f t="shared" si="11"/>
        <v>Unlock Your Potential</v>
      </c>
      <c r="Z115" s="69">
        <f t="shared" si="19"/>
        <v>45455</v>
      </c>
      <c r="AA115" s="66" t="str" cm="1">
        <f t="array" ref="AA115:AB115">_xlfn.TEXTSPLIT($F115,$V115)</f>
        <v>605655473</v>
      </c>
      <c r="AB115" t="str">
        <v/>
      </c>
    </row>
    <row r="116" spans="1:28">
      <c r="A116" s="32" t="s">
        <v>1244</v>
      </c>
      <c r="B116" s="37" t="str" cm="1">
        <f t="array" ref="B116:D116">TRIM(_xlfn.TEXTSPLIT($A116,"#"))</f>
        <v>4thDec2024(01:17:53)706555510Monetization</v>
      </c>
      <c r="C116" s="27" t="str">
        <v>Unlock Your Potential</v>
      </c>
      <c r="D116" s="27" t="str">
        <v>[33]</v>
      </c>
      <c r="E116" s="27" t="str" cm="1">
        <f t="array" ref="E116:F116">_xlfn.TEXTSPLIT($B116,")")</f>
        <v>4thDec2024(01:17:53</v>
      </c>
      <c r="F116" s="27" t="str">
        <v>706555510Monetization</v>
      </c>
      <c r="G116" s="27" t="str">
        <f t="shared" si="12"/>
        <v>33]</v>
      </c>
      <c r="H116" s="27">
        <f>VALUE(SUBSTITUTE($G116,"]",""))</f>
        <v>33</v>
      </c>
      <c r="I116" s="27" t="str">
        <f t="shared" si="13"/>
        <v>Unlock Your Potential</v>
      </c>
      <c r="J116" s="28" t="str">
        <f t="shared" si="14"/>
        <v>4thDec2024 01:17:53</v>
      </c>
      <c r="K116" s="28" t="str" cm="1">
        <f t="array" ref="K116:L116">_xlfn.TEXTSPLIT($J116," ")</f>
        <v>4thDec2024</v>
      </c>
      <c r="L116" s="28" t="str">
        <v>01:17:53</v>
      </c>
      <c r="M116" s="58" t="str">
        <f t="shared" si="15"/>
        <v>4/12/2024</v>
      </c>
      <c r="N116" s="28" t="str" cm="1">
        <f t="array" ref="N116:P116">_xlfn.TEXTSPLIT($M116,"/")</f>
        <v>4</v>
      </c>
      <c r="O116" s="28" t="str">
        <v>12</v>
      </c>
      <c r="P116" s="28" t="str">
        <v>2024</v>
      </c>
      <c r="Q116" s="28">
        <f>DATE(P116,N116,O116)</f>
        <v>45394</v>
      </c>
      <c r="R116" s="89" t="str" cm="1">
        <f t="array" ref="R116:T116">_xlfn.TEXTSPLIT($L116,":")</f>
        <v>01</v>
      </c>
      <c r="S116" s="28" t="str">
        <v>17</v>
      </c>
      <c r="T116" s="28" t="str">
        <v>53</v>
      </c>
      <c r="U116" s="90">
        <f t="shared" si="16"/>
        <v>5.4085648148148147E-2</v>
      </c>
      <c r="V116" s="27" t="str">
        <f t="shared" si="17"/>
        <v>Monetization</v>
      </c>
      <c r="W116" s="37" t="str">
        <f t="shared" si="18"/>
        <v>Youtube</v>
      </c>
      <c r="X116" s="71">
        <f t="shared" si="0"/>
        <v>33</v>
      </c>
      <c r="Y116" s="60" t="str">
        <f t="shared" si="11"/>
        <v>Unlock Your Potential</v>
      </c>
      <c r="Z116" s="69">
        <f t="shared" si="19"/>
        <v>45394</v>
      </c>
      <c r="AA116" s="66" t="str" cm="1">
        <f t="array" ref="AA116:AB116">_xlfn.TEXTSPLIT($F116,$V116)</f>
        <v>706555510</v>
      </c>
      <c r="AB116" t="str">
        <v/>
      </c>
    </row>
    <row r="117" spans="1:28">
      <c r="A117" s="32" t="s">
        <v>1245</v>
      </c>
      <c r="B117" s="37" t="str" cm="1">
        <f t="array" ref="B117:D117">TRIM(_xlfn.TEXTSPLIT($A117,"#"))</f>
        <v>3rdDec2024(04:18:59)707455548News Feed</v>
      </c>
      <c r="C117" s="27" t="str">
        <v>Unlock Your Potential</v>
      </c>
      <c r="D117" s="27" t="str">
        <v>[32]</v>
      </c>
      <c r="E117" s="27" t="str" cm="1">
        <f t="array" ref="E117:F117">_xlfn.TEXTSPLIT($B117,")")</f>
        <v>3rdDec2024(04:18:59</v>
      </c>
      <c r="F117" s="27" t="str">
        <v>707455548News Feed</v>
      </c>
      <c r="G117" s="27" t="str">
        <f t="shared" si="12"/>
        <v>32]</v>
      </c>
      <c r="H117" s="27">
        <f>VALUE(SUBSTITUTE($G117,"]",""))</f>
        <v>32</v>
      </c>
      <c r="I117" s="27" t="str">
        <f t="shared" si="13"/>
        <v>Unlock Your Potential</v>
      </c>
      <c r="J117" s="28" t="str">
        <f t="shared" si="14"/>
        <v>3rdDec2024 04:18:59</v>
      </c>
      <c r="K117" s="28" t="str" cm="1">
        <f t="array" ref="K117:L117">_xlfn.TEXTSPLIT($J117," ")</f>
        <v>3rdDec2024</v>
      </c>
      <c r="L117" s="28" t="str">
        <v>04:18:59</v>
      </c>
      <c r="M117" s="58" t="str">
        <f t="shared" si="15"/>
        <v>3/12/2024</v>
      </c>
      <c r="N117" s="28" t="str" cm="1">
        <f t="array" ref="N117:P117">_xlfn.TEXTSPLIT($M117,"/")</f>
        <v>3</v>
      </c>
      <c r="O117" s="28" t="str">
        <v>12</v>
      </c>
      <c r="P117" s="28" t="str">
        <v>2024</v>
      </c>
      <c r="Q117" s="28">
        <f>DATE(P117,N117,O117)</f>
        <v>45363</v>
      </c>
      <c r="R117" s="89" t="str" cm="1">
        <f t="array" ref="R117:T117">_xlfn.TEXTSPLIT($L117,":")</f>
        <v>04</v>
      </c>
      <c r="S117" s="28" t="str">
        <v>18</v>
      </c>
      <c r="T117" s="28" t="str">
        <v>59</v>
      </c>
      <c r="U117" s="90">
        <f t="shared" si="16"/>
        <v>0.17984953703703704</v>
      </c>
      <c r="V117" s="27" t="str">
        <f t="shared" si="17"/>
        <v>News Feed</v>
      </c>
      <c r="W117" s="37" t="str">
        <f t="shared" si="18"/>
        <v>Facebook</v>
      </c>
      <c r="X117" s="71">
        <f t="shared" si="0"/>
        <v>32</v>
      </c>
      <c r="Y117" s="60" t="str">
        <f t="shared" si="11"/>
        <v>Unlock Your Potential</v>
      </c>
      <c r="Z117" s="69">
        <f t="shared" si="19"/>
        <v>45363</v>
      </c>
      <c r="AA117" s="66" t="str" cm="1">
        <f t="array" ref="AA117:AB117">_xlfn.TEXTSPLIT($F117,$V117)</f>
        <v>707455548</v>
      </c>
      <c r="AB117" t="str">
        <v/>
      </c>
    </row>
    <row r="118" spans="1:28">
      <c r="A118" s="32" t="s">
        <v>1246</v>
      </c>
      <c r="B118" s="37" t="str" cm="1">
        <f t="array" ref="B118:D118">TRIM(_xlfn.TEXTSPLIT($A118,"#"))</f>
        <v>2ndDec2024(02:59:17)608355586Stories</v>
      </c>
      <c r="C118" s="27" t="str">
        <v>Unlock Your Potential</v>
      </c>
      <c r="D118" s="27" t="str">
        <v>[14]</v>
      </c>
      <c r="E118" s="27" t="str" cm="1">
        <f t="array" ref="E118:F118">_xlfn.TEXTSPLIT($B118,")")</f>
        <v>2ndDec2024(02:59:17</v>
      </c>
      <c r="F118" s="27" t="str">
        <v>608355586Stories</v>
      </c>
      <c r="G118" s="27" t="str">
        <f t="shared" si="12"/>
        <v>14]</v>
      </c>
      <c r="H118" s="27">
        <f>VALUE(SUBSTITUTE($G118,"]",""))</f>
        <v>14</v>
      </c>
      <c r="I118" s="27" t="str">
        <f t="shared" si="13"/>
        <v>Unlock Your Potential</v>
      </c>
      <c r="J118" s="28" t="str">
        <f t="shared" si="14"/>
        <v>2ndDec2024 02:59:17</v>
      </c>
      <c r="K118" s="28" t="str" cm="1">
        <f t="array" ref="K118:L118">_xlfn.TEXTSPLIT($J118," ")</f>
        <v>2ndDec2024</v>
      </c>
      <c r="L118" s="28" t="str">
        <v>02:59:17</v>
      </c>
      <c r="M118" s="58" t="str">
        <f t="shared" si="15"/>
        <v>2/12/2024</v>
      </c>
      <c r="N118" s="28" t="str" cm="1">
        <f t="array" ref="N118:P118">_xlfn.TEXTSPLIT($M118,"/")</f>
        <v>2</v>
      </c>
      <c r="O118" s="28" t="str">
        <v>12</v>
      </c>
      <c r="P118" s="28" t="str">
        <v>2024</v>
      </c>
      <c r="Q118" s="28">
        <f>DATE(P118,N118,O118)</f>
        <v>45334</v>
      </c>
      <c r="R118" s="89" t="str" cm="1">
        <f t="array" ref="R118:T118">_xlfn.TEXTSPLIT($L118,":")</f>
        <v>02</v>
      </c>
      <c r="S118" s="28" t="str">
        <v>59</v>
      </c>
      <c r="T118" s="28" t="str">
        <v>17</v>
      </c>
      <c r="U118" s="90">
        <f t="shared" si="16"/>
        <v>0.12450231481481482</v>
      </c>
      <c r="V118" s="27" t="str">
        <f t="shared" si="17"/>
        <v>Stories</v>
      </c>
      <c r="W118" s="37" t="str">
        <f t="shared" si="18"/>
        <v>Instagram</v>
      </c>
      <c r="X118" s="71">
        <f t="shared" si="0"/>
        <v>14</v>
      </c>
      <c r="Y118" s="60" t="str">
        <f t="shared" si="11"/>
        <v>Unlock Your Potential</v>
      </c>
      <c r="Z118" s="69">
        <f t="shared" si="19"/>
        <v>45334</v>
      </c>
      <c r="AA118" s="66" t="str" cm="1">
        <f t="array" ref="AA118:AB118">_xlfn.TEXTSPLIT($F118,$V118)</f>
        <v>608355586</v>
      </c>
      <c r="AB118" t="str">
        <v/>
      </c>
    </row>
    <row r="119" spans="1:28">
      <c r="A119" s="32" t="s">
        <v>1247</v>
      </c>
      <c r="B119" s="37" t="str" cm="1">
        <f t="array" ref="B119:D119">TRIM(_xlfn.TEXTSPLIT($A119,"#"))</f>
        <v>1stDec2024(01:55:16)609255624News Feed</v>
      </c>
      <c r="C119" s="27" t="str">
        <v>Train to Gain</v>
      </c>
      <c r="D119" s="27" t="str">
        <v>[10]</v>
      </c>
      <c r="E119" s="27" t="str" cm="1">
        <f t="array" ref="E119:F119">_xlfn.TEXTSPLIT($B119,")")</f>
        <v>1stDec2024(01:55:16</v>
      </c>
      <c r="F119" s="27" t="str">
        <v>609255624News Feed</v>
      </c>
      <c r="G119" s="27" t="str">
        <f t="shared" si="12"/>
        <v>10]</v>
      </c>
      <c r="H119" s="27">
        <f>VALUE(SUBSTITUTE($G119,"]",""))</f>
        <v>10</v>
      </c>
      <c r="I119" s="27" t="str">
        <f t="shared" si="13"/>
        <v>Train to Gain</v>
      </c>
      <c r="J119" s="28" t="str">
        <f t="shared" si="14"/>
        <v>1stDec2024 01:55:16</v>
      </c>
      <c r="K119" s="28" t="str" cm="1">
        <f t="array" ref="K119:L119">_xlfn.TEXTSPLIT($J119," ")</f>
        <v>1stDec2024</v>
      </c>
      <c r="L119" s="28" t="str">
        <v>01:55:16</v>
      </c>
      <c r="M119" s="58" t="str">
        <f t="shared" si="15"/>
        <v>1/12/2024</v>
      </c>
      <c r="N119" s="28" t="str" cm="1">
        <f t="array" ref="N119:P119">_xlfn.TEXTSPLIT($M119,"/")</f>
        <v>1</v>
      </c>
      <c r="O119" s="28" t="str">
        <v>12</v>
      </c>
      <c r="P119" s="28" t="str">
        <v>2024</v>
      </c>
      <c r="Q119" s="28">
        <f>DATE(P119,N119,O119)</f>
        <v>45303</v>
      </c>
      <c r="R119" s="89" t="str" cm="1">
        <f t="array" ref="R119:T119">_xlfn.TEXTSPLIT($L119,":")</f>
        <v>01</v>
      </c>
      <c r="S119" s="28" t="str">
        <v>55</v>
      </c>
      <c r="T119" s="28" t="str">
        <v>16</v>
      </c>
      <c r="U119" s="90">
        <f t="shared" si="16"/>
        <v>8.0046296296296296E-2</v>
      </c>
      <c r="V119" s="27" t="str">
        <f t="shared" si="17"/>
        <v>News Feed</v>
      </c>
      <c r="W119" s="37" t="str">
        <f t="shared" si="18"/>
        <v>Facebook</v>
      </c>
      <c r="X119" s="71">
        <f t="shared" si="0"/>
        <v>10</v>
      </c>
      <c r="Y119" s="60" t="str">
        <f t="shared" si="11"/>
        <v>Train to Gain</v>
      </c>
      <c r="Z119" s="69">
        <f t="shared" si="19"/>
        <v>45303</v>
      </c>
      <c r="AA119" s="66" t="str" cm="1">
        <f t="array" ref="AA119:AB119">_xlfn.TEXTSPLIT($F119,$V119)</f>
        <v>609255624</v>
      </c>
      <c r="AB119" t="str">
        <v/>
      </c>
    </row>
    <row r="120" spans="1:28">
      <c r="A120" s="32" t="s">
        <v>1248</v>
      </c>
      <c r="B120" s="37" t="str" cm="1">
        <f t="array" ref="B120:D120">TRIM(_xlfn.TEXTSPLIT($A120,"#"))</f>
        <v>3rdDec2024(03:45:32)700506060Explore Page</v>
      </c>
      <c r="C120" s="27" t="str">
        <v>Train to Gain</v>
      </c>
      <c r="D120" s="27" t="str">
        <v>[7]</v>
      </c>
      <c r="E120" s="27" t="str" cm="1">
        <f t="array" ref="E120:F120">_xlfn.TEXTSPLIT($B120,")")</f>
        <v>3rdDec2024(03:45:32</v>
      </c>
      <c r="F120" s="27" t="str">
        <v>700506060Explore Page</v>
      </c>
      <c r="G120" s="27" t="str">
        <f t="shared" si="12"/>
        <v>7]</v>
      </c>
      <c r="H120" s="27">
        <f>VALUE(SUBSTITUTE($G120,"]",""))</f>
        <v>7</v>
      </c>
      <c r="I120" s="27" t="str">
        <f t="shared" si="13"/>
        <v>Train to Gain</v>
      </c>
      <c r="J120" s="28" t="str">
        <f t="shared" si="14"/>
        <v>3rdDec2024 03:45:32</v>
      </c>
      <c r="K120" s="28" t="str" cm="1">
        <f t="array" ref="K120:L120">_xlfn.TEXTSPLIT($J120," ")</f>
        <v>3rdDec2024</v>
      </c>
      <c r="L120" s="28" t="str">
        <v>03:45:32</v>
      </c>
      <c r="M120" s="58" t="str">
        <f t="shared" si="15"/>
        <v>3/12/2024</v>
      </c>
      <c r="N120" s="28" t="str" cm="1">
        <f t="array" ref="N120:P120">_xlfn.TEXTSPLIT($M120,"/")</f>
        <v>3</v>
      </c>
      <c r="O120" s="28" t="str">
        <v>12</v>
      </c>
      <c r="P120" s="28" t="str">
        <v>2024</v>
      </c>
      <c r="Q120" s="28">
        <f>DATE(P120,N120,O120)</f>
        <v>45363</v>
      </c>
      <c r="R120" s="89" t="str" cm="1">
        <f t="array" ref="R120:T120">_xlfn.TEXTSPLIT($L120,":")</f>
        <v>03</v>
      </c>
      <c r="S120" s="28" t="str">
        <v>45</v>
      </c>
      <c r="T120" s="28" t="str">
        <v>32</v>
      </c>
      <c r="U120" s="90">
        <f t="shared" si="16"/>
        <v>0.15662037037037038</v>
      </c>
      <c r="V120" s="27" t="str">
        <f t="shared" si="17"/>
        <v>Explore Page</v>
      </c>
      <c r="W120" s="37" t="str">
        <f t="shared" si="18"/>
        <v>Instagram</v>
      </c>
      <c r="X120" s="71">
        <f t="shared" si="0"/>
        <v>7</v>
      </c>
      <c r="Y120" s="60" t="str">
        <f t="shared" si="11"/>
        <v>Train to Gain</v>
      </c>
      <c r="Z120" s="69">
        <f t="shared" si="19"/>
        <v>45363</v>
      </c>
      <c r="AA120" s="66" t="str" cm="1">
        <f t="array" ref="AA120:AB120">_xlfn.TEXTSPLIT($F120,$V120)</f>
        <v>700506060</v>
      </c>
      <c r="AB120" t="str">
        <v/>
      </c>
    </row>
    <row r="121" spans="1:28">
      <c r="A121" s="32" t="s">
        <v>1249</v>
      </c>
      <c r="B121" s="37" t="str" cm="1">
        <f t="array" ref="B121:D121">TRIM(_xlfn.TEXTSPLIT($A121,"#"))</f>
        <v>3rdDec2024(09:44:39)700105569Subscribers</v>
      </c>
      <c r="C121" s="27" t="str">
        <v>Train to Gain</v>
      </c>
      <c r="D121" s="27" t="str">
        <v>[15]</v>
      </c>
      <c r="E121" s="27" t="str" cm="1">
        <f t="array" ref="E121:F121">_xlfn.TEXTSPLIT($B121,")")</f>
        <v>3rdDec2024(09:44:39</v>
      </c>
      <c r="F121" s="27" t="str">
        <v>700105569Subscribers</v>
      </c>
      <c r="G121" s="27" t="str">
        <f t="shared" si="12"/>
        <v>15]</v>
      </c>
      <c r="H121" s="27">
        <f>VALUE(SUBSTITUTE($G121,"]",""))</f>
        <v>15</v>
      </c>
      <c r="I121" s="27" t="str">
        <f t="shared" si="13"/>
        <v>Train to Gain</v>
      </c>
      <c r="J121" s="28" t="str">
        <f t="shared" si="14"/>
        <v>3rdDec2024 09:44:39</v>
      </c>
      <c r="K121" s="28" t="str" cm="1">
        <f t="array" ref="K121:L121">_xlfn.TEXTSPLIT($J121," ")</f>
        <v>3rdDec2024</v>
      </c>
      <c r="L121" s="28" t="str">
        <v>09:44:39</v>
      </c>
      <c r="M121" s="58" t="str">
        <f t="shared" si="15"/>
        <v>3/12/2024</v>
      </c>
      <c r="N121" s="28" t="str" cm="1">
        <f t="array" ref="N121:P121">_xlfn.TEXTSPLIT($M121,"/")</f>
        <v>3</v>
      </c>
      <c r="O121" s="28" t="str">
        <v>12</v>
      </c>
      <c r="P121" s="28" t="str">
        <v>2024</v>
      </c>
      <c r="Q121" s="28">
        <f>DATE(P121,N121,O121)</f>
        <v>45363</v>
      </c>
      <c r="R121" s="89" t="str" cm="1">
        <f t="array" ref="R121:T121">_xlfn.TEXTSPLIT($L121,":")</f>
        <v>09</v>
      </c>
      <c r="S121" s="28" t="str">
        <v>44</v>
      </c>
      <c r="T121" s="28" t="str">
        <v>39</v>
      </c>
      <c r="U121" s="90">
        <f t="shared" si="16"/>
        <v>0.40600694444444446</v>
      </c>
      <c r="V121" s="27" t="str">
        <f t="shared" si="17"/>
        <v>Subscribers</v>
      </c>
      <c r="W121" s="37" t="str">
        <f t="shared" si="18"/>
        <v>Youtube</v>
      </c>
      <c r="X121" s="71">
        <f t="shared" si="0"/>
        <v>15</v>
      </c>
      <c r="Y121" s="60" t="str">
        <f t="shared" si="11"/>
        <v>Train to Gain</v>
      </c>
      <c r="Z121" s="69">
        <f t="shared" si="19"/>
        <v>45363</v>
      </c>
      <c r="AA121" s="66" t="str" cm="1">
        <f t="array" ref="AA121:AB121">_xlfn.TEXTSPLIT($F121,$V121)</f>
        <v>700105569</v>
      </c>
      <c r="AB121" t="str">
        <v/>
      </c>
    </row>
    <row r="122" spans="1:28">
      <c r="A122" s="32" t="s">
        <v>1250</v>
      </c>
      <c r="B122" s="37" t="str" cm="1">
        <f t="array" ref="B122:D122">TRIM(_xlfn.TEXTSPLIT($A122,"#"))</f>
        <v>1stDec2024(02:35:20)700195573Subscribers</v>
      </c>
      <c r="C122" s="27" t="str">
        <v>Train to Gain</v>
      </c>
      <c r="D122" s="27" t="str">
        <v>[39]</v>
      </c>
      <c r="E122" s="27" t="str" cm="1">
        <f t="array" ref="E122:F122">_xlfn.TEXTSPLIT($B122,")")</f>
        <v>1stDec2024(02:35:20</v>
      </c>
      <c r="F122" s="27" t="str">
        <v>700195573Subscribers</v>
      </c>
      <c r="G122" s="27" t="str">
        <f t="shared" si="12"/>
        <v>39]</v>
      </c>
      <c r="H122" s="27">
        <f>VALUE(SUBSTITUTE($G122,"]",""))</f>
        <v>39</v>
      </c>
      <c r="I122" s="27" t="str">
        <f t="shared" si="13"/>
        <v>Train to Gain</v>
      </c>
      <c r="J122" s="28" t="str">
        <f t="shared" si="14"/>
        <v>1stDec2024 02:35:20</v>
      </c>
      <c r="K122" s="28" t="str" cm="1">
        <f t="array" ref="K122:L122">_xlfn.TEXTSPLIT($J122," ")</f>
        <v>1stDec2024</v>
      </c>
      <c r="L122" s="28" t="str">
        <v>02:35:20</v>
      </c>
      <c r="M122" s="58" t="str">
        <f t="shared" si="15"/>
        <v>1/12/2024</v>
      </c>
      <c r="N122" s="28" t="str" cm="1">
        <f t="array" ref="N122:P122">_xlfn.TEXTSPLIT($M122,"/")</f>
        <v>1</v>
      </c>
      <c r="O122" s="28" t="str">
        <v>12</v>
      </c>
      <c r="P122" s="28" t="str">
        <v>2024</v>
      </c>
      <c r="Q122" s="28">
        <f>DATE(P122,N122,O122)</f>
        <v>45303</v>
      </c>
      <c r="R122" s="89" t="str" cm="1">
        <f t="array" ref="R122:T122">_xlfn.TEXTSPLIT($L122,":")</f>
        <v>02</v>
      </c>
      <c r="S122" s="28" t="str">
        <v>35</v>
      </c>
      <c r="T122" s="28" t="str">
        <v>20</v>
      </c>
      <c r="U122" s="90">
        <f t="shared" si="16"/>
        <v>0.10787037037037037</v>
      </c>
      <c r="V122" s="27" t="str">
        <f t="shared" si="17"/>
        <v>Subscribers</v>
      </c>
      <c r="W122" s="37" t="str">
        <f t="shared" si="18"/>
        <v>Youtube</v>
      </c>
      <c r="X122" s="71">
        <f t="shared" si="0"/>
        <v>39</v>
      </c>
      <c r="Y122" s="60" t="str">
        <f t="shared" si="11"/>
        <v>Train to Gain</v>
      </c>
      <c r="Z122" s="69">
        <f t="shared" si="19"/>
        <v>45303</v>
      </c>
      <c r="AA122" s="66" t="str" cm="1">
        <f t="array" ref="AA122:AB122">_xlfn.TEXTSPLIT($F122,$V122)</f>
        <v>700195573</v>
      </c>
      <c r="AB122" t="str">
        <v/>
      </c>
    </row>
    <row r="123" spans="1:28">
      <c r="A123" s="32" t="s">
        <v>1251</v>
      </c>
      <c r="B123" s="37" t="str" cm="1">
        <f t="array" ref="B123:D123">TRIM(_xlfn.TEXTSPLIT($A123,"#"))</f>
        <v>6thDec2024(05:45:13)700285577Groups</v>
      </c>
      <c r="C123" s="27" t="str">
        <v>Train to Gain</v>
      </c>
      <c r="D123" s="27" t="str">
        <v>[34]</v>
      </c>
      <c r="E123" s="27" t="str" cm="1">
        <f t="array" ref="E123:F123">_xlfn.TEXTSPLIT($B123,")")</f>
        <v>6thDec2024(05:45:13</v>
      </c>
      <c r="F123" s="27" t="str">
        <v>700285577Groups</v>
      </c>
      <c r="G123" s="27" t="str">
        <f t="shared" si="12"/>
        <v>34]</v>
      </c>
      <c r="H123" s="27">
        <f>VALUE(SUBSTITUTE($G123,"]",""))</f>
        <v>34</v>
      </c>
      <c r="I123" s="27" t="str">
        <f t="shared" si="13"/>
        <v>Train to Gain</v>
      </c>
      <c r="J123" s="28" t="str">
        <f t="shared" si="14"/>
        <v>6thDec2024 05:45:13</v>
      </c>
      <c r="K123" s="28" t="str" cm="1">
        <f t="array" ref="K123:L123">_xlfn.TEXTSPLIT($J123," ")</f>
        <v>6thDec2024</v>
      </c>
      <c r="L123" s="28" t="str">
        <v>05:45:13</v>
      </c>
      <c r="M123" s="58" t="str">
        <f t="shared" si="15"/>
        <v>6/12/2024</v>
      </c>
      <c r="N123" s="28" t="str" cm="1">
        <f t="array" ref="N123:P123">_xlfn.TEXTSPLIT($M123,"/")</f>
        <v>6</v>
      </c>
      <c r="O123" s="28" t="str">
        <v>12</v>
      </c>
      <c r="P123" s="28" t="str">
        <v>2024</v>
      </c>
      <c r="Q123" s="28">
        <f>DATE(P123,N123,O123)</f>
        <v>45455</v>
      </c>
      <c r="R123" s="89" t="str" cm="1">
        <f t="array" ref="R123:T123">_xlfn.TEXTSPLIT($L123,":")</f>
        <v>05</v>
      </c>
      <c r="S123" s="28" t="str">
        <v>45</v>
      </c>
      <c r="T123" s="28" t="str">
        <v>13</v>
      </c>
      <c r="U123" s="90">
        <f t="shared" si="16"/>
        <v>0.23973379629629629</v>
      </c>
      <c r="V123" s="27" t="str">
        <f t="shared" si="17"/>
        <v>Groups</v>
      </c>
      <c r="W123" s="37" t="str">
        <f t="shared" si="18"/>
        <v>Facebook</v>
      </c>
      <c r="X123" s="71">
        <f t="shared" si="0"/>
        <v>34</v>
      </c>
      <c r="Y123" s="60" t="str">
        <f t="shared" si="11"/>
        <v>Train to Gain</v>
      </c>
      <c r="Z123" s="69">
        <f t="shared" si="19"/>
        <v>45455</v>
      </c>
      <c r="AA123" s="66" t="str" cm="1">
        <f t="array" ref="AA123:AB123">_xlfn.TEXTSPLIT($F123,$V123)</f>
        <v>700285577</v>
      </c>
      <c r="AB123" t="str">
        <v/>
      </c>
    </row>
    <row r="124" spans="1:28">
      <c r="A124" s="32" t="s">
        <v>1252</v>
      </c>
      <c r="B124" s="37" t="str" cm="1">
        <f t="array" ref="B124:D124">TRIM(_xlfn.TEXTSPLIT($A124,"#"))</f>
        <v>1stDec2024(09:51:19)600375581Monetization</v>
      </c>
      <c r="C124" s="27" t="str">
        <v>Train to Gain</v>
      </c>
      <c r="D124" s="27" t="str">
        <v>[32]</v>
      </c>
      <c r="E124" s="27" t="str" cm="1">
        <f t="array" ref="E124:F124">_xlfn.TEXTSPLIT($B124,")")</f>
        <v>1stDec2024(09:51:19</v>
      </c>
      <c r="F124" s="27" t="str">
        <v>600375581Monetization</v>
      </c>
      <c r="G124" s="27" t="str">
        <f t="shared" si="12"/>
        <v>32]</v>
      </c>
      <c r="H124" s="27">
        <f>VALUE(SUBSTITUTE($G124,"]",""))</f>
        <v>32</v>
      </c>
      <c r="I124" s="27" t="str">
        <f t="shared" si="13"/>
        <v>Train to Gain</v>
      </c>
      <c r="J124" s="28" t="str">
        <f t="shared" si="14"/>
        <v>1stDec2024 09:51:19</v>
      </c>
      <c r="K124" s="28" t="str" cm="1">
        <f t="array" ref="K124:L124">_xlfn.TEXTSPLIT($J124," ")</f>
        <v>1stDec2024</v>
      </c>
      <c r="L124" s="28" t="str">
        <v>09:51:19</v>
      </c>
      <c r="M124" s="58" t="str">
        <f t="shared" si="15"/>
        <v>1/12/2024</v>
      </c>
      <c r="N124" s="28" t="str" cm="1">
        <f t="array" ref="N124:P124">_xlfn.TEXTSPLIT($M124,"/")</f>
        <v>1</v>
      </c>
      <c r="O124" s="28" t="str">
        <v>12</v>
      </c>
      <c r="P124" s="28" t="str">
        <v>2024</v>
      </c>
      <c r="Q124" s="28">
        <f>DATE(P124,N124,O124)</f>
        <v>45303</v>
      </c>
      <c r="R124" s="89" t="str" cm="1">
        <f t="array" ref="R124:T124">_xlfn.TEXTSPLIT($L124,":")</f>
        <v>09</v>
      </c>
      <c r="S124" s="28" t="str">
        <v>51</v>
      </c>
      <c r="T124" s="28" t="str">
        <v>19</v>
      </c>
      <c r="U124" s="90">
        <f t="shared" si="16"/>
        <v>0.41063657407407406</v>
      </c>
      <c r="V124" s="27" t="str">
        <f t="shared" si="17"/>
        <v>Monetization</v>
      </c>
      <c r="W124" s="37" t="str">
        <f t="shared" si="18"/>
        <v>Youtube</v>
      </c>
      <c r="X124" s="71">
        <f t="shared" si="0"/>
        <v>32</v>
      </c>
      <c r="Y124" s="60" t="str">
        <f t="shared" si="11"/>
        <v>Train to Gain</v>
      </c>
      <c r="Z124" s="69">
        <f t="shared" si="19"/>
        <v>45303</v>
      </c>
      <c r="AA124" s="66" t="str" cm="1">
        <f t="array" ref="AA124:AB124">_xlfn.TEXTSPLIT($F124,$V124)</f>
        <v>600375581</v>
      </c>
      <c r="AB124" t="str">
        <v/>
      </c>
    </row>
    <row r="125" spans="1:28">
      <c r="A125" s="32" t="s">
        <v>1253</v>
      </c>
      <c r="B125" s="37" t="str" cm="1">
        <f t="array" ref="B125:D125">TRIM(_xlfn.TEXTSPLIT($A125,"#"))</f>
        <v>4thDec2024(08:31:52)700465585Explore Page</v>
      </c>
      <c r="C125" s="27" t="str">
        <v>Unlock Your Potential</v>
      </c>
      <c r="D125" s="27" t="str">
        <v>[14]</v>
      </c>
      <c r="E125" s="27" t="str" cm="1">
        <f t="array" ref="E125:F125">_xlfn.TEXTSPLIT($B125,")")</f>
        <v>4thDec2024(08:31:52</v>
      </c>
      <c r="F125" s="27" t="str">
        <v>700465585Explore Page</v>
      </c>
      <c r="G125" s="27" t="str">
        <f t="shared" si="12"/>
        <v>14]</v>
      </c>
      <c r="H125" s="27">
        <f>VALUE(SUBSTITUTE($G125,"]",""))</f>
        <v>14</v>
      </c>
      <c r="I125" s="27" t="str">
        <f t="shared" si="13"/>
        <v>Unlock Your Potential</v>
      </c>
      <c r="J125" s="28" t="str">
        <f t="shared" si="14"/>
        <v>4thDec2024 08:31:52</v>
      </c>
      <c r="K125" s="28" t="str" cm="1">
        <f t="array" ref="K125:L125">_xlfn.TEXTSPLIT($J125," ")</f>
        <v>4thDec2024</v>
      </c>
      <c r="L125" s="28" t="str">
        <v>08:31:52</v>
      </c>
      <c r="M125" s="58" t="str">
        <f t="shared" si="15"/>
        <v>4/12/2024</v>
      </c>
      <c r="N125" s="28" t="str" cm="1">
        <f t="array" ref="N125:P125">_xlfn.TEXTSPLIT($M125,"/")</f>
        <v>4</v>
      </c>
      <c r="O125" s="28" t="str">
        <v>12</v>
      </c>
      <c r="P125" s="28" t="str">
        <v>2024</v>
      </c>
      <c r="Q125" s="28">
        <f>DATE(P125,N125,O125)</f>
        <v>45394</v>
      </c>
      <c r="R125" s="89" t="str" cm="1">
        <f t="array" ref="R125:T125">_xlfn.TEXTSPLIT($L125,":")</f>
        <v>08</v>
      </c>
      <c r="S125" s="28" t="str">
        <v>31</v>
      </c>
      <c r="T125" s="28" t="str">
        <v>52</v>
      </c>
      <c r="U125" s="90">
        <f t="shared" si="16"/>
        <v>0.35546296296296298</v>
      </c>
      <c r="V125" s="27" t="str">
        <f t="shared" si="17"/>
        <v>Explore Page</v>
      </c>
      <c r="W125" s="37" t="str">
        <f t="shared" si="18"/>
        <v>Instagram</v>
      </c>
      <c r="X125" s="71">
        <f t="shared" si="0"/>
        <v>14</v>
      </c>
      <c r="Y125" s="60" t="str">
        <f t="shared" si="11"/>
        <v>Unlock Your Potential</v>
      </c>
      <c r="Z125" s="69">
        <f t="shared" si="19"/>
        <v>45394</v>
      </c>
      <c r="AA125" s="66" t="str" cm="1">
        <f t="array" ref="AA125:AB125">_xlfn.TEXTSPLIT($F125,$V125)</f>
        <v>700465585</v>
      </c>
      <c r="AB125" t="str">
        <v/>
      </c>
    </row>
    <row r="126" spans="1:28">
      <c r="A126" s="32" t="s">
        <v>1254</v>
      </c>
      <c r="B126" s="37" t="str" cm="1">
        <f t="array" ref="B126:D126">TRIM(_xlfn.TEXTSPLIT($A126,"#"))</f>
        <v>1stDec2024(05:23:18)600555588Monetization</v>
      </c>
      <c r="C126" s="27" t="str">
        <v>Train to Gain</v>
      </c>
      <c r="D126" s="27" t="str">
        <v>[10]</v>
      </c>
      <c r="E126" s="27" t="str" cm="1">
        <f t="array" ref="E126:F126">_xlfn.TEXTSPLIT($B126,")")</f>
        <v>1stDec2024(05:23:18</v>
      </c>
      <c r="F126" s="27" t="str">
        <v>600555588Monetization</v>
      </c>
      <c r="G126" s="27" t="str">
        <f t="shared" si="12"/>
        <v>10]</v>
      </c>
      <c r="H126" s="27">
        <f>VALUE(SUBSTITUTE($G126,"]",""))</f>
        <v>10</v>
      </c>
      <c r="I126" s="27" t="str">
        <f t="shared" si="13"/>
        <v>Train to Gain</v>
      </c>
      <c r="J126" s="28" t="str">
        <f t="shared" si="14"/>
        <v>1stDec2024 05:23:18</v>
      </c>
      <c r="K126" s="28" t="str" cm="1">
        <f t="array" ref="K126:L126">_xlfn.TEXTSPLIT($J126," ")</f>
        <v>1stDec2024</v>
      </c>
      <c r="L126" s="28" t="str">
        <v>05:23:18</v>
      </c>
      <c r="M126" s="58" t="str">
        <f t="shared" si="15"/>
        <v>1/12/2024</v>
      </c>
      <c r="N126" s="28" t="str" cm="1">
        <f t="array" ref="N126:P126">_xlfn.TEXTSPLIT($M126,"/")</f>
        <v>1</v>
      </c>
      <c r="O126" s="28" t="str">
        <v>12</v>
      </c>
      <c r="P126" s="28" t="str">
        <v>2024</v>
      </c>
      <c r="Q126" s="28">
        <f>DATE(P126,N126,O126)</f>
        <v>45303</v>
      </c>
      <c r="R126" s="89" t="str" cm="1">
        <f t="array" ref="R126:T126">_xlfn.TEXTSPLIT($L126,":")</f>
        <v>05</v>
      </c>
      <c r="S126" s="28" t="str">
        <v>23</v>
      </c>
      <c r="T126" s="28" t="str">
        <v>18</v>
      </c>
      <c r="U126" s="90">
        <f t="shared" si="16"/>
        <v>0.2245138888888889</v>
      </c>
      <c r="V126" s="27" t="str">
        <f t="shared" si="17"/>
        <v>Monetization</v>
      </c>
      <c r="W126" s="37" t="str">
        <f t="shared" si="18"/>
        <v>Youtube</v>
      </c>
      <c r="X126" s="71">
        <f t="shared" si="0"/>
        <v>10</v>
      </c>
      <c r="Y126" s="60" t="str">
        <f t="shared" si="11"/>
        <v>Train to Gain</v>
      </c>
      <c r="Z126" s="69">
        <f t="shared" si="19"/>
        <v>45303</v>
      </c>
      <c r="AA126" s="66" t="str" cm="1">
        <f t="array" ref="AA126:AB126">_xlfn.TEXTSPLIT($F126,$V126)</f>
        <v>600555588</v>
      </c>
      <c r="AB126" t="str">
        <v/>
      </c>
    </row>
    <row r="127" spans="1:28">
      <c r="A127" s="32" t="s">
        <v>1255</v>
      </c>
      <c r="B127" s="37" t="str" cm="1">
        <f t="array" ref="B127:D127">TRIM(_xlfn.TEXTSPLIT($A127,"#"))</f>
        <v>1stDec2024(04:14:56)600645592News Feed</v>
      </c>
      <c r="C127" s="27" t="str">
        <v>Unlock Your Potential</v>
      </c>
      <c r="D127" s="27" t="str">
        <v>[32]</v>
      </c>
      <c r="E127" s="27" t="str" cm="1">
        <f t="array" ref="E127:F127">_xlfn.TEXTSPLIT($B127,")")</f>
        <v>1stDec2024(04:14:56</v>
      </c>
      <c r="F127" s="27" t="str">
        <v>600645592News Feed</v>
      </c>
      <c r="G127" s="27" t="str">
        <f t="shared" si="12"/>
        <v>32]</v>
      </c>
      <c r="H127" s="27">
        <f>VALUE(SUBSTITUTE($G127,"]",""))</f>
        <v>32</v>
      </c>
      <c r="I127" s="27" t="str">
        <f t="shared" si="13"/>
        <v>Unlock Your Potential</v>
      </c>
      <c r="J127" s="28" t="str">
        <f t="shared" si="14"/>
        <v>1stDec2024 04:14:56</v>
      </c>
      <c r="K127" s="28" t="str" cm="1">
        <f t="array" ref="K127:L127">_xlfn.TEXTSPLIT($J127," ")</f>
        <v>1stDec2024</v>
      </c>
      <c r="L127" s="28" t="str">
        <v>04:14:56</v>
      </c>
      <c r="M127" s="58" t="str">
        <f t="shared" si="15"/>
        <v>1/12/2024</v>
      </c>
      <c r="N127" s="28" t="str" cm="1">
        <f t="array" ref="N127:P127">_xlfn.TEXTSPLIT($M127,"/")</f>
        <v>1</v>
      </c>
      <c r="O127" s="28" t="str">
        <v>12</v>
      </c>
      <c r="P127" s="28" t="str">
        <v>2024</v>
      </c>
      <c r="Q127" s="28">
        <f>DATE(P127,N127,O127)</f>
        <v>45303</v>
      </c>
      <c r="R127" s="89" t="str" cm="1">
        <f t="array" ref="R127:T127">_xlfn.TEXTSPLIT($L127,":")</f>
        <v>04</v>
      </c>
      <c r="S127" s="28" t="str">
        <v>14</v>
      </c>
      <c r="T127" s="28" t="str">
        <v>56</v>
      </c>
      <c r="U127" s="90">
        <f t="shared" si="16"/>
        <v>0.17703703703703705</v>
      </c>
      <c r="V127" s="27" t="str">
        <f t="shared" si="17"/>
        <v>News Feed</v>
      </c>
      <c r="W127" s="37" t="str">
        <f t="shared" si="18"/>
        <v>Facebook</v>
      </c>
      <c r="X127" s="71">
        <f t="shared" si="0"/>
        <v>32</v>
      </c>
      <c r="Y127" s="60" t="str">
        <f t="shared" si="11"/>
        <v>Unlock Your Potential</v>
      </c>
      <c r="Z127" s="69">
        <f t="shared" si="19"/>
        <v>45303</v>
      </c>
      <c r="AA127" s="66" t="str" cm="1">
        <f t="array" ref="AA127:AB127">_xlfn.TEXTSPLIT($F127,$V127)</f>
        <v>600645592</v>
      </c>
      <c r="AB127" t="str">
        <v/>
      </c>
    </row>
    <row r="128" spans="1:28">
      <c r="A128" s="32" t="s">
        <v>1256</v>
      </c>
      <c r="B128" s="37" t="str" cm="1">
        <f t="array" ref="B128:D128">TRIM(_xlfn.TEXTSPLIT($A128,"#"))</f>
        <v>5thDec2024(03:53:53)600735596Shorts</v>
      </c>
      <c r="C128" s="27" t="str">
        <v>Unlock Your Potential</v>
      </c>
      <c r="D128" s="27" t="str">
        <v>[30]</v>
      </c>
      <c r="E128" s="27" t="str" cm="1">
        <f t="array" ref="E128:F128">_xlfn.TEXTSPLIT($B128,")")</f>
        <v>5thDec2024(03:53:53</v>
      </c>
      <c r="F128" s="27" t="str">
        <v>600735596Shorts</v>
      </c>
      <c r="G128" s="27" t="str">
        <f t="shared" si="12"/>
        <v>30]</v>
      </c>
      <c r="H128" s="27">
        <f>VALUE(SUBSTITUTE($G128,"]",""))</f>
        <v>30</v>
      </c>
      <c r="I128" s="27" t="str">
        <f t="shared" si="13"/>
        <v>Unlock Your Potential</v>
      </c>
      <c r="J128" s="28" t="str">
        <f t="shared" si="14"/>
        <v>5thDec2024 03:53:53</v>
      </c>
      <c r="K128" s="28" t="str" cm="1">
        <f t="array" ref="K128:L128">_xlfn.TEXTSPLIT($J128," ")</f>
        <v>5thDec2024</v>
      </c>
      <c r="L128" s="28" t="str">
        <v>03:53:53</v>
      </c>
      <c r="M128" s="58" t="str">
        <f t="shared" si="15"/>
        <v>5/12/2024</v>
      </c>
      <c r="N128" s="28" t="str" cm="1">
        <f t="array" ref="N128:P128">_xlfn.TEXTSPLIT($M128,"/")</f>
        <v>5</v>
      </c>
      <c r="O128" s="28" t="str">
        <v>12</v>
      </c>
      <c r="P128" s="28" t="str">
        <v>2024</v>
      </c>
      <c r="Q128" s="28">
        <f>DATE(P128,N128,O128)</f>
        <v>45424</v>
      </c>
      <c r="R128" s="89" t="str" cm="1">
        <f t="array" ref="R128:T128">_xlfn.TEXTSPLIT($L128,":")</f>
        <v>03</v>
      </c>
      <c r="S128" s="28" t="str">
        <v>53</v>
      </c>
      <c r="T128" s="28" t="str">
        <v>53</v>
      </c>
      <c r="U128" s="90">
        <f t="shared" si="16"/>
        <v>0.16241898148148148</v>
      </c>
      <c r="V128" s="27" t="str">
        <f t="shared" si="17"/>
        <v>Shorts</v>
      </c>
      <c r="W128" s="37" t="str">
        <f t="shared" si="18"/>
        <v>Youtube</v>
      </c>
      <c r="X128" s="71">
        <f t="shared" si="0"/>
        <v>30</v>
      </c>
      <c r="Y128" s="60" t="str">
        <f t="shared" si="11"/>
        <v>Unlock Your Potential</v>
      </c>
      <c r="Z128" s="69">
        <f t="shared" si="19"/>
        <v>45424</v>
      </c>
      <c r="AA128" s="66" t="str" cm="1">
        <f t="array" ref="AA128:AB128">_xlfn.TEXTSPLIT($F128,$V128)</f>
        <v>600735596</v>
      </c>
      <c r="AB128" t="str">
        <v/>
      </c>
    </row>
    <row r="129" spans="1:28">
      <c r="A129" s="32" t="s">
        <v>1257</v>
      </c>
      <c r="B129" s="37" t="str" cm="1">
        <f t="array" ref="B129:D129">TRIM(_xlfn.TEXTSPLIT($A129,"#"))</f>
        <v>5thDec2024(08:11:35)602050600Shorts</v>
      </c>
      <c r="C129" s="27" t="str">
        <v>Train to Gain</v>
      </c>
      <c r="D129" s="27" t="str">
        <v>[32]</v>
      </c>
      <c r="E129" s="27" t="str" cm="1">
        <f t="array" ref="E129:F129">_xlfn.TEXTSPLIT($B129,")")</f>
        <v>5thDec2024(08:11:35</v>
      </c>
      <c r="F129" s="27" t="str">
        <v>602050600Shorts</v>
      </c>
      <c r="G129" s="27" t="str">
        <f t="shared" si="12"/>
        <v>32]</v>
      </c>
      <c r="H129" s="27">
        <f>VALUE(SUBSTITUTE($G129,"]",""))</f>
        <v>32</v>
      </c>
      <c r="I129" s="27" t="str">
        <f t="shared" si="13"/>
        <v>Train to Gain</v>
      </c>
      <c r="J129" s="28" t="str">
        <f t="shared" si="14"/>
        <v>5thDec2024 08:11:35</v>
      </c>
      <c r="K129" s="28" t="str" cm="1">
        <f t="array" ref="K129:L129">_xlfn.TEXTSPLIT($J129," ")</f>
        <v>5thDec2024</v>
      </c>
      <c r="L129" s="28" t="str">
        <v>08:11:35</v>
      </c>
      <c r="M129" s="58" t="str">
        <f t="shared" si="15"/>
        <v>5/12/2024</v>
      </c>
      <c r="N129" s="28" t="str" cm="1">
        <f t="array" ref="N129:P129">_xlfn.TEXTSPLIT($M129,"/")</f>
        <v>5</v>
      </c>
      <c r="O129" s="28" t="str">
        <v>12</v>
      </c>
      <c r="P129" s="28" t="str">
        <v>2024</v>
      </c>
      <c r="Q129" s="28">
        <f>DATE(P129,N129,O129)</f>
        <v>45424</v>
      </c>
      <c r="R129" s="89" t="str" cm="1">
        <f t="array" ref="R129:T129">_xlfn.TEXTSPLIT($L129,":")</f>
        <v>08</v>
      </c>
      <c r="S129" s="28" t="str">
        <v>11</v>
      </c>
      <c r="T129" s="28" t="str">
        <v>35</v>
      </c>
      <c r="U129" s="90">
        <f t="shared" si="16"/>
        <v>0.34137731481481481</v>
      </c>
      <c r="V129" s="27" t="str">
        <f t="shared" si="17"/>
        <v>Shorts</v>
      </c>
      <c r="W129" s="37" t="str">
        <f t="shared" si="18"/>
        <v>Youtube</v>
      </c>
      <c r="X129" s="71">
        <f t="shared" si="0"/>
        <v>32</v>
      </c>
      <c r="Y129" s="60" t="str">
        <f t="shared" si="11"/>
        <v>Train to Gain</v>
      </c>
      <c r="Z129" s="69">
        <f t="shared" si="19"/>
        <v>45424</v>
      </c>
      <c r="AA129" s="66" t="str" cm="1">
        <f t="array" ref="AA129:AB129">_xlfn.TEXTSPLIT($F129,$V129)</f>
        <v>602050600</v>
      </c>
      <c r="AB129" t="str">
        <v/>
      </c>
    </row>
    <row r="130" spans="1:28">
      <c r="A130" s="32" t="s">
        <v>1258</v>
      </c>
      <c r="B130" s="37" t="str" cm="1">
        <f t="array" ref="B130:D130">TRIM(_xlfn.TEXTSPLIT($A130,"#"))</f>
        <v>3rdDec2024(11:00:58)600915603Explore Page</v>
      </c>
      <c r="C130" s="27" t="str">
        <v>Unlock Your Potential</v>
      </c>
      <c r="D130" s="27" t="str">
        <v>[37]</v>
      </c>
      <c r="E130" s="27" t="str" cm="1">
        <f t="array" ref="E130:F130">_xlfn.TEXTSPLIT($B130,")")</f>
        <v>3rdDec2024(11:00:58</v>
      </c>
      <c r="F130" s="27" t="str">
        <v>600915603Explore Page</v>
      </c>
      <c r="G130" s="27" t="str">
        <f t="shared" si="12"/>
        <v>37]</v>
      </c>
      <c r="H130" s="27">
        <f>VALUE(SUBSTITUTE($G130,"]",""))</f>
        <v>37</v>
      </c>
      <c r="I130" s="27" t="str">
        <f t="shared" si="13"/>
        <v>Unlock Your Potential</v>
      </c>
      <c r="J130" s="28" t="str">
        <f t="shared" si="14"/>
        <v>3rdDec2024 11:00:58</v>
      </c>
      <c r="K130" s="28" t="str" cm="1">
        <f t="array" ref="K130:L130">_xlfn.TEXTSPLIT($J130," ")</f>
        <v>3rdDec2024</v>
      </c>
      <c r="L130" s="28" t="str">
        <v>11:00:58</v>
      </c>
      <c r="M130" s="58" t="str">
        <f t="shared" si="15"/>
        <v>3/12/2024</v>
      </c>
      <c r="N130" s="28" t="str" cm="1">
        <f t="array" ref="N130:P130">_xlfn.TEXTSPLIT($M130,"/")</f>
        <v>3</v>
      </c>
      <c r="O130" s="28" t="str">
        <v>12</v>
      </c>
      <c r="P130" s="28" t="str">
        <v>2024</v>
      </c>
      <c r="Q130" s="28">
        <f>DATE(P130,N130,O130)</f>
        <v>45363</v>
      </c>
      <c r="R130" s="89" t="str" cm="1">
        <f t="array" ref="R130:T130">_xlfn.TEXTSPLIT($L130,":")</f>
        <v>11</v>
      </c>
      <c r="S130" s="28" t="str">
        <v>00</v>
      </c>
      <c r="T130" s="28" t="str">
        <v>58</v>
      </c>
      <c r="U130" s="90">
        <f t="shared" si="16"/>
        <v>0.45900462962962962</v>
      </c>
      <c r="V130" s="27" t="str">
        <f t="shared" si="17"/>
        <v>Explore Page</v>
      </c>
      <c r="W130" s="37" t="str">
        <f t="shared" si="18"/>
        <v>Instagram</v>
      </c>
      <c r="X130" s="71">
        <f t="shared" si="0"/>
        <v>37</v>
      </c>
      <c r="Y130" s="60" t="str">
        <f t="shared" ref="Y130:Y193" si="20">I130</f>
        <v>Unlock Your Potential</v>
      </c>
      <c r="Z130" s="69">
        <f t="shared" si="19"/>
        <v>45363</v>
      </c>
      <c r="AA130" s="66" t="str" cm="1">
        <f t="array" ref="AA130:AB130">_xlfn.TEXTSPLIT($F130,$V130)</f>
        <v>600915603</v>
      </c>
      <c r="AB130" t="str">
        <v/>
      </c>
    </row>
    <row r="131" spans="1:28">
      <c r="A131" s="32" t="s">
        <v>1259</v>
      </c>
      <c r="B131" s="37" t="str" cm="1">
        <f t="array" ref="B131:D131">TRIM(_xlfn.TEXTSPLIT($A131,"#"))</f>
        <v>7thDec2024(05:02:40)701005607Explore Page</v>
      </c>
      <c r="C131" s="27" t="str">
        <v>Unlock Your Potential</v>
      </c>
      <c r="D131" s="27" t="str">
        <v>[37]</v>
      </c>
      <c r="E131" s="27" t="str" cm="1">
        <f t="array" ref="E131:F131">_xlfn.TEXTSPLIT($B131,")")</f>
        <v>7thDec2024(05:02:40</v>
      </c>
      <c r="F131" s="27" t="str">
        <v>701005607Explore Page</v>
      </c>
      <c r="G131" s="27" t="str">
        <f t="shared" ref="G131:G194" si="21">SUBSTITUTE($D131,"[","")</f>
        <v>37]</v>
      </c>
      <c r="H131" s="27">
        <f>VALUE(SUBSTITUTE($G131,"]",""))</f>
        <v>37</v>
      </c>
      <c r="I131" s="27" t="str">
        <f t="shared" ref="I131:I194" si="22">C131</f>
        <v>Unlock Your Potential</v>
      </c>
      <c r="J131" s="28" t="str">
        <f t="shared" ref="J131:J194" si="23">SUBSTITUTE($E131,"("," ")</f>
        <v>7thDec2024 05:02:40</v>
      </c>
      <c r="K131" s="28" t="str" cm="1">
        <f t="array" ref="K131:L131">_xlfn.TEXTSPLIT($J131," ")</f>
        <v>7thDec2024</v>
      </c>
      <c r="L131" s="28" t="str">
        <v>05:02:40</v>
      </c>
      <c r="M131" s="58" t="str">
        <f t="shared" ref="M131:M194" si="24">IF($K131="7thDec2024","7/12/2024",IF($K131="1stDec2024","1/12/2024",IF($K131="2ndDec2024","2/12/2024",IF($K131="3rdDec2024","3/12/2024",IF($K131="4thDec2024","4/12/2024",IF($K131="5thDec2024","5/12/2024",IF($K131="6thDec2024","6/12/2024",IF($K131="7thDec2024","7/12/2024"))))))))</f>
        <v>7/12/2024</v>
      </c>
      <c r="N131" s="28" t="str" cm="1">
        <f t="array" ref="N131:P131">_xlfn.TEXTSPLIT($M131,"/")</f>
        <v>7</v>
      </c>
      <c r="O131" s="28" t="str">
        <v>12</v>
      </c>
      <c r="P131" s="28" t="str">
        <v>2024</v>
      </c>
      <c r="Q131" s="28">
        <f>DATE(P131,N131,O131)</f>
        <v>45485</v>
      </c>
      <c r="R131" s="89" t="str" cm="1">
        <f t="array" ref="R131:T131">_xlfn.TEXTSPLIT($L131,":")</f>
        <v>05</v>
      </c>
      <c r="S131" s="28" t="str">
        <v>02</v>
      </c>
      <c r="T131" s="28" t="str">
        <v>40</v>
      </c>
      <c r="U131" s="90">
        <f t="shared" ref="U131:U194" si="25">TIME(R131,S131,T131)</f>
        <v>0.2101851851851852</v>
      </c>
      <c r="V131" s="27" t="str">
        <f t="shared" ref="V131:V194" si="26">MID($F131,10,20)</f>
        <v>Explore Page</v>
      </c>
      <c r="W131" s="37" t="str">
        <f t="shared" ref="W131:W194" si="27">IF(OR($V131="Reels",$V131="Stories",$V131="Explore Page"),"Instagram",IF(OR($V131="News Feed",$V131="Groups",$V131="Marketplace",$V131="Watch",$V131="Reactions"),"Facebook",IF(OR($V131="Subscribers",$V131="Shorts",$V131="Monetization"),"Youtube")))</f>
        <v>Instagram</v>
      </c>
      <c r="X131" s="71">
        <f t="shared" si="0"/>
        <v>37</v>
      </c>
      <c r="Y131" s="60" t="str">
        <f t="shared" si="20"/>
        <v>Unlock Your Potential</v>
      </c>
      <c r="Z131" s="69">
        <f t="shared" ref="Z131:Z194" si="28">Q131</f>
        <v>45485</v>
      </c>
      <c r="AA131" s="66" t="str" cm="1">
        <f t="array" ref="AA131:AB131">_xlfn.TEXTSPLIT($F131,$V131)</f>
        <v>701005607</v>
      </c>
      <c r="AB131" t="str">
        <v/>
      </c>
    </row>
    <row r="132" spans="1:28">
      <c r="A132" s="32" t="s">
        <v>1260</v>
      </c>
      <c r="B132" s="37" t="str" cm="1">
        <f t="array" ref="B132:D132">TRIM(_xlfn.TEXTSPLIT($A132,"#"))</f>
        <v>2ndDec2024(05:40:47)601095611Explore Page</v>
      </c>
      <c r="C132" s="27" t="str">
        <v>Unlock Your Potential</v>
      </c>
      <c r="D132" s="27" t="str">
        <v>[30]</v>
      </c>
      <c r="E132" s="27" t="str" cm="1">
        <f t="array" ref="E132:F132">_xlfn.TEXTSPLIT($B132,")")</f>
        <v>2ndDec2024(05:40:47</v>
      </c>
      <c r="F132" s="27" t="str">
        <v>601095611Explore Page</v>
      </c>
      <c r="G132" s="27" t="str">
        <f t="shared" si="21"/>
        <v>30]</v>
      </c>
      <c r="H132" s="27">
        <f>VALUE(SUBSTITUTE($G132,"]",""))</f>
        <v>30</v>
      </c>
      <c r="I132" s="27" t="str">
        <f t="shared" si="22"/>
        <v>Unlock Your Potential</v>
      </c>
      <c r="J132" s="28" t="str">
        <f t="shared" si="23"/>
        <v>2ndDec2024 05:40:47</v>
      </c>
      <c r="K132" s="28" t="str" cm="1">
        <f t="array" ref="K132:L132">_xlfn.TEXTSPLIT($J132," ")</f>
        <v>2ndDec2024</v>
      </c>
      <c r="L132" s="28" t="str">
        <v>05:40:47</v>
      </c>
      <c r="M132" s="58" t="str">
        <f t="shared" si="24"/>
        <v>2/12/2024</v>
      </c>
      <c r="N132" s="28" t="str" cm="1">
        <f t="array" ref="N132:P132">_xlfn.TEXTSPLIT($M132,"/")</f>
        <v>2</v>
      </c>
      <c r="O132" s="28" t="str">
        <v>12</v>
      </c>
      <c r="P132" s="28" t="str">
        <v>2024</v>
      </c>
      <c r="Q132" s="28">
        <f>DATE(P132,N132,O132)</f>
        <v>45334</v>
      </c>
      <c r="R132" s="89" t="str" cm="1">
        <f t="array" ref="R132:T132">_xlfn.TEXTSPLIT($L132,":")</f>
        <v>05</v>
      </c>
      <c r="S132" s="28" t="str">
        <v>40</v>
      </c>
      <c r="T132" s="28" t="str">
        <v>47</v>
      </c>
      <c r="U132" s="90">
        <f t="shared" si="25"/>
        <v>0.2366550925925926</v>
      </c>
      <c r="V132" s="27" t="str">
        <f t="shared" si="26"/>
        <v>Explore Page</v>
      </c>
      <c r="W132" s="37" t="str">
        <f t="shared" si="27"/>
        <v>Instagram</v>
      </c>
      <c r="X132" s="71">
        <f t="shared" si="0"/>
        <v>30</v>
      </c>
      <c r="Y132" s="60" t="str">
        <f t="shared" si="20"/>
        <v>Unlock Your Potential</v>
      </c>
      <c r="Z132" s="69">
        <f t="shared" si="28"/>
        <v>45334</v>
      </c>
      <c r="AA132" s="66" t="str" cm="1">
        <f t="array" ref="AA132:AB132">_xlfn.TEXTSPLIT($F132,$V132)</f>
        <v>601095611</v>
      </c>
      <c r="AB132" t="str">
        <v/>
      </c>
    </row>
    <row r="133" spans="1:28">
      <c r="A133" s="32" t="s">
        <v>1261</v>
      </c>
      <c r="B133" s="37" t="str" cm="1">
        <f t="array" ref="B133:D133">TRIM(_xlfn.TEXTSPLIT($A133,"#"))</f>
        <v>4thDec2024(10:45:55)601185615Explore Page</v>
      </c>
      <c r="C133" s="27" t="str">
        <v>Train to Gain</v>
      </c>
      <c r="D133" s="27" t="str">
        <v>[33]</v>
      </c>
      <c r="E133" s="27" t="str" cm="1">
        <f t="array" ref="E133:F133">_xlfn.TEXTSPLIT($B133,")")</f>
        <v>4thDec2024(10:45:55</v>
      </c>
      <c r="F133" s="27" t="str">
        <v>601185615Explore Page</v>
      </c>
      <c r="G133" s="27" t="str">
        <f t="shared" si="21"/>
        <v>33]</v>
      </c>
      <c r="H133" s="27">
        <f>VALUE(SUBSTITUTE($G133,"]",""))</f>
        <v>33</v>
      </c>
      <c r="I133" s="27" t="str">
        <f t="shared" si="22"/>
        <v>Train to Gain</v>
      </c>
      <c r="J133" s="28" t="str">
        <f t="shared" si="23"/>
        <v>4thDec2024 10:45:55</v>
      </c>
      <c r="K133" s="28" t="str" cm="1">
        <f t="array" ref="K133:L133">_xlfn.TEXTSPLIT($J133," ")</f>
        <v>4thDec2024</v>
      </c>
      <c r="L133" s="28" t="str">
        <v>10:45:55</v>
      </c>
      <c r="M133" s="58" t="str">
        <f t="shared" si="24"/>
        <v>4/12/2024</v>
      </c>
      <c r="N133" s="28" t="str" cm="1">
        <f t="array" ref="N133:P133">_xlfn.TEXTSPLIT($M133,"/")</f>
        <v>4</v>
      </c>
      <c r="O133" s="28" t="str">
        <v>12</v>
      </c>
      <c r="P133" s="28" t="str">
        <v>2024</v>
      </c>
      <c r="Q133" s="28">
        <f>DATE(P133,N133,O133)</f>
        <v>45394</v>
      </c>
      <c r="R133" s="89" t="str" cm="1">
        <f t="array" ref="R133:T133">_xlfn.TEXTSPLIT($L133,":")</f>
        <v>10</v>
      </c>
      <c r="S133" s="28" t="str">
        <v>45</v>
      </c>
      <c r="T133" s="28" t="str">
        <v>55</v>
      </c>
      <c r="U133" s="90">
        <f t="shared" si="25"/>
        <v>0.44855324074074077</v>
      </c>
      <c r="V133" s="27" t="str">
        <f t="shared" si="26"/>
        <v>Explore Page</v>
      </c>
      <c r="W133" s="37" t="str">
        <f t="shared" si="27"/>
        <v>Instagram</v>
      </c>
      <c r="X133" s="71">
        <f t="shared" si="0"/>
        <v>33</v>
      </c>
      <c r="Y133" s="60" t="str">
        <f t="shared" si="20"/>
        <v>Train to Gain</v>
      </c>
      <c r="Z133" s="69">
        <f t="shared" si="28"/>
        <v>45394</v>
      </c>
      <c r="AA133" s="66" t="str" cm="1">
        <f t="array" ref="AA133:AB133">_xlfn.TEXTSPLIT($F133,$V133)</f>
        <v>601185615</v>
      </c>
      <c r="AB133" t="str">
        <v/>
      </c>
    </row>
    <row r="134" spans="1:28">
      <c r="A134" s="32" t="s">
        <v>1262</v>
      </c>
      <c r="B134" s="37" t="str" cm="1">
        <f t="array" ref="B134:D134">TRIM(_xlfn.TEXTSPLIT($A134,"#"))</f>
        <v>1stDec2024(01:31:59)701275619Reels</v>
      </c>
      <c r="C134" s="27" t="str">
        <v>Unlock Your Potential</v>
      </c>
      <c r="D134" s="27" t="str">
        <v>[37]</v>
      </c>
      <c r="E134" s="27" t="str" cm="1">
        <f t="array" ref="E134:F134">_xlfn.TEXTSPLIT($B134,")")</f>
        <v>1stDec2024(01:31:59</v>
      </c>
      <c r="F134" s="27" t="str">
        <v>701275619Reels</v>
      </c>
      <c r="G134" s="27" t="str">
        <f t="shared" si="21"/>
        <v>37]</v>
      </c>
      <c r="H134" s="27">
        <f>VALUE(SUBSTITUTE($G134,"]",""))</f>
        <v>37</v>
      </c>
      <c r="I134" s="27" t="str">
        <f t="shared" si="22"/>
        <v>Unlock Your Potential</v>
      </c>
      <c r="J134" s="28" t="str">
        <f t="shared" si="23"/>
        <v>1stDec2024 01:31:59</v>
      </c>
      <c r="K134" s="28" t="str" cm="1">
        <f t="array" ref="K134:L134">_xlfn.TEXTSPLIT($J134," ")</f>
        <v>1stDec2024</v>
      </c>
      <c r="L134" s="28" t="str">
        <v>01:31:59</v>
      </c>
      <c r="M134" s="58" t="str">
        <f t="shared" si="24"/>
        <v>1/12/2024</v>
      </c>
      <c r="N134" s="28" t="str" cm="1">
        <f t="array" ref="N134:P134">_xlfn.TEXTSPLIT($M134,"/")</f>
        <v>1</v>
      </c>
      <c r="O134" s="28" t="str">
        <v>12</v>
      </c>
      <c r="P134" s="28" t="str">
        <v>2024</v>
      </c>
      <c r="Q134" s="28">
        <f>DATE(P134,N134,O134)</f>
        <v>45303</v>
      </c>
      <c r="R134" s="89" t="str" cm="1">
        <f t="array" ref="R134:T134">_xlfn.TEXTSPLIT($L134,":")</f>
        <v>01</v>
      </c>
      <c r="S134" s="28" t="str">
        <v>31</v>
      </c>
      <c r="T134" s="28" t="str">
        <v>59</v>
      </c>
      <c r="U134" s="90">
        <f t="shared" si="25"/>
        <v>6.3877314814814817E-2</v>
      </c>
      <c r="V134" s="27" t="str">
        <f t="shared" si="26"/>
        <v>Reels</v>
      </c>
      <c r="W134" s="37" t="str">
        <f t="shared" si="27"/>
        <v>Instagram</v>
      </c>
      <c r="X134" s="71">
        <f t="shared" si="0"/>
        <v>37</v>
      </c>
      <c r="Y134" s="60" t="str">
        <f t="shared" si="20"/>
        <v>Unlock Your Potential</v>
      </c>
      <c r="Z134" s="69">
        <f t="shared" si="28"/>
        <v>45303</v>
      </c>
      <c r="AA134" s="66" t="str" cm="1">
        <f t="array" ref="AA134:AB134">_xlfn.TEXTSPLIT($F134,$V134)</f>
        <v>701275619</v>
      </c>
      <c r="AB134" t="str">
        <v/>
      </c>
    </row>
    <row r="135" spans="1:28">
      <c r="A135" s="32" t="s">
        <v>1263</v>
      </c>
      <c r="B135" s="37" t="str" cm="1">
        <f t="array" ref="B135:D135">TRIM(_xlfn.TEXTSPLIT($A135,"#"))</f>
        <v>3rdDec2024(01:37:35)701365622Reels</v>
      </c>
      <c r="C135" s="27" t="str">
        <v>Train to Gain</v>
      </c>
      <c r="D135" s="27" t="str">
        <v>[31]</v>
      </c>
      <c r="E135" s="27" t="str" cm="1">
        <f t="array" ref="E135:F135">_xlfn.TEXTSPLIT($B135,")")</f>
        <v>3rdDec2024(01:37:35</v>
      </c>
      <c r="F135" s="27" t="str">
        <v>701365622Reels</v>
      </c>
      <c r="G135" s="27" t="str">
        <f t="shared" si="21"/>
        <v>31]</v>
      </c>
      <c r="H135" s="27">
        <f>VALUE(SUBSTITUTE($G135,"]",""))</f>
        <v>31</v>
      </c>
      <c r="I135" s="27" t="str">
        <f t="shared" si="22"/>
        <v>Train to Gain</v>
      </c>
      <c r="J135" s="28" t="str">
        <f t="shared" si="23"/>
        <v>3rdDec2024 01:37:35</v>
      </c>
      <c r="K135" s="28" t="str" cm="1">
        <f t="array" ref="K135:L135">_xlfn.TEXTSPLIT($J135," ")</f>
        <v>3rdDec2024</v>
      </c>
      <c r="L135" s="28" t="str">
        <v>01:37:35</v>
      </c>
      <c r="M135" s="58" t="str">
        <f t="shared" si="24"/>
        <v>3/12/2024</v>
      </c>
      <c r="N135" s="28" t="str" cm="1">
        <f t="array" ref="N135:P135">_xlfn.TEXTSPLIT($M135,"/")</f>
        <v>3</v>
      </c>
      <c r="O135" s="28" t="str">
        <v>12</v>
      </c>
      <c r="P135" s="28" t="str">
        <v>2024</v>
      </c>
      <c r="Q135" s="28">
        <f>DATE(P135,N135,O135)</f>
        <v>45363</v>
      </c>
      <c r="R135" s="89" t="str" cm="1">
        <f t="array" ref="R135:T135">_xlfn.TEXTSPLIT($L135,":")</f>
        <v>01</v>
      </c>
      <c r="S135" s="28" t="str">
        <v>37</v>
      </c>
      <c r="T135" s="28" t="str">
        <v>35</v>
      </c>
      <c r="U135" s="90">
        <f t="shared" si="25"/>
        <v>6.7766203703703703E-2</v>
      </c>
      <c r="V135" s="27" t="str">
        <f t="shared" si="26"/>
        <v>Reels</v>
      </c>
      <c r="W135" s="37" t="str">
        <f t="shared" si="27"/>
        <v>Instagram</v>
      </c>
      <c r="X135" s="71">
        <f t="shared" si="0"/>
        <v>31</v>
      </c>
      <c r="Y135" s="60" t="str">
        <f t="shared" si="20"/>
        <v>Train to Gain</v>
      </c>
      <c r="Z135" s="69">
        <f t="shared" si="28"/>
        <v>45363</v>
      </c>
      <c r="AA135" s="66" t="str" cm="1">
        <f t="array" ref="AA135:AB135">_xlfn.TEXTSPLIT($F135,$V135)</f>
        <v>701365622</v>
      </c>
      <c r="AB135" t="str">
        <v/>
      </c>
    </row>
    <row r="136" spans="1:28">
      <c r="A136" s="32" t="s">
        <v>1264</v>
      </c>
      <c r="B136" s="37" t="str" cm="1">
        <f t="array" ref="B136:D136">TRIM(_xlfn.TEXTSPLIT($A136,"#"))</f>
        <v>3rdDec2024(04:15:39)601455626Reels</v>
      </c>
      <c r="C136" s="27" t="str">
        <v>Unlock Your Potential</v>
      </c>
      <c r="D136" s="27" t="str">
        <v>[17]</v>
      </c>
      <c r="E136" s="27" t="str" cm="1">
        <f t="array" ref="E136:F136">_xlfn.TEXTSPLIT($B136,")")</f>
        <v>3rdDec2024(04:15:39</v>
      </c>
      <c r="F136" s="27" t="str">
        <v>601455626Reels</v>
      </c>
      <c r="G136" s="27" t="str">
        <f t="shared" si="21"/>
        <v>17]</v>
      </c>
      <c r="H136" s="27">
        <f>VALUE(SUBSTITUTE($G136,"]",""))</f>
        <v>17</v>
      </c>
      <c r="I136" s="27" t="str">
        <f t="shared" si="22"/>
        <v>Unlock Your Potential</v>
      </c>
      <c r="J136" s="28" t="str">
        <f t="shared" si="23"/>
        <v>3rdDec2024 04:15:39</v>
      </c>
      <c r="K136" s="28" t="str" cm="1">
        <f t="array" ref="K136:L136">_xlfn.TEXTSPLIT($J136," ")</f>
        <v>3rdDec2024</v>
      </c>
      <c r="L136" s="28" t="str">
        <v>04:15:39</v>
      </c>
      <c r="M136" s="58" t="str">
        <f t="shared" si="24"/>
        <v>3/12/2024</v>
      </c>
      <c r="N136" s="28" t="str" cm="1">
        <f t="array" ref="N136:P136">_xlfn.TEXTSPLIT($M136,"/")</f>
        <v>3</v>
      </c>
      <c r="O136" s="28" t="str">
        <v>12</v>
      </c>
      <c r="P136" s="28" t="str">
        <v>2024</v>
      </c>
      <c r="Q136" s="28">
        <f>DATE(P136,N136,O136)</f>
        <v>45363</v>
      </c>
      <c r="R136" s="89" t="str" cm="1">
        <f t="array" ref="R136:T136">_xlfn.TEXTSPLIT($L136,":")</f>
        <v>04</v>
      </c>
      <c r="S136" s="28" t="str">
        <v>15</v>
      </c>
      <c r="T136" s="28" t="str">
        <v>39</v>
      </c>
      <c r="U136" s="90">
        <f t="shared" si="25"/>
        <v>0.17753472222222222</v>
      </c>
      <c r="V136" s="27" t="str">
        <f t="shared" si="26"/>
        <v>Reels</v>
      </c>
      <c r="W136" s="37" t="str">
        <f t="shared" si="27"/>
        <v>Instagram</v>
      </c>
      <c r="X136" s="71">
        <f t="shared" si="0"/>
        <v>17</v>
      </c>
      <c r="Y136" s="60" t="str">
        <f t="shared" si="20"/>
        <v>Unlock Your Potential</v>
      </c>
      <c r="Z136" s="69">
        <f t="shared" si="28"/>
        <v>45363</v>
      </c>
      <c r="AA136" s="66" t="str" cm="1">
        <f t="array" ref="AA136:AB136">_xlfn.TEXTSPLIT($F136,$V136)</f>
        <v>601455626</v>
      </c>
      <c r="AB136" t="str">
        <v/>
      </c>
    </row>
    <row r="137" spans="1:28">
      <c r="A137" s="32" t="s">
        <v>1265</v>
      </c>
      <c r="B137" s="37" t="str" cm="1">
        <f t="array" ref="B137:D137">TRIM(_xlfn.TEXTSPLIT($A137,"#"))</f>
        <v>3rdDec2024(10:36:50)701545630Explore Page</v>
      </c>
      <c r="C137" s="27" t="str">
        <v>Train to Gain</v>
      </c>
      <c r="D137" s="27" t="str">
        <v>[31]</v>
      </c>
      <c r="E137" s="27" t="str" cm="1">
        <f t="array" ref="E137:F137">_xlfn.TEXTSPLIT($B137,")")</f>
        <v>3rdDec2024(10:36:50</v>
      </c>
      <c r="F137" s="27" t="str">
        <v>701545630Explore Page</v>
      </c>
      <c r="G137" s="27" t="str">
        <f t="shared" si="21"/>
        <v>31]</v>
      </c>
      <c r="H137" s="27">
        <f>VALUE(SUBSTITUTE($G137,"]",""))</f>
        <v>31</v>
      </c>
      <c r="I137" s="27" t="str">
        <f t="shared" si="22"/>
        <v>Train to Gain</v>
      </c>
      <c r="J137" s="28" t="str">
        <f t="shared" si="23"/>
        <v>3rdDec2024 10:36:50</v>
      </c>
      <c r="K137" s="28" t="str" cm="1">
        <f t="array" ref="K137:L137">_xlfn.TEXTSPLIT($J137," ")</f>
        <v>3rdDec2024</v>
      </c>
      <c r="L137" s="28" t="str">
        <v>10:36:50</v>
      </c>
      <c r="M137" s="58" t="str">
        <f t="shared" si="24"/>
        <v>3/12/2024</v>
      </c>
      <c r="N137" s="28" t="str" cm="1">
        <f t="array" ref="N137:P137">_xlfn.TEXTSPLIT($M137,"/")</f>
        <v>3</v>
      </c>
      <c r="O137" s="28" t="str">
        <v>12</v>
      </c>
      <c r="P137" s="28" t="str">
        <v>2024</v>
      </c>
      <c r="Q137" s="28">
        <f>DATE(P137,N137,O137)</f>
        <v>45363</v>
      </c>
      <c r="R137" s="89" t="str" cm="1">
        <f t="array" ref="R137:T137">_xlfn.TEXTSPLIT($L137,":")</f>
        <v>10</v>
      </c>
      <c r="S137" s="28" t="str">
        <v>36</v>
      </c>
      <c r="T137" s="28" t="str">
        <v>50</v>
      </c>
      <c r="U137" s="90">
        <f t="shared" si="25"/>
        <v>0.44224537037037037</v>
      </c>
      <c r="V137" s="27" t="str">
        <f t="shared" si="26"/>
        <v>Explore Page</v>
      </c>
      <c r="W137" s="37" t="str">
        <f t="shared" si="27"/>
        <v>Instagram</v>
      </c>
      <c r="X137" s="71">
        <f t="shared" si="0"/>
        <v>31</v>
      </c>
      <c r="Y137" s="60" t="str">
        <f t="shared" si="20"/>
        <v>Train to Gain</v>
      </c>
      <c r="Z137" s="69">
        <f t="shared" si="28"/>
        <v>45363</v>
      </c>
      <c r="AA137" s="66" t="str" cm="1">
        <f t="array" ref="AA137:AB137">_xlfn.TEXTSPLIT($F137,$V137)</f>
        <v>701545630</v>
      </c>
      <c r="AB137" t="str">
        <v/>
      </c>
    </row>
    <row r="138" spans="1:28">
      <c r="A138" s="32" t="s">
        <v>1266</v>
      </c>
      <c r="B138" s="37" t="str" cm="1">
        <f t="array" ref="B138:D138">TRIM(_xlfn.TEXTSPLIT($A138,"#"))</f>
        <v>3rdDec2024(05:11:36)601635634Groups</v>
      </c>
      <c r="C138" s="27" t="str">
        <v>Train to Gain</v>
      </c>
      <c r="D138" s="27" t="str">
        <v>[15]</v>
      </c>
      <c r="E138" s="27" t="str" cm="1">
        <f t="array" ref="E138:F138">_xlfn.TEXTSPLIT($B138,")")</f>
        <v>3rdDec2024(05:11:36</v>
      </c>
      <c r="F138" s="27" t="str">
        <v>601635634Groups</v>
      </c>
      <c r="G138" s="27" t="str">
        <f t="shared" si="21"/>
        <v>15]</v>
      </c>
      <c r="H138" s="27">
        <f>VALUE(SUBSTITUTE($G138,"]",""))</f>
        <v>15</v>
      </c>
      <c r="I138" s="27" t="str">
        <f t="shared" si="22"/>
        <v>Train to Gain</v>
      </c>
      <c r="J138" s="28" t="str">
        <f t="shared" si="23"/>
        <v>3rdDec2024 05:11:36</v>
      </c>
      <c r="K138" s="28" t="str" cm="1">
        <f t="array" ref="K138:L138">_xlfn.TEXTSPLIT($J138," ")</f>
        <v>3rdDec2024</v>
      </c>
      <c r="L138" s="28" t="str">
        <v>05:11:36</v>
      </c>
      <c r="M138" s="58" t="str">
        <f t="shared" si="24"/>
        <v>3/12/2024</v>
      </c>
      <c r="N138" s="28" t="str" cm="1">
        <f t="array" ref="N138:P138">_xlfn.TEXTSPLIT($M138,"/")</f>
        <v>3</v>
      </c>
      <c r="O138" s="28" t="str">
        <v>12</v>
      </c>
      <c r="P138" s="28" t="str">
        <v>2024</v>
      </c>
      <c r="Q138" s="28">
        <f>DATE(P138,N138,O138)</f>
        <v>45363</v>
      </c>
      <c r="R138" s="89" t="str" cm="1">
        <f t="array" ref="R138:T138">_xlfn.TEXTSPLIT($L138,":")</f>
        <v>05</v>
      </c>
      <c r="S138" s="28" t="str">
        <v>11</v>
      </c>
      <c r="T138" s="28" t="str">
        <v>36</v>
      </c>
      <c r="U138" s="90">
        <f t="shared" si="25"/>
        <v>0.21638888888888888</v>
      </c>
      <c r="V138" s="27" t="str">
        <f t="shared" si="26"/>
        <v>Groups</v>
      </c>
      <c r="W138" s="37" t="str">
        <f t="shared" si="27"/>
        <v>Facebook</v>
      </c>
      <c r="X138" s="71">
        <f t="shared" si="0"/>
        <v>15</v>
      </c>
      <c r="Y138" s="60" t="str">
        <f t="shared" si="20"/>
        <v>Train to Gain</v>
      </c>
      <c r="Z138" s="69">
        <f t="shared" si="28"/>
        <v>45363</v>
      </c>
      <c r="AA138" s="66" t="str" cm="1">
        <f t="array" ref="AA138:AB138">_xlfn.TEXTSPLIT($F138,$V138)</f>
        <v>601635634</v>
      </c>
      <c r="AB138" t="str">
        <v/>
      </c>
    </row>
    <row r="139" spans="1:28">
      <c r="A139" s="32" t="s">
        <v>1267</v>
      </c>
      <c r="B139" s="37" t="str" cm="1">
        <f t="array" ref="B139:D139">TRIM(_xlfn.TEXTSPLIT($A139,"#"))</f>
        <v>1stDec2024(06:50:56)701725637Subscribers</v>
      </c>
      <c r="C139" s="27" t="str">
        <v>Train to Gain</v>
      </c>
      <c r="D139" s="27" t="str">
        <v>[32]</v>
      </c>
      <c r="E139" s="27" t="str" cm="1">
        <f t="array" ref="E139:F139">_xlfn.TEXTSPLIT($B139,")")</f>
        <v>1stDec2024(06:50:56</v>
      </c>
      <c r="F139" s="27" t="str">
        <v>701725637Subscribers</v>
      </c>
      <c r="G139" s="27" t="str">
        <f t="shared" si="21"/>
        <v>32]</v>
      </c>
      <c r="H139" s="27">
        <f>VALUE(SUBSTITUTE($G139,"]",""))</f>
        <v>32</v>
      </c>
      <c r="I139" s="27" t="str">
        <f t="shared" si="22"/>
        <v>Train to Gain</v>
      </c>
      <c r="J139" s="28" t="str">
        <f t="shared" si="23"/>
        <v>1stDec2024 06:50:56</v>
      </c>
      <c r="K139" s="28" t="str" cm="1">
        <f t="array" ref="K139:L139">_xlfn.TEXTSPLIT($J139," ")</f>
        <v>1stDec2024</v>
      </c>
      <c r="L139" s="28" t="str">
        <v>06:50:56</v>
      </c>
      <c r="M139" s="58" t="str">
        <f t="shared" si="24"/>
        <v>1/12/2024</v>
      </c>
      <c r="N139" s="28" t="str" cm="1">
        <f t="array" ref="N139:P139">_xlfn.TEXTSPLIT($M139,"/")</f>
        <v>1</v>
      </c>
      <c r="O139" s="28" t="str">
        <v>12</v>
      </c>
      <c r="P139" s="28" t="str">
        <v>2024</v>
      </c>
      <c r="Q139" s="28">
        <f>DATE(P139,N139,O139)</f>
        <v>45303</v>
      </c>
      <c r="R139" s="89" t="str" cm="1">
        <f t="array" ref="R139:T139">_xlfn.TEXTSPLIT($L139,":")</f>
        <v>06</v>
      </c>
      <c r="S139" s="28" t="str">
        <v>50</v>
      </c>
      <c r="T139" s="28" t="str">
        <v>56</v>
      </c>
      <c r="U139" s="90">
        <f t="shared" si="25"/>
        <v>0.28537037037037039</v>
      </c>
      <c r="V139" s="27" t="str">
        <f t="shared" si="26"/>
        <v>Subscribers</v>
      </c>
      <c r="W139" s="37" t="str">
        <f t="shared" si="27"/>
        <v>Youtube</v>
      </c>
      <c r="X139" s="71">
        <f t="shared" si="0"/>
        <v>32</v>
      </c>
      <c r="Y139" s="60" t="str">
        <f t="shared" si="20"/>
        <v>Train to Gain</v>
      </c>
      <c r="Z139" s="69">
        <f t="shared" si="28"/>
        <v>45303</v>
      </c>
      <c r="AA139" s="66" t="str" cm="1">
        <f t="array" ref="AA139:AB139">_xlfn.TEXTSPLIT($F139,$V139)</f>
        <v>701725637</v>
      </c>
      <c r="AB139" t="str">
        <v/>
      </c>
    </row>
    <row r="140" spans="1:28">
      <c r="A140" s="32" t="s">
        <v>1268</v>
      </c>
      <c r="B140" s="37" t="str" cm="1">
        <f t="array" ref="B140:D140">TRIM(_xlfn.TEXTSPLIT($A140,"#"))</f>
        <v>6thDec2024(06:18:01)701815641News Feed</v>
      </c>
      <c r="C140" s="27" t="str">
        <v>Unlock Your Potential</v>
      </c>
      <c r="D140" s="27" t="str">
        <v>[18]</v>
      </c>
      <c r="E140" s="27" t="str" cm="1">
        <f t="array" ref="E140:F140">_xlfn.TEXTSPLIT($B140,")")</f>
        <v>6thDec2024(06:18:01</v>
      </c>
      <c r="F140" s="27" t="str">
        <v>701815641News Feed</v>
      </c>
      <c r="G140" s="27" t="str">
        <f t="shared" si="21"/>
        <v>18]</v>
      </c>
      <c r="H140" s="27">
        <f>VALUE(SUBSTITUTE($G140,"]",""))</f>
        <v>18</v>
      </c>
      <c r="I140" s="27" t="str">
        <f t="shared" si="22"/>
        <v>Unlock Your Potential</v>
      </c>
      <c r="J140" s="28" t="str">
        <f t="shared" si="23"/>
        <v>6thDec2024 06:18:01</v>
      </c>
      <c r="K140" s="28" t="str" cm="1">
        <f t="array" ref="K140:L140">_xlfn.TEXTSPLIT($J140," ")</f>
        <v>6thDec2024</v>
      </c>
      <c r="L140" s="28" t="str">
        <v>06:18:01</v>
      </c>
      <c r="M140" s="58" t="str">
        <f t="shared" si="24"/>
        <v>6/12/2024</v>
      </c>
      <c r="N140" s="28" t="str" cm="1">
        <f t="array" ref="N140:P140">_xlfn.TEXTSPLIT($M140,"/")</f>
        <v>6</v>
      </c>
      <c r="O140" s="28" t="str">
        <v>12</v>
      </c>
      <c r="P140" s="28" t="str">
        <v>2024</v>
      </c>
      <c r="Q140" s="28">
        <f>DATE(P140,N140,O140)</f>
        <v>45455</v>
      </c>
      <c r="R140" s="89" t="str" cm="1">
        <f t="array" ref="R140:T140">_xlfn.TEXTSPLIT($L140,":")</f>
        <v>06</v>
      </c>
      <c r="S140" s="28" t="str">
        <v>18</v>
      </c>
      <c r="T140" s="28" t="str">
        <v>01</v>
      </c>
      <c r="U140" s="90">
        <f t="shared" si="25"/>
        <v>0.26251157407407405</v>
      </c>
      <c r="V140" s="27" t="str">
        <f t="shared" si="26"/>
        <v>News Feed</v>
      </c>
      <c r="W140" s="37" t="str">
        <f t="shared" si="27"/>
        <v>Facebook</v>
      </c>
      <c r="X140" s="71">
        <f t="shared" si="0"/>
        <v>18</v>
      </c>
      <c r="Y140" s="60" t="str">
        <f t="shared" si="20"/>
        <v>Unlock Your Potential</v>
      </c>
      <c r="Z140" s="69">
        <f t="shared" si="28"/>
        <v>45455</v>
      </c>
      <c r="AA140" s="66" t="str" cm="1">
        <f t="array" ref="AA140:AB140">_xlfn.TEXTSPLIT($F140,$V140)</f>
        <v>701815641</v>
      </c>
      <c r="AB140" t="str">
        <v/>
      </c>
    </row>
    <row r="141" spans="1:28">
      <c r="A141" s="32" t="s">
        <v>1269</v>
      </c>
      <c r="B141" s="37" t="str" cm="1">
        <f t="array" ref="B141:D141">TRIM(_xlfn.TEXTSPLIT($A141,"#"))</f>
        <v>7thDec2024(06:06:13)701905645Stories</v>
      </c>
      <c r="C141" s="27" t="str">
        <v>Train to Gain</v>
      </c>
      <c r="D141" s="27" t="str">
        <v>[35]</v>
      </c>
      <c r="E141" s="27" t="str" cm="1">
        <f t="array" ref="E141:F141">_xlfn.TEXTSPLIT($B141,")")</f>
        <v>7thDec2024(06:06:13</v>
      </c>
      <c r="F141" s="27" t="str">
        <v>701905645Stories</v>
      </c>
      <c r="G141" s="27" t="str">
        <f t="shared" si="21"/>
        <v>35]</v>
      </c>
      <c r="H141" s="27">
        <f>VALUE(SUBSTITUTE($G141,"]",""))</f>
        <v>35</v>
      </c>
      <c r="I141" s="27" t="str">
        <f t="shared" si="22"/>
        <v>Train to Gain</v>
      </c>
      <c r="J141" s="28" t="str">
        <f t="shared" si="23"/>
        <v>7thDec2024 06:06:13</v>
      </c>
      <c r="K141" s="28" t="str" cm="1">
        <f t="array" ref="K141:L141">_xlfn.TEXTSPLIT($J141," ")</f>
        <v>7thDec2024</v>
      </c>
      <c r="L141" s="28" t="str">
        <v>06:06:13</v>
      </c>
      <c r="M141" s="58" t="str">
        <f t="shared" si="24"/>
        <v>7/12/2024</v>
      </c>
      <c r="N141" s="28" t="str" cm="1">
        <f t="array" ref="N141:P141">_xlfn.TEXTSPLIT($M141,"/")</f>
        <v>7</v>
      </c>
      <c r="O141" s="28" t="str">
        <v>12</v>
      </c>
      <c r="P141" s="28" t="str">
        <v>2024</v>
      </c>
      <c r="Q141" s="28">
        <f>DATE(P141,N141,O141)</f>
        <v>45485</v>
      </c>
      <c r="R141" s="89" t="str" cm="1">
        <f t="array" ref="R141:T141">_xlfn.TEXTSPLIT($L141,":")</f>
        <v>06</v>
      </c>
      <c r="S141" s="28" t="str">
        <v>06</v>
      </c>
      <c r="T141" s="28" t="str">
        <v>13</v>
      </c>
      <c r="U141" s="90">
        <f t="shared" si="25"/>
        <v>0.25431712962962966</v>
      </c>
      <c r="V141" s="27" t="str">
        <f t="shared" si="26"/>
        <v>Stories</v>
      </c>
      <c r="W141" s="37" t="str">
        <f t="shared" si="27"/>
        <v>Instagram</v>
      </c>
      <c r="X141" s="71">
        <f t="shared" si="0"/>
        <v>35</v>
      </c>
      <c r="Y141" s="60" t="str">
        <f t="shared" si="20"/>
        <v>Train to Gain</v>
      </c>
      <c r="Z141" s="69">
        <f t="shared" si="28"/>
        <v>45485</v>
      </c>
      <c r="AA141" s="66" t="str" cm="1">
        <f t="array" ref="AA141:AB141">_xlfn.TEXTSPLIT($F141,$V141)</f>
        <v>701905645</v>
      </c>
      <c r="AB141" t="str">
        <v/>
      </c>
    </row>
    <row r="142" spans="1:28">
      <c r="A142" s="32" t="s">
        <v>1270</v>
      </c>
      <c r="B142" s="37" t="str" cm="1">
        <f t="array" ref="B142:D142">TRIM(_xlfn.TEXTSPLIT($A142,"#"))</f>
        <v>1stDec2024(05:08:24)701995649Explore Page</v>
      </c>
      <c r="C142" s="27" t="str">
        <v>Train to Gain</v>
      </c>
      <c r="D142" s="27" t="str">
        <v>[37]</v>
      </c>
      <c r="E142" s="27" t="str" cm="1">
        <f t="array" ref="E142:F142">_xlfn.TEXTSPLIT($B142,")")</f>
        <v>1stDec2024(05:08:24</v>
      </c>
      <c r="F142" s="27" t="str">
        <v>701995649Explore Page</v>
      </c>
      <c r="G142" s="27" t="str">
        <f t="shared" si="21"/>
        <v>37]</v>
      </c>
      <c r="H142" s="27">
        <f>VALUE(SUBSTITUTE($G142,"]",""))</f>
        <v>37</v>
      </c>
      <c r="I142" s="27" t="str">
        <f t="shared" si="22"/>
        <v>Train to Gain</v>
      </c>
      <c r="J142" s="28" t="str">
        <f t="shared" si="23"/>
        <v>1stDec2024 05:08:24</v>
      </c>
      <c r="K142" s="28" t="str" cm="1">
        <f t="array" ref="K142:L142">_xlfn.TEXTSPLIT($J142," ")</f>
        <v>1stDec2024</v>
      </c>
      <c r="L142" s="28" t="str">
        <v>05:08:24</v>
      </c>
      <c r="M142" s="58" t="str">
        <f t="shared" si="24"/>
        <v>1/12/2024</v>
      </c>
      <c r="N142" s="28" t="str" cm="1">
        <f t="array" ref="N142:P142">_xlfn.TEXTSPLIT($M142,"/")</f>
        <v>1</v>
      </c>
      <c r="O142" s="28" t="str">
        <v>12</v>
      </c>
      <c r="P142" s="28" t="str">
        <v>2024</v>
      </c>
      <c r="Q142" s="28">
        <f>DATE(P142,N142,O142)</f>
        <v>45303</v>
      </c>
      <c r="R142" s="89" t="str" cm="1">
        <f t="array" ref="R142:T142">_xlfn.TEXTSPLIT($L142,":")</f>
        <v>05</v>
      </c>
      <c r="S142" s="28" t="str">
        <v>08</v>
      </c>
      <c r="T142" s="28" t="str">
        <v>24</v>
      </c>
      <c r="U142" s="90">
        <f t="shared" si="25"/>
        <v>0.21416666666666667</v>
      </c>
      <c r="V142" s="27" t="str">
        <f t="shared" si="26"/>
        <v>Explore Page</v>
      </c>
      <c r="W142" s="37" t="str">
        <f t="shared" si="27"/>
        <v>Instagram</v>
      </c>
      <c r="X142" s="71">
        <f t="shared" si="0"/>
        <v>37</v>
      </c>
      <c r="Y142" s="60" t="str">
        <f t="shared" si="20"/>
        <v>Train to Gain</v>
      </c>
      <c r="Z142" s="69">
        <f t="shared" si="28"/>
        <v>45303</v>
      </c>
      <c r="AA142" s="66" t="str" cm="1">
        <f t="array" ref="AA142:AB142">_xlfn.TEXTSPLIT($F142,$V142)</f>
        <v>701995649</v>
      </c>
      <c r="AB142" t="str">
        <v/>
      </c>
    </row>
    <row r="143" spans="1:28">
      <c r="A143" s="32" t="s">
        <v>1271</v>
      </c>
      <c r="B143" s="37" t="str" cm="1">
        <f t="array" ref="B143:D143">TRIM(_xlfn.TEXTSPLIT($A143,"#"))</f>
        <v>2ndDec2024(01:00:53)602085653Reels</v>
      </c>
      <c r="C143" s="27" t="str">
        <v>Train to Gain</v>
      </c>
      <c r="D143" s="27" t="str">
        <v>[8]</v>
      </c>
      <c r="E143" s="27" t="str" cm="1">
        <f t="array" ref="E143:F143">_xlfn.TEXTSPLIT($B143,")")</f>
        <v>2ndDec2024(01:00:53</v>
      </c>
      <c r="F143" s="27" t="str">
        <v>602085653Reels</v>
      </c>
      <c r="G143" s="27" t="str">
        <f t="shared" si="21"/>
        <v>8]</v>
      </c>
      <c r="H143" s="27">
        <f>VALUE(SUBSTITUTE($G143,"]",""))</f>
        <v>8</v>
      </c>
      <c r="I143" s="27" t="str">
        <f t="shared" si="22"/>
        <v>Train to Gain</v>
      </c>
      <c r="J143" s="28" t="str">
        <f t="shared" si="23"/>
        <v>2ndDec2024 01:00:53</v>
      </c>
      <c r="K143" s="28" t="str" cm="1">
        <f t="array" ref="K143:L143">_xlfn.TEXTSPLIT($J143," ")</f>
        <v>2ndDec2024</v>
      </c>
      <c r="L143" s="28" t="str">
        <v>01:00:53</v>
      </c>
      <c r="M143" s="58" t="str">
        <f t="shared" si="24"/>
        <v>2/12/2024</v>
      </c>
      <c r="N143" s="28" t="str" cm="1">
        <f t="array" ref="N143:P143">_xlfn.TEXTSPLIT($M143,"/")</f>
        <v>2</v>
      </c>
      <c r="O143" s="28" t="str">
        <v>12</v>
      </c>
      <c r="P143" s="28" t="str">
        <v>2024</v>
      </c>
      <c r="Q143" s="28">
        <f>DATE(P143,N143,O143)</f>
        <v>45334</v>
      </c>
      <c r="R143" s="89" t="str" cm="1">
        <f t="array" ref="R143:T143">_xlfn.TEXTSPLIT($L143,":")</f>
        <v>01</v>
      </c>
      <c r="S143" s="28" t="str">
        <v>00</v>
      </c>
      <c r="T143" s="28" t="str">
        <v>53</v>
      </c>
      <c r="U143" s="90">
        <f t="shared" si="25"/>
        <v>4.2280092592592591E-2</v>
      </c>
      <c r="V143" s="27" t="str">
        <f t="shared" si="26"/>
        <v>Reels</v>
      </c>
      <c r="W143" s="37" t="str">
        <f t="shared" si="27"/>
        <v>Instagram</v>
      </c>
      <c r="X143" s="71">
        <f t="shared" si="0"/>
        <v>8</v>
      </c>
      <c r="Y143" s="60" t="str">
        <f t="shared" si="20"/>
        <v>Train to Gain</v>
      </c>
      <c r="Z143" s="69">
        <f t="shared" si="28"/>
        <v>45334</v>
      </c>
      <c r="AA143" s="66" t="str" cm="1">
        <f t="array" ref="AA143:AB143">_xlfn.TEXTSPLIT($F143,$V143)</f>
        <v>602085653</v>
      </c>
      <c r="AB143" t="str">
        <v/>
      </c>
    </row>
    <row r="144" spans="1:28">
      <c r="A144" s="32" t="s">
        <v>1272</v>
      </c>
      <c r="B144" s="37" t="str" cm="1">
        <f t="array" ref="B144:D144">TRIM(_xlfn.TEXTSPLIT($A144,"#"))</f>
        <v>5thDec2024(01:57:04)702175656Reels</v>
      </c>
      <c r="C144" s="27" t="str">
        <v>Unlock Your Potential</v>
      </c>
      <c r="D144" s="27" t="str">
        <v>[40]</v>
      </c>
      <c r="E144" s="27" t="str" cm="1">
        <f t="array" ref="E144:F144">_xlfn.TEXTSPLIT($B144,")")</f>
        <v>5thDec2024(01:57:04</v>
      </c>
      <c r="F144" s="27" t="str">
        <v>702175656Reels</v>
      </c>
      <c r="G144" s="27" t="str">
        <f t="shared" si="21"/>
        <v>40]</v>
      </c>
      <c r="H144" s="27">
        <f>VALUE(SUBSTITUTE($G144,"]",""))</f>
        <v>40</v>
      </c>
      <c r="I144" s="27" t="str">
        <f t="shared" si="22"/>
        <v>Unlock Your Potential</v>
      </c>
      <c r="J144" s="28" t="str">
        <f t="shared" si="23"/>
        <v>5thDec2024 01:57:04</v>
      </c>
      <c r="K144" s="28" t="str" cm="1">
        <f t="array" ref="K144:L144">_xlfn.TEXTSPLIT($J144," ")</f>
        <v>5thDec2024</v>
      </c>
      <c r="L144" s="28" t="str">
        <v>01:57:04</v>
      </c>
      <c r="M144" s="58" t="str">
        <f t="shared" si="24"/>
        <v>5/12/2024</v>
      </c>
      <c r="N144" s="28" t="str" cm="1">
        <f t="array" ref="N144:P144">_xlfn.TEXTSPLIT($M144,"/")</f>
        <v>5</v>
      </c>
      <c r="O144" s="28" t="str">
        <v>12</v>
      </c>
      <c r="P144" s="28" t="str">
        <v>2024</v>
      </c>
      <c r="Q144" s="28">
        <f>DATE(P144,N144,O144)</f>
        <v>45424</v>
      </c>
      <c r="R144" s="89" t="str" cm="1">
        <f t="array" ref="R144:T144">_xlfn.TEXTSPLIT($L144,":")</f>
        <v>01</v>
      </c>
      <c r="S144" s="28" t="str">
        <v>57</v>
      </c>
      <c r="T144" s="28" t="str">
        <v>04</v>
      </c>
      <c r="U144" s="90">
        <f t="shared" si="25"/>
        <v>8.1296296296296297E-2</v>
      </c>
      <c r="V144" s="27" t="str">
        <f t="shared" si="26"/>
        <v>Reels</v>
      </c>
      <c r="W144" s="37" t="str">
        <f t="shared" si="27"/>
        <v>Instagram</v>
      </c>
      <c r="X144" s="71">
        <f t="shared" si="0"/>
        <v>40</v>
      </c>
      <c r="Y144" s="60" t="str">
        <f t="shared" si="20"/>
        <v>Unlock Your Potential</v>
      </c>
      <c r="Z144" s="69">
        <f t="shared" si="28"/>
        <v>45424</v>
      </c>
      <c r="AA144" s="66" t="str" cm="1">
        <f t="array" ref="AA144:AB144">_xlfn.TEXTSPLIT($F144,$V144)</f>
        <v>702175656</v>
      </c>
      <c r="AB144" t="str">
        <v/>
      </c>
    </row>
    <row r="145" spans="1:28">
      <c r="A145" s="32" t="s">
        <v>1273</v>
      </c>
      <c r="B145" s="37" t="str" cm="1">
        <f t="array" ref="B145:D145">TRIM(_xlfn.TEXTSPLIT($A145,"#"))</f>
        <v>4thDec2024(08:57:21)602265660Reels</v>
      </c>
      <c r="C145" s="27" t="str">
        <v>Unlock Your Potential</v>
      </c>
      <c r="D145" s="27" t="str">
        <v>[13]</v>
      </c>
      <c r="E145" s="27" t="str" cm="1">
        <f t="array" ref="E145:F145">_xlfn.TEXTSPLIT($B145,")")</f>
        <v>4thDec2024(08:57:21</v>
      </c>
      <c r="F145" s="27" t="str">
        <v>602265660Reels</v>
      </c>
      <c r="G145" s="27" t="str">
        <f t="shared" si="21"/>
        <v>13]</v>
      </c>
      <c r="H145" s="27">
        <f>VALUE(SUBSTITUTE($G145,"]",""))</f>
        <v>13</v>
      </c>
      <c r="I145" s="27" t="str">
        <f t="shared" si="22"/>
        <v>Unlock Your Potential</v>
      </c>
      <c r="J145" s="28" t="str">
        <f t="shared" si="23"/>
        <v>4thDec2024 08:57:21</v>
      </c>
      <c r="K145" s="28" t="str" cm="1">
        <f t="array" ref="K145:L145">_xlfn.TEXTSPLIT($J145," ")</f>
        <v>4thDec2024</v>
      </c>
      <c r="L145" s="28" t="str">
        <v>08:57:21</v>
      </c>
      <c r="M145" s="58" t="str">
        <f t="shared" si="24"/>
        <v>4/12/2024</v>
      </c>
      <c r="N145" s="28" t="str" cm="1">
        <f t="array" ref="N145:P145">_xlfn.TEXTSPLIT($M145,"/")</f>
        <v>4</v>
      </c>
      <c r="O145" s="28" t="str">
        <v>12</v>
      </c>
      <c r="P145" s="28" t="str">
        <v>2024</v>
      </c>
      <c r="Q145" s="28">
        <f>DATE(P145,N145,O145)</f>
        <v>45394</v>
      </c>
      <c r="R145" s="89" t="str" cm="1">
        <f t="array" ref="R145:T145">_xlfn.TEXTSPLIT($L145,":")</f>
        <v>08</v>
      </c>
      <c r="S145" s="28" t="str">
        <v>57</v>
      </c>
      <c r="T145" s="28" t="str">
        <v>21</v>
      </c>
      <c r="U145" s="90">
        <f t="shared" si="25"/>
        <v>0.37315972222222221</v>
      </c>
      <c r="V145" s="27" t="str">
        <f t="shared" si="26"/>
        <v>Reels</v>
      </c>
      <c r="W145" s="37" t="str">
        <f t="shared" si="27"/>
        <v>Instagram</v>
      </c>
      <c r="X145" s="71">
        <f t="shared" si="0"/>
        <v>13</v>
      </c>
      <c r="Y145" s="60" t="str">
        <f t="shared" si="20"/>
        <v>Unlock Your Potential</v>
      </c>
      <c r="Z145" s="69">
        <f t="shared" si="28"/>
        <v>45394</v>
      </c>
      <c r="AA145" s="66" t="str" cm="1">
        <f t="array" ref="AA145:AB145">_xlfn.TEXTSPLIT($F145,$V145)</f>
        <v>602265660</v>
      </c>
      <c r="AB145" t="str">
        <v/>
      </c>
    </row>
    <row r="146" spans="1:28">
      <c r="A146" s="32" t="s">
        <v>1274</v>
      </c>
      <c r="B146" s="37" t="str" cm="1">
        <f t="array" ref="B146:D146">TRIM(_xlfn.TEXTSPLIT($A146,"#"))</f>
        <v>3rdDec2024(03:34:58)702355664Explore Page</v>
      </c>
      <c r="C146" s="27" t="str">
        <v>Grow with Us</v>
      </c>
      <c r="D146" s="27" t="str">
        <v>[36]</v>
      </c>
      <c r="E146" s="27" t="str" cm="1">
        <f t="array" ref="E146:F146">_xlfn.TEXTSPLIT($B146,")")</f>
        <v>3rdDec2024(03:34:58</v>
      </c>
      <c r="F146" s="27" t="str">
        <v>702355664Explore Page</v>
      </c>
      <c r="G146" s="27" t="str">
        <f t="shared" si="21"/>
        <v>36]</v>
      </c>
      <c r="H146" s="27">
        <f>VALUE(SUBSTITUTE($G146,"]",""))</f>
        <v>36</v>
      </c>
      <c r="I146" s="27" t="str">
        <f t="shared" si="22"/>
        <v>Grow with Us</v>
      </c>
      <c r="J146" s="28" t="str">
        <f t="shared" si="23"/>
        <v>3rdDec2024 03:34:58</v>
      </c>
      <c r="K146" s="28" t="str" cm="1">
        <f t="array" ref="K146:L146">_xlfn.TEXTSPLIT($J146," ")</f>
        <v>3rdDec2024</v>
      </c>
      <c r="L146" s="28" t="str">
        <v>03:34:58</v>
      </c>
      <c r="M146" s="58" t="str">
        <f t="shared" si="24"/>
        <v>3/12/2024</v>
      </c>
      <c r="N146" s="28" t="str" cm="1">
        <f t="array" ref="N146:P146">_xlfn.TEXTSPLIT($M146,"/")</f>
        <v>3</v>
      </c>
      <c r="O146" s="28" t="str">
        <v>12</v>
      </c>
      <c r="P146" s="28" t="str">
        <v>2024</v>
      </c>
      <c r="Q146" s="28">
        <f>DATE(P146,N146,O146)</f>
        <v>45363</v>
      </c>
      <c r="R146" s="89" t="str" cm="1">
        <f t="array" ref="R146:T146">_xlfn.TEXTSPLIT($L146,":")</f>
        <v>03</v>
      </c>
      <c r="S146" s="28" t="str">
        <v>34</v>
      </c>
      <c r="T146" s="28" t="str">
        <v>58</v>
      </c>
      <c r="U146" s="90">
        <f t="shared" si="25"/>
        <v>0.14928240740740742</v>
      </c>
      <c r="V146" s="27" t="str">
        <f t="shared" si="26"/>
        <v>Explore Page</v>
      </c>
      <c r="W146" s="37" t="str">
        <f t="shared" si="27"/>
        <v>Instagram</v>
      </c>
      <c r="X146" s="71">
        <f t="shared" si="0"/>
        <v>36</v>
      </c>
      <c r="Y146" s="60" t="str">
        <f t="shared" si="20"/>
        <v>Grow with Us</v>
      </c>
      <c r="Z146" s="69">
        <f t="shared" si="28"/>
        <v>45363</v>
      </c>
      <c r="AA146" s="66" t="str" cm="1">
        <f t="array" ref="AA146:AB146">_xlfn.TEXTSPLIT($F146,$V146)</f>
        <v>702355664</v>
      </c>
      <c r="AB146" t="str">
        <v/>
      </c>
    </row>
    <row r="147" spans="1:28">
      <c r="A147" s="32" t="s">
        <v>1275</v>
      </c>
      <c r="B147" s="37" t="str" cm="1">
        <f t="array" ref="B147:D147">TRIM(_xlfn.TEXTSPLIT($A147,"#"))</f>
        <v>3rdDec2024(07:06:49)602445668Stories</v>
      </c>
      <c r="C147" s="27" t="str">
        <v>Unlock Your Potential</v>
      </c>
      <c r="D147" s="27" t="str">
        <v>[31]</v>
      </c>
      <c r="E147" s="27" t="str" cm="1">
        <f t="array" ref="E147:F147">_xlfn.TEXTSPLIT($B147,")")</f>
        <v>3rdDec2024(07:06:49</v>
      </c>
      <c r="F147" s="27" t="str">
        <v>602445668Stories</v>
      </c>
      <c r="G147" s="27" t="str">
        <f t="shared" si="21"/>
        <v>31]</v>
      </c>
      <c r="H147" s="27">
        <f>VALUE(SUBSTITUTE($G147,"]",""))</f>
        <v>31</v>
      </c>
      <c r="I147" s="27" t="str">
        <f t="shared" si="22"/>
        <v>Unlock Your Potential</v>
      </c>
      <c r="J147" s="28" t="str">
        <f t="shared" si="23"/>
        <v>3rdDec2024 07:06:49</v>
      </c>
      <c r="K147" s="28" t="str" cm="1">
        <f t="array" ref="K147:L147">_xlfn.TEXTSPLIT($J147," ")</f>
        <v>3rdDec2024</v>
      </c>
      <c r="L147" s="28" t="str">
        <v>07:06:49</v>
      </c>
      <c r="M147" s="58" t="str">
        <f t="shared" si="24"/>
        <v>3/12/2024</v>
      </c>
      <c r="N147" s="28" t="str" cm="1">
        <f t="array" ref="N147:P147">_xlfn.TEXTSPLIT($M147,"/")</f>
        <v>3</v>
      </c>
      <c r="O147" s="28" t="str">
        <v>12</v>
      </c>
      <c r="P147" s="28" t="str">
        <v>2024</v>
      </c>
      <c r="Q147" s="28">
        <f>DATE(P147,N147,O147)</f>
        <v>45363</v>
      </c>
      <c r="R147" s="89" t="str" cm="1">
        <f t="array" ref="R147:T147">_xlfn.TEXTSPLIT($L147,":")</f>
        <v>07</v>
      </c>
      <c r="S147" s="28" t="str">
        <v>06</v>
      </c>
      <c r="T147" s="28" t="str">
        <v>49</v>
      </c>
      <c r="U147" s="90">
        <f t="shared" si="25"/>
        <v>0.29640046296296296</v>
      </c>
      <c r="V147" s="27" t="str">
        <f t="shared" si="26"/>
        <v>Stories</v>
      </c>
      <c r="W147" s="37" t="str">
        <f t="shared" si="27"/>
        <v>Instagram</v>
      </c>
      <c r="X147" s="71">
        <f t="shared" si="0"/>
        <v>31</v>
      </c>
      <c r="Y147" s="60" t="str">
        <f t="shared" si="20"/>
        <v>Unlock Your Potential</v>
      </c>
      <c r="Z147" s="69">
        <f t="shared" si="28"/>
        <v>45363</v>
      </c>
      <c r="AA147" s="66" t="str" cm="1">
        <f t="array" ref="AA147:AB147">_xlfn.TEXTSPLIT($F147,$V147)</f>
        <v>602445668</v>
      </c>
      <c r="AB147" t="str">
        <v/>
      </c>
    </row>
    <row r="148" spans="1:28">
      <c r="A148" s="32" t="s">
        <v>1276</v>
      </c>
      <c r="B148" s="37" t="str" cm="1">
        <f t="array" ref="B148:D148">TRIM(_xlfn.TEXTSPLIT($A148,"#"))</f>
        <v>1stDec2024(01:13:57)702535671Monetization</v>
      </c>
      <c r="C148" s="27" t="str">
        <v>Train to Gain</v>
      </c>
      <c r="D148" s="27" t="str">
        <v>[30]</v>
      </c>
      <c r="E148" s="27" t="str" cm="1">
        <f t="array" ref="E148:F148">_xlfn.TEXTSPLIT($B148,")")</f>
        <v>1stDec2024(01:13:57</v>
      </c>
      <c r="F148" s="27" t="str">
        <v>702535671Monetization</v>
      </c>
      <c r="G148" s="27" t="str">
        <f t="shared" si="21"/>
        <v>30]</v>
      </c>
      <c r="H148" s="27">
        <f>VALUE(SUBSTITUTE($G148,"]",""))</f>
        <v>30</v>
      </c>
      <c r="I148" s="27" t="str">
        <f t="shared" si="22"/>
        <v>Train to Gain</v>
      </c>
      <c r="J148" s="28" t="str">
        <f t="shared" si="23"/>
        <v>1stDec2024 01:13:57</v>
      </c>
      <c r="K148" s="28" t="str" cm="1">
        <f t="array" ref="K148:L148">_xlfn.TEXTSPLIT($J148," ")</f>
        <v>1stDec2024</v>
      </c>
      <c r="L148" s="28" t="str">
        <v>01:13:57</v>
      </c>
      <c r="M148" s="58" t="str">
        <f t="shared" si="24"/>
        <v>1/12/2024</v>
      </c>
      <c r="N148" s="28" t="str" cm="1">
        <f t="array" ref="N148:P148">_xlfn.TEXTSPLIT($M148,"/")</f>
        <v>1</v>
      </c>
      <c r="O148" s="28" t="str">
        <v>12</v>
      </c>
      <c r="P148" s="28" t="str">
        <v>2024</v>
      </c>
      <c r="Q148" s="28">
        <f>DATE(P148,N148,O148)</f>
        <v>45303</v>
      </c>
      <c r="R148" s="89" t="str" cm="1">
        <f t="array" ref="R148:T148">_xlfn.TEXTSPLIT($L148,":")</f>
        <v>01</v>
      </c>
      <c r="S148" s="28" t="str">
        <v>13</v>
      </c>
      <c r="T148" s="28" t="str">
        <v>57</v>
      </c>
      <c r="U148" s="90">
        <f t="shared" si="25"/>
        <v>5.1354166666666666E-2</v>
      </c>
      <c r="V148" s="27" t="str">
        <f t="shared" si="26"/>
        <v>Monetization</v>
      </c>
      <c r="W148" s="37" t="str">
        <f t="shared" si="27"/>
        <v>Youtube</v>
      </c>
      <c r="X148" s="71">
        <f t="shared" si="0"/>
        <v>30</v>
      </c>
      <c r="Y148" s="60" t="str">
        <f t="shared" si="20"/>
        <v>Train to Gain</v>
      </c>
      <c r="Z148" s="69">
        <f t="shared" si="28"/>
        <v>45303</v>
      </c>
      <c r="AA148" s="66" t="str" cm="1">
        <f t="array" ref="AA148:AB148">_xlfn.TEXTSPLIT($F148,$V148)</f>
        <v>702535671</v>
      </c>
      <c r="AB148" t="str">
        <v/>
      </c>
    </row>
    <row r="149" spans="1:28">
      <c r="A149" s="32" t="s">
        <v>1277</v>
      </c>
      <c r="B149" s="37" t="str" cm="1">
        <f t="array" ref="B149:D149">TRIM(_xlfn.TEXTSPLIT($A149,"#"))</f>
        <v>1stDec2024(11:14:08)702625675Shorts</v>
      </c>
      <c r="C149" s="27" t="str">
        <v>Unlock Your Potential</v>
      </c>
      <c r="D149" s="27" t="str">
        <v>[37]</v>
      </c>
      <c r="E149" s="27" t="str" cm="1">
        <f t="array" ref="E149:F149">_xlfn.TEXTSPLIT($B149,")")</f>
        <v>1stDec2024(11:14:08</v>
      </c>
      <c r="F149" s="27" t="str">
        <v>702625675Shorts</v>
      </c>
      <c r="G149" s="27" t="str">
        <f t="shared" si="21"/>
        <v>37]</v>
      </c>
      <c r="H149" s="27">
        <f>VALUE(SUBSTITUTE($G149,"]",""))</f>
        <v>37</v>
      </c>
      <c r="I149" s="27" t="str">
        <f t="shared" si="22"/>
        <v>Unlock Your Potential</v>
      </c>
      <c r="J149" s="28" t="str">
        <f t="shared" si="23"/>
        <v>1stDec2024 11:14:08</v>
      </c>
      <c r="K149" s="28" t="str" cm="1">
        <f t="array" ref="K149:L149">_xlfn.TEXTSPLIT($J149," ")</f>
        <v>1stDec2024</v>
      </c>
      <c r="L149" s="28" t="str">
        <v>11:14:08</v>
      </c>
      <c r="M149" s="58" t="str">
        <f t="shared" si="24"/>
        <v>1/12/2024</v>
      </c>
      <c r="N149" s="28" t="str" cm="1">
        <f t="array" ref="N149:P149">_xlfn.TEXTSPLIT($M149,"/")</f>
        <v>1</v>
      </c>
      <c r="O149" s="28" t="str">
        <v>12</v>
      </c>
      <c r="P149" s="28" t="str">
        <v>2024</v>
      </c>
      <c r="Q149" s="28">
        <f>DATE(P149,N149,O149)</f>
        <v>45303</v>
      </c>
      <c r="R149" s="89" t="str" cm="1">
        <f t="array" ref="R149:T149">_xlfn.TEXTSPLIT($L149,":")</f>
        <v>11</v>
      </c>
      <c r="S149" s="28" t="str">
        <v>14</v>
      </c>
      <c r="T149" s="28" t="str">
        <v>08</v>
      </c>
      <c r="U149" s="90">
        <f t="shared" si="25"/>
        <v>0.46814814814814815</v>
      </c>
      <c r="V149" s="27" t="str">
        <f t="shared" si="26"/>
        <v>Shorts</v>
      </c>
      <c r="W149" s="37" t="str">
        <f t="shared" si="27"/>
        <v>Youtube</v>
      </c>
      <c r="X149" s="71">
        <f t="shared" si="0"/>
        <v>37</v>
      </c>
      <c r="Y149" s="60" t="str">
        <f t="shared" si="20"/>
        <v>Unlock Your Potential</v>
      </c>
      <c r="Z149" s="69">
        <f t="shared" si="28"/>
        <v>45303</v>
      </c>
      <c r="AA149" s="66" t="str" cm="1">
        <f t="array" ref="AA149:AB149">_xlfn.TEXTSPLIT($F149,$V149)</f>
        <v>702625675</v>
      </c>
      <c r="AB149" t="str">
        <v/>
      </c>
    </row>
    <row r="150" spans="1:28">
      <c r="A150" s="32" t="s">
        <v>1278</v>
      </c>
      <c r="B150" s="37" t="str" cm="1">
        <f t="array" ref="B150:D150">TRIM(_xlfn.TEXTSPLIT($A150,"#"))</f>
        <v>4thDec2024(05:04:17)602715679Subscribers</v>
      </c>
      <c r="C150" s="27" t="str">
        <v>Unlock Your Potential</v>
      </c>
      <c r="D150" s="27" t="str">
        <v>[11]</v>
      </c>
      <c r="E150" s="27" t="str" cm="1">
        <f t="array" ref="E150:F150">_xlfn.TEXTSPLIT($B150,")")</f>
        <v>4thDec2024(05:04:17</v>
      </c>
      <c r="F150" s="27" t="str">
        <v>602715679Subscribers</v>
      </c>
      <c r="G150" s="27" t="str">
        <f t="shared" si="21"/>
        <v>11]</v>
      </c>
      <c r="H150" s="27">
        <f>VALUE(SUBSTITUTE($G150,"]",""))</f>
        <v>11</v>
      </c>
      <c r="I150" s="27" t="str">
        <f t="shared" si="22"/>
        <v>Unlock Your Potential</v>
      </c>
      <c r="J150" s="28" t="str">
        <f t="shared" si="23"/>
        <v>4thDec2024 05:04:17</v>
      </c>
      <c r="K150" s="28" t="str" cm="1">
        <f t="array" ref="K150:L150">_xlfn.TEXTSPLIT($J150," ")</f>
        <v>4thDec2024</v>
      </c>
      <c r="L150" s="28" t="str">
        <v>05:04:17</v>
      </c>
      <c r="M150" s="58" t="str">
        <f t="shared" si="24"/>
        <v>4/12/2024</v>
      </c>
      <c r="N150" s="28" t="str" cm="1">
        <f t="array" ref="N150:P150">_xlfn.TEXTSPLIT($M150,"/")</f>
        <v>4</v>
      </c>
      <c r="O150" s="28" t="str">
        <v>12</v>
      </c>
      <c r="P150" s="28" t="str">
        <v>2024</v>
      </c>
      <c r="Q150" s="28">
        <f>DATE(P150,N150,O150)</f>
        <v>45394</v>
      </c>
      <c r="R150" s="89" t="str" cm="1">
        <f t="array" ref="R150:T150">_xlfn.TEXTSPLIT($L150,":")</f>
        <v>05</v>
      </c>
      <c r="S150" s="28" t="str">
        <v>04</v>
      </c>
      <c r="T150" s="28" t="str">
        <v>17</v>
      </c>
      <c r="U150" s="90">
        <f t="shared" si="25"/>
        <v>0.21130787037037038</v>
      </c>
      <c r="V150" s="27" t="str">
        <f t="shared" si="26"/>
        <v>Subscribers</v>
      </c>
      <c r="W150" s="37" t="str">
        <f t="shared" si="27"/>
        <v>Youtube</v>
      </c>
      <c r="X150" s="71">
        <f t="shared" si="0"/>
        <v>11</v>
      </c>
      <c r="Y150" s="60" t="str">
        <f t="shared" si="20"/>
        <v>Unlock Your Potential</v>
      </c>
      <c r="Z150" s="69">
        <f t="shared" si="28"/>
        <v>45394</v>
      </c>
      <c r="AA150" s="66" t="str" cm="1">
        <f t="array" ref="AA150:AB150">_xlfn.TEXTSPLIT($F150,$V150)</f>
        <v>602715679</v>
      </c>
      <c r="AB150" t="str">
        <v/>
      </c>
    </row>
    <row r="151" spans="1:28">
      <c r="A151" s="32" t="s">
        <v>1279</v>
      </c>
      <c r="B151" s="37" t="str" cm="1">
        <f t="array" ref="B151:D151">TRIM(_xlfn.TEXTSPLIT($A151,"#"))</f>
        <v>3rdDec2024(00:35:46)702805683Explore Page</v>
      </c>
      <c r="C151" s="27" t="str">
        <v>Unlock Your Potential</v>
      </c>
      <c r="D151" s="27" t="str">
        <v>[36]</v>
      </c>
      <c r="E151" s="27" t="str" cm="1">
        <f t="array" ref="E151:F151">_xlfn.TEXTSPLIT($B151,")")</f>
        <v>3rdDec2024(00:35:46</v>
      </c>
      <c r="F151" s="27" t="str">
        <v>702805683Explore Page</v>
      </c>
      <c r="G151" s="27" t="str">
        <f t="shared" si="21"/>
        <v>36]</v>
      </c>
      <c r="H151" s="27">
        <f>VALUE(SUBSTITUTE($G151,"]",""))</f>
        <v>36</v>
      </c>
      <c r="I151" s="27" t="str">
        <f t="shared" si="22"/>
        <v>Unlock Your Potential</v>
      </c>
      <c r="J151" s="28" t="str">
        <f t="shared" si="23"/>
        <v>3rdDec2024 00:35:46</v>
      </c>
      <c r="K151" s="28" t="str" cm="1">
        <f t="array" ref="K151:L151">_xlfn.TEXTSPLIT($J151," ")</f>
        <v>3rdDec2024</v>
      </c>
      <c r="L151" s="28" t="str">
        <v>00:35:46</v>
      </c>
      <c r="M151" s="58" t="str">
        <f t="shared" si="24"/>
        <v>3/12/2024</v>
      </c>
      <c r="N151" s="28" t="str" cm="1">
        <f t="array" ref="N151:P151">_xlfn.TEXTSPLIT($M151,"/")</f>
        <v>3</v>
      </c>
      <c r="O151" s="28" t="str">
        <v>12</v>
      </c>
      <c r="P151" s="28" t="str">
        <v>2024</v>
      </c>
      <c r="Q151" s="28">
        <f>DATE(P151,N151,O151)</f>
        <v>45363</v>
      </c>
      <c r="R151" s="89" t="str" cm="1">
        <f t="array" ref="R151:T151">_xlfn.TEXTSPLIT($L151,":")</f>
        <v>00</v>
      </c>
      <c r="S151" s="28" t="str">
        <v>35</v>
      </c>
      <c r="T151" s="28" t="str">
        <v>46</v>
      </c>
      <c r="U151" s="90">
        <f t="shared" si="25"/>
        <v>2.4837962962962964E-2</v>
      </c>
      <c r="V151" s="27" t="str">
        <f t="shared" si="26"/>
        <v>Explore Page</v>
      </c>
      <c r="W151" s="37" t="str">
        <f t="shared" si="27"/>
        <v>Instagram</v>
      </c>
      <c r="X151" s="71">
        <f t="shared" si="0"/>
        <v>36</v>
      </c>
      <c r="Y151" s="60" t="str">
        <f t="shared" si="20"/>
        <v>Unlock Your Potential</v>
      </c>
      <c r="Z151" s="69">
        <f t="shared" si="28"/>
        <v>45363</v>
      </c>
      <c r="AA151" s="66" t="str" cm="1">
        <f t="array" ref="AA151:AB151">_xlfn.TEXTSPLIT($F151,$V151)</f>
        <v>702805683</v>
      </c>
      <c r="AB151" t="str">
        <v/>
      </c>
    </row>
    <row r="152" spans="1:28">
      <c r="A152" s="32" t="s">
        <v>1280</v>
      </c>
      <c r="B152" s="37" t="str" cm="1">
        <f t="array" ref="B152:D152">TRIM(_xlfn.TEXTSPLIT($A152,"#"))</f>
        <v>2ndDec2024(05:02:54)602895687Monetization</v>
      </c>
      <c r="C152" s="27" t="str">
        <v>Grow with Us</v>
      </c>
      <c r="D152" s="27" t="str">
        <v>[40]</v>
      </c>
      <c r="E152" s="27" t="str" cm="1">
        <f t="array" ref="E152:F152">_xlfn.TEXTSPLIT($B152,")")</f>
        <v>2ndDec2024(05:02:54</v>
      </c>
      <c r="F152" s="27" t="str">
        <v>602895687Monetization</v>
      </c>
      <c r="G152" s="27" t="str">
        <f t="shared" si="21"/>
        <v>40]</v>
      </c>
      <c r="H152" s="27">
        <f>VALUE(SUBSTITUTE($G152,"]",""))</f>
        <v>40</v>
      </c>
      <c r="I152" s="27" t="str">
        <f t="shared" si="22"/>
        <v>Grow with Us</v>
      </c>
      <c r="J152" s="28" t="str">
        <f t="shared" si="23"/>
        <v>2ndDec2024 05:02:54</v>
      </c>
      <c r="K152" s="28" t="str" cm="1">
        <f t="array" ref="K152:L152">_xlfn.TEXTSPLIT($J152," ")</f>
        <v>2ndDec2024</v>
      </c>
      <c r="L152" s="28" t="str">
        <v>05:02:54</v>
      </c>
      <c r="M152" s="58" t="str">
        <f t="shared" si="24"/>
        <v>2/12/2024</v>
      </c>
      <c r="N152" s="28" t="str" cm="1">
        <f t="array" ref="N152:P152">_xlfn.TEXTSPLIT($M152,"/")</f>
        <v>2</v>
      </c>
      <c r="O152" s="28" t="str">
        <v>12</v>
      </c>
      <c r="P152" s="28" t="str">
        <v>2024</v>
      </c>
      <c r="Q152" s="28">
        <f>DATE(P152,N152,O152)</f>
        <v>45334</v>
      </c>
      <c r="R152" s="89" t="str" cm="1">
        <f t="array" ref="R152:T152">_xlfn.TEXTSPLIT($L152,":")</f>
        <v>05</v>
      </c>
      <c r="S152" s="28" t="str">
        <v>02</v>
      </c>
      <c r="T152" s="28" t="str">
        <v>54</v>
      </c>
      <c r="U152" s="90">
        <f t="shared" si="25"/>
        <v>0.21034722222222221</v>
      </c>
      <c r="V152" s="27" t="str">
        <f t="shared" si="26"/>
        <v>Monetization</v>
      </c>
      <c r="W152" s="37" t="str">
        <f t="shared" si="27"/>
        <v>Youtube</v>
      </c>
      <c r="X152" s="71">
        <f t="shared" si="0"/>
        <v>40</v>
      </c>
      <c r="Y152" s="60" t="str">
        <f t="shared" si="20"/>
        <v>Grow with Us</v>
      </c>
      <c r="Z152" s="69">
        <f t="shared" si="28"/>
        <v>45334</v>
      </c>
      <c r="AA152" s="66" t="str" cm="1">
        <f t="array" ref="AA152:AB152">_xlfn.TEXTSPLIT($F152,$V152)</f>
        <v>602895687</v>
      </c>
      <c r="AB152" t="str">
        <v/>
      </c>
    </row>
    <row r="153" spans="1:28">
      <c r="A153" s="32" t="s">
        <v>1281</v>
      </c>
      <c r="B153" s="37" t="str" cm="1">
        <f t="array" ref="B153:D153">TRIM(_xlfn.TEXTSPLIT($A153,"#"))</f>
        <v>1stDec2024(02:23:18)702985690Explore Page</v>
      </c>
      <c r="C153" s="27" t="str">
        <v>Unlock Your Potential</v>
      </c>
      <c r="D153" s="27" t="str">
        <v>[37]</v>
      </c>
      <c r="E153" s="27" t="str" cm="1">
        <f t="array" ref="E153:F153">_xlfn.TEXTSPLIT($B153,")")</f>
        <v>1stDec2024(02:23:18</v>
      </c>
      <c r="F153" s="27" t="str">
        <v>702985690Explore Page</v>
      </c>
      <c r="G153" s="27" t="str">
        <f t="shared" si="21"/>
        <v>37]</v>
      </c>
      <c r="H153" s="27">
        <f>VALUE(SUBSTITUTE($G153,"]",""))</f>
        <v>37</v>
      </c>
      <c r="I153" s="27" t="str">
        <f t="shared" si="22"/>
        <v>Unlock Your Potential</v>
      </c>
      <c r="J153" s="28" t="str">
        <f t="shared" si="23"/>
        <v>1stDec2024 02:23:18</v>
      </c>
      <c r="K153" s="28" t="str" cm="1">
        <f t="array" ref="K153:L153">_xlfn.TEXTSPLIT($J153," ")</f>
        <v>1stDec2024</v>
      </c>
      <c r="L153" s="28" t="str">
        <v>02:23:18</v>
      </c>
      <c r="M153" s="58" t="str">
        <f t="shared" si="24"/>
        <v>1/12/2024</v>
      </c>
      <c r="N153" s="28" t="str" cm="1">
        <f t="array" ref="N153:P153">_xlfn.TEXTSPLIT($M153,"/")</f>
        <v>1</v>
      </c>
      <c r="O153" s="28" t="str">
        <v>12</v>
      </c>
      <c r="P153" s="28" t="str">
        <v>2024</v>
      </c>
      <c r="Q153" s="28">
        <f>DATE(P153,N153,O153)</f>
        <v>45303</v>
      </c>
      <c r="R153" s="89" t="str" cm="1">
        <f t="array" ref="R153:T153">_xlfn.TEXTSPLIT($L153,":")</f>
        <v>02</v>
      </c>
      <c r="S153" s="28" t="str">
        <v>23</v>
      </c>
      <c r="T153" s="28" t="str">
        <v>18</v>
      </c>
      <c r="U153" s="90">
        <f t="shared" si="25"/>
        <v>9.9513888888888888E-2</v>
      </c>
      <c r="V153" s="27" t="str">
        <f t="shared" si="26"/>
        <v>Explore Page</v>
      </c>
      <c r="W153" s="37" t="str">
        <f t="shared" si="27"/>
        <v>Instagram</v>
      </c>
      <c r="X153" s="71">
        <f t="shared" si="0"/>
        <v>37</v>
      </c>
      <c r="Y153" s="60" t="str">
        <f t="shared" si="20"/>
        <v>Unlock Your Potential</v>
      </c>
      <c r="Z153" s="69">
        <f t="shared" si="28"/>
        <v>45303</v>
      </c>
      <c r="AA153" s="66" t="str" cm="1">
        <f t="array" ref="AA153:AB153">_xlfn.TEXTSPLIT($F153,$V153)</f>
        <v>702985690</v>
      </c>
      <c r="AB153" t="str">
        <v/>
      </c>
    </row>
    <row r="154" spans="1:28">
      <c r="A154" s="32" t="s">
        <v>1282</v>
      </c>
      <c r="B154" s="37" t="str" cm="1">
        <f t="array" ref="B154:D154">TRIM(_xlfn.TEXTSPLIT($A154,"#"))</f>
        <v>5thDec2024(02:56:26)703075694Shorts</v>
      </c>
      <c r="C154" s="27" t="str">
        <v>Unlock Your Potential</v>
      </c>
      <c r="D154" s="27" t="str">
        <v>[6]</v>
      </c>
      <c r="E154" s="27" t="str" cm="1">
        <f t="array" ref="E154:F154">_xlfn.TEXTSPLIT($B154,")")</f>
        <v>5thDec2024(02:56:26</v>
      </c>
      <c r="F154" s="27" t="str">
        <v>703075694Shorts</v>
      </c>
      <c r="G154" s="27" t="str">
        <f t="shared" si="21"/>
        <v>6]</v>
      </c>
      <c r="H154" s="27">
        <f>VALUE(SUBSTITUTE($G154,"]",""))</f>
        <v>6</v>
      </c>
      <c r="I154" s="27" t="str">
        <f t="shared" si="22"/>
        <v>Unlock Your Potential</v>
      </c>
      <c r="J154" s="28" t="str">
        <f t="shared" si="23"/>
        <v>5thDec2024 02:56:26</v>
      </c>
      <c r="K154" s="28" t="str" cm="1">
        <f t="array" ref="K154:L154">_xlfn.TEXTSPLIT($J154," ")</f>
        <v>5thDec2024</v>
      </c>
      <c r="L154" s="28" t="str">
        <v>02:56:26</v>
      </c>
      <c r="M154" s="58" t="str">
        <f t="shared" si="24"/>
        <v>5/12/2024</v>
      </c>
      <c r="N154" s="28" t="str" cm="1">
        <f t="array" ref="N154:P154">_xlfn.TEXTSPLIT($M154,"/")</f>
        <v>5</v>
      </c>
      <c r="O154" s="28" t="str">
        <v>12</v>
      </c>
      <c r="P154" s="28" t="str">
        <v>2024</v>
      </c>
      <c r="Q154" s="28">
        <f>DATE(P154,N154,O154)</f>
        <v>45424</v>
      </c>
      <c r="R154" s="89" t="str" cm="1">
        <f t="array" ref="R154:T154">_xlfn.TEXTSPLIT($L154,":")</f>
        <v>02</v>
      </c>
      <c r="S154" s="28" t="str">
        <v>56</v>
      </c>
      <c r="T154" s="28" t="str">
        <v>26</v>
      </c>
      <c r="U154" s="90">
        <f t="shared" si="25"/>
        <v>0.12252314814814814</v>
      </c>
      <c r="V154" s="27" t="str">
        <f t="shared" si="26"/>
        <v>Shorts</v>
      </c>
      <c r="W154" s="37" t="str">
        <f t="shared" si="27"/>
        <v>Youtube</v>
      </c>
      <c r="X154" s="71">
        <f t="shared" si="0"/>
        <v>6</v>
      </c>
      <c r="Y154" s="60" t="str">
        <f t="shared" si="20"/>
        <v>Unlock Your Potential</v>
      </c>
      <c r="Z154" s="69">
        <f t="shared" si="28"/>
        <v>45424</v>
      </c>
      <c r="AA154" s="66" t="str" cm="1">
        <f t="array" ref="AA154:AB154">_xlfn.TEXTSPLIT($F154,$V154)</f>
        <v>703075694</v>
      </c>
      <c r="AB154" t="str">
        <v/>
      </c>
    </row>
    <row r="155" spans="1:28">
      <c r="A155" s="32" t="s">
        <v>1283</v>
      </c>
      <c r="B155" s="37" t="str" cm="1">
        <f t="array" ref="B155:D155">TRIM(_xlfn.TEXTSPLIT($A155,"#"))</f>
        <v>1stDec2024(02:14:11)703165698Monetization</v>
      </c>
      <c r="C155" s="27" t="str">
        <v>Unlock Your Potential</v>
      </c>
      <c r="D155" s="27" t="str">
        <v>[20]</v>
      </c>
      <c r="E155" s="27" t="str" cm="1">
        <f t="array" ref="E155:F155">_xlfn.TEXTSPLIT($B155,")")</f>
        <v>1stDec2024(02:14:11</v>
      </c>
      <c r="F155" s="27" t="str">
        <v>703165698Monetization</v>
      </c>
      <c r="G155" s="27" t="str">
        <f t="shared" si="21"/>
        <v>20]</v>
      </c>
      <c r="H155" s="27">
        <f>VALUE(SUBSTITUTE($G155,"]",""))</f>
        <v>20</v>
      </c>
      <c r="I155" s="27" t="str">
        <f t="shared" si="22"/>
        <v>Unlock Your Potential</v>
      </c>
      <c r="J155" s="28" t="str">
        <f t="shared" si="23"/>
        <v>1stDec2024 02:14:11</v>
      </c>
      <c r="K155" s="28" t="str" cm="1">
        <f t="array" ref="K155:L155">_xlfn.TEXTSPLIT($J155," ")</f>
        <v>1stDec2024</v>
      </c>
      <c r="L155" s="28" t="str">
        <v>02:14:11</v>
      </c>
      <c r="M155" s="58" t="str">
        <f t="shared" si="24"/>
        <v>1/12/2024</v>
      </c>
      <c r="N155" s="28" t="str" cm="1">
        <f t="array" ref="N155:P155">_xlfn.TEXTSPLIT($M155,"/")</f>
        <v>1</v>
      </c>
      <c r="O155" s="28" t="str">
        <v>12</v>
      </c>
      <c r="P155" s="28" t="str">
        <v>2024</v>
      </c>
      <c r="Q155" s="28">
        <f>DATE(P155,N155,O155)</f>
        <v>45303</v>
      </c>
      <c r="R155" s="89" t="str" cm="1">
        <f t="array" ref="R155:T155">_xlfn.TEXTSPLIT($L155,":")</f>
        <v>02</v>
      </c>
      <c r="S155" s="28" t="str">
        <v>14</v>
      </c>
      <c r="T155" s="28" t="str">
        <v>11</v>
      </c>
      <c r="U155" s="90">
        <f t="shared" si="25"/>
        <v>9.3182870370370374E-2</v>
      </c>
      <c r="V155" s="27" t="str">
        <f t="shared" si="26"/>
        <v>Monetization</v>
      </c>
      <c r="W155" s="37" t="str">
        <f t="shared" si="27"/>
        <v>Youtube</v>
      </c>
      <c r="X155" s="71">
        <f t="shared" si="0"/>
        <v>20</v>
      </c>
      <c r="Y155" s="60" t="str">
        <f t="shared" si="20"/>
        <v>Unlock Your Potential</v>
      </c>
      <c r="Z155" s="69">
        <f t="shared" si="28"/>
        <v>45303</v>
      </c>
      <c r="AA155" s="66" t="str" cm="1">
        <f t="array" ref="AA155:AB155">_xlfn.TEXTSPLIT($F155,$V155)</f>
        <v>703165698</v>
      </c>
      <c r="AB155" t="str">
        <v/>
      </c>
    </row>
    <row r="156" spans="1:28">
      <c r="A156" s="32" t="s">
        <v>1284</v>
      </c>
      <c r="B156" s="37" t="str" cm="1">
        <f t="array" ref="B156:D156">TRIM(_xlfn.TEXTSPLIT($A156,"#"))</f>
        <v>3rdDec2024(11:39:40)603255702Stories</v>
      </c>
      <c r="C156" s="27" t="str">
        <v>Unlock Your Potential</v>
      </c>
      <c r="D156" s="27" t="str">
        <v>[30]</v>
      </c>
      <c r="E156" s="27" t="str" cm="1">
        <f t="array" ref="E156:F156">_xlfn.TEXTSPLIT($B156,")")</f>
        <v>3rdDec2024(11:39:40</v>
      </c>
      <c r="F156" s="27" t="str">
        <v>603255702Stories</v>
      </c>
      <c r="G156" s="27" t="str">
        <f t="shared" si="21"/>
        <v>30]</v>
      </c>
      <c r="H156" s="27">
        <f>VALUE(SUBSTITUTE($G156,"]",""))</f>
        <v>30</v>
      </c>
      <c r="I156" s="27" t="str">
        <f t="shared" si="22"/>
        <v>Unlock Your Potential</v>
      </c>
      <c r="J156" s="28" t="str">
        <f t="shared" si="23"/>
        <v>3rdDec2024 11:39:40</v>
      </c>
      <c r="K156" s="28" t="str" cm="1">
        <f t="array" ref="K156:L156">_xlfn.TEXTSPLIT($J156," ")</f>
        <v>3rdDec2024</v>
      </c>
      <c r="L156" s="28" t="str">
        <v>11:39:40</v>
      </c>
      <c r="M156" s="58" t="str">
        <f t="shared" si="24"/>
        <v>3/12/2024</v>
      </c>
      <c r="N156" s="28" t="str" cm="1">
        <f t="array" ref="N156:P156">_xlfn.TEXTSPLIT($M156,"/")</f>
        <v>3</v>
      </c>
      <c r="O156" s="28" t="str">
        <v>12</v>
      </c>
      <c r="P156" s="28" t="str">
        <v>2024</v>
      </c>
      <c r="Q156" s="28">
        <f>DATE(P156,N156,O156)</f>
        <v>45363</v>
      </c>
      <c r="R156" s="89" t="str" cm="1">
        <f t="array" ref="R156:T156">_xlfn.TEXTSPLIT($L156,":")</f>
        <v>11</v>
      </c>
      <c r="S156" s="28" t="str">
        <v>39</v>
      </c>
      <c r="T156" s="28" t="str">
        <v>40</v>
      </c>
      <c r="U156" s="90">
        <f t="shared" si="25"/>
        <v>0.48587962962962961</v>
      </c>
      <c r="V156" s="27" t="str">
        <f t="shared" si="26"/>
        <v>Stories</v>
      </c>
      <c r="W156" s="37" t="str">
        <f t="shared" si="27"/>
        <v>Instagram</v>
      </c>
      <c r="X156" s="71">
        <f t="shared" si="0"/>
        <v>30</v>
      </c>
      <c r="Y156" s="60" t="str">
        <f t="shared" si="20"/>
        <v>Unlock Your Potential</v>
      </c>
      <c r="Z156" s="69">
        <f t="shared" si="28"/>
        <v>45363</v>
      </c>
      <c r="AA156" s="66" t="str" cm="1">
        <f t="array" ref="AA156:AB156">_xlfn.TEXTSPLIT($F156,$V156)</f>
        <v>603255702</v>
      </c>
      <c r="AB156" t="str">
        <v/>
      </c>
    </row>
    <row r="157" spans="1:28">
      <c r="A157" s="32" t="s">
        <v>1285</v>
      </c>
      <c r="B157" s="37" t="str" cm="1">
        <f t="array" ref="B157:D157">TRIM(_xlfn.TEXTSPLIT($A157,"#"))</f>
        <v>4thDec2024(09:36:13)703345705Monetization</v>
      </c>
      <c r="C157" s="27" t="str">
        <v>Grow with Us</v>
      </c>
      <c r="D157" s="27" t="str">
        <v>[14]</v>
      </c>
      <c r="E157" s="27" t="str" cm="1">
        <f t="array" ref="E157:F157">_xlfn.TEXTSPLIT($B157,")")</f>
        <v>4thDec2024(09:36:13</v>
      </c>
      <c r="F157" s="27" t="str">
        <v>703345705Monetization</v>
      </c>
      <c r="G157" s="27" t="str">
        <f t="shared" si="21"/>
        <v>14]</v>
      </c>
      <c r="H157" s="27">
        <f>VALUE(SUBSTITUTE($G157,"]",""))</f>
        <v>14</v>
      </c>
      <c r="I157" s="27" t="str">
        <f t="shared" si="22"/>
        <v>Grow with Us</v>
      </c>
      <c r="J157" s="28" t="str">
        <f t="shared" si="23"/>
        <v>4thDec2024 09:36:13</v>
      </c>
      <c r="K157" s="28" t="str" cm="1">
        <f t="array" ref="K157:L157">_xlfn.TEXTSPLIT($J157," ")</f>
        <v>4thDec2024</v>
      </c>
      <c r="L157" s="28" t="str">
        <v>09:36:13</v>
      </c>
      <c r="M157" s="58" t="str">
        <f t="shared" si="24"/>
        <v>4/12/2024</v>
      </c>
      <c r="N157" s="28" t="str" cm="1">
        <f t="array" ref="N157:P157">_xlfn.TEXTSPLIT($M157,"/")</f>
        <v>4</v>
      </c>
      <c r="O157" s="28" t="str">
        <v>12</v>
      </c>
      <c r="P157" s="28" t="str">
        <v>2024</v>
      </c>
      <c r="Q157" s="28">
        <f>DATE(P157,N157,O157)</f>
        <v>45394</v>
      </c>
      <c r="R157" s="89" t="str" cm="1">
        <f t="array" ref="R157:T157">_xlfn.TEXTSPLIT($L157,":")</f>
        <v>09</v>
      </c>
      <c r="S157" s="28" t="str">
        <v>36</v>
      </c>
      <c r="T157" s="28" t="str">
        <v>13</v>
      </c>
      <c r="U157" s="90">
        <f t="shared" si="25"/>
        <v>0.40015046296296297</v>
      </c>
      <c r="V157" s="27" t="str">
        <f t="shared" si="26"/>
        <v>Monetization</v>
      </c>
      <c r="W157" s="37" t="str">
        <f t="shared" si="27"/>
        <v>Youtube</v>
      </c>
      <c r="X157" s="71">
        <f t="shared" si="0"/>
        <v>14</v>
      </c>
      <c r="Y157" s="60" t="str">
        <f t="shared" si="20"/>
        <v>Grow with Us</v>
      </c>
      <c r="Z157" s="69">
        <f t="shared" si="28"/>
        <v>45394</v>
      </c>
      <c r="AA157" s="66" t="str" cm="1">
        <f t="array" ref="AA157:AB157">_xlfn.TEXTSPLIT($F157,$V157)</f>
        <v>703345705</v>
      </c>
      <c r="AB157" t="str">
        <v/>
      </c>
    </row>
    <row r="158" spans="1:28">
      <c r="A158" s="32" t="s">
        <v>1286</v>
      </c>
      <c r="B158" s="37" t="str" cm="1">
        <f t="array" ref="B158:D158">TRIM(_xlfn.TEXTSPLIT($A158,"#"))</f>
        <v>6thDec2024(04:48:33)703435709Groups</v>
      </c>
      <c r="C158" s="27" t="str">
        <v>Grow with Us</v>
      </c>
      <c r="D158" s="27" t="str">
        <v>[37]</v>
      </c>
      <c r="E158" s="27" t="str" cm="1">
        <f t="array" ref="E158:F158">_xlfn.TEXTSPLIT($B158,")")</f>
        <v>6thDec2024(04:48:33</v>
      </c>
      <c r="F158" s="27" t="str">
        <v>703435709Groups</v>
      </c>
      <c r="G158" s="27" t="str">
        <f t="shared" si="21"/>
        <v>37]</v>
      </c>
      <c r="H158" s="27">
        <f>VALUE(SUBSTITUTE($G158,"]",""))</f>
        <v>37</v>
      </c>
      <c r="I158" s="27" t="str">
        <f t="shared" si="22"/>
        <v>Grow with Us</v>
      </c>
      <c r="J158" s="28" t="str">
        <f t="shared" si="23"/>
        <v>6thDec2024 04:48:33</v>
      </c>
      <c r="K158" s="28" t="str" cm="1">
        <f t="array" ref="K158:L158">_xlfn.TEXTSPLIT($J158," ")</f>
        <v>6thDec2024</v>
      </c>
      <c r="L158" s="28" t="str">
        <v>04:48:33</v>
      </c>
      <c r="M158" s="58" t="str">
        <f t="shared" si="24"/>
        <v>6/12/2024</v>
      </c>
      <c r="N158" s="28" t="str" cm="1">
        <f t="array" ref="N158:P158">_xlfn.TEXTSPLIT($M158,"/")</f>
        <v>6</v>
      </c>
      <c r="O158" s="28" t="str">
        <v>12</v>
      </c>
      <c r="P158" s="28" t="str">
        <v>2024</v>
      </c>
      <c r="Q158" s="28">
        <f>DATE(P158,N158,O158)</f>
        <v>45455</v>
      </c>
      <c r="R158" s="89" t="str" cm="1">
        <f t="array" ref="R158:T158">_xlfn.TEXTSPLIT($L158,":")</f>
        <v>04</v>
      </c>
      <c r="S158" s="28" t="str">
        <v>48</v>
      </c>
      <c r="T158" s="28" t="str">
        <v>33</v>
      </c>
      <c r="U158" s="90">
        <f t="shared" si="25"/>
        <v>0.20038194444444443</v>
      </c>
      <c r="V158" s="27" t="str">
        <f t="shared" si="26"/>
        <v>Groups</v>
      </c>
      <c r="W158" s="37" t="str">
        <f t="shared" si="27"/>
        <v>Facebook</v>
      </c>
      <c r="X158" s="71">
        <f t="shared" si="0"/>
        <v>37</v>
      </c>
      <c r="Y158" s="60" t="str">
        <f t="shared" si="20"/>
        <v>Grow with Us</v>
      </c>
      <c r="Z158" s="69">
        <f t="shared" si="28"/>
        <v>45455</v>
      </c>
      <c r="AA158" s="66" t="str" cm="1">
        <f t="array" ref="AA158:AB158">_xlfn.TEXTSPLIT($F158,$V158)</f>
        <v>703435709</v>
      </c>
      <c r="AB158" t="str">
        <v/>
      </c>
    </row>
    <row r="159" spans="1:28">
      <c r="A159" s="32" t="s">
        <v>1287</v>
      </c>
      <c r="B159" s="37" t="str" cm="1">
        <f t="array" ref="B159:D159">TRIM(_xlfn.TEXTSPLIT($A159,"#"))</f>
        <v>5thDec2024(06:10:45)603525713Explore Page</v>
      </c>
      <c r="C159" s="27" t="str">
        <v>Train to Gain</v>
      </c>
      <c r="D159" s="27" t="str">
        <v>[38]</v>
      </c>
      <c r="E159" s="27" t="str" cm="1">
        <f t="array" ref="E159:F159">_xlfn.TEXTSPLIT($B159,")")</f>
        <v>5thDec2024(06:10:45</v>
      </c>
      <c r="F159" s="27" t="str">
        <v>603525713Explore Page</v>
      </c>
      <c r="G159" s="27" t="str">
        <f t="shared" si="21"/>
        <v>38]</v>
      </c>
      <c r="H159" s="27">
        <f>VALUE(SUBSTITUTE($G159,"]",""))</f>
        <v>38</v>
      </c>
      <c r="I159" s="27" t="str">
        <f t="shared" si="22"/>
        <v>Train to Gain</v>
      </c>
      <c r="J159" s="28" t="str">
        <f t="shared" si="23"/>
        <v>5thDec2024 06:10:45</v>
      </c>
      <c r="K159" s="28" t="str" cm="1">
        <f t="array" ref="K159:L159">_xlfn.TEXTSPLIT($J159," ")</f>
        <v>5thDec2024</v>
      </c>
      <c r="L159" s="28" t="str">
        <v>06:10:45</v>
      </c>
      <c r="M159" s="58" t="str">
        <f t="shared" si="24"/>
        <v>5/12/2024</v>
      </c>
      <c r="N159" s="28" t="str" cm="1">
        <f t="array" ref="N159:P159">_xlfn.TEXTSPLIT($M159,"/")</f>
        <v>5</v>
      </c>
      <c r="O159" s="28" t="str">
        <v>12</v>
      </c>
      <c r="P159" s="28" t="str">
        <v>2024</v>
      </c>
      <c r="Q159" s="28">
        <f>DATE(P159,N159,O159)</f>
        <v>45424</v>
      </c>
      <c r="R159" s="89" t="str" cm="1">
        <f t="array" ref="R159:T159">_xlfn.TEXTSPLIT($L159,":")</f>
        <v>06</v>
      </c>
      <c r="S159" s="28" t="str">
        <v>10</v>
      </c>
      <c r="T159" s="28" t="str">
        <v>45</v>
      </c>
      <c r="U159" s="90">
        <f t="shared" si="25"/>
        <v>0.25746527777777778</v>
      </c>
      <c r="V159" s="27" t="str">
        <f t="shared" si="26"/>
        <v>Explore Page</v>
      </c>
      <c r="W159" s="37" t="str">
        <f t="shared" si="27"/>
        <v>Instagram</v>
      </c>
      <c r="X159" s="71">
        <f t="shared" si="0"/>
        <v>38</v>
      </c>
      <c r="Y159" s="60" t="str">
        <f t="shared" si="20"/>
        <v>Train to Gain</v>
      </c>
      <c r="Z159" s="69">
        <f t="shared" si="28"/>
        <v>45424</v>
      </c>
      <c r="AA159" s="66" t="str" cm="1">
        <f t="array" ref="AA159:AB159">_xlfn.TEXTSPLIT($F159,$V159)</f>
        <v>603525713</v>
      </c>
      <c r="AB159" t="str">
        <v/>
      </c>
    </row>
    <row r="160" spans="1:28">
      <c r="A160" s="32" t="s">
        <v>1288</v>
      </c>
      <c r="B160" s="37" t="str" cm="1">
        <f t="array" ref="B160:D160">TRIM(_xlfn.TEXTSPLIT($A160,"#"))</f>
        <v>5thDec2024(09:26:20)603615717Subscribers</v>
      </c>
      <c r="C160" s="27" t="str">
        <v>Unlock Your Potential</v>
      </c>
      <c r="D160" s="27" t="str">
        <v>[30]</v>
      </c>
      <c r="E160" s="27" t="str" cm="1">
        <f t="array" ref="E160:F160">_xlfn.TEXTSPLIT($B160,")")</f>
        <v>5thDec2024(09:26:20</v>
      </c>
      <c r="F160" s="27" t="str">
        <v>603615717Subscribers</v>
      </c>
      <c r="G160" s="27" t="str">
        <f t="shared" si="21"/>
        <v>30]</v>
      </c>
      <c r="H160" s="27">
        <f>VALUE(SUBSTITUTE($G160,"]",""))</f>
        <v>30</v>
      </c>
      <c r="I160" s="27" t="str">
        <f t="shared" si="22"/>
        <v>Unlock Your Potential</v>
      </c>
      <c r="J160" s="28" t="str">
        <f t="shared" si="23"/>
        <v>5thDec2024 09:26:20</v>
      </c>
      <c r="K160" s="28" t="str" cm="1">
        <f t="array" ref="K160:L160">_xlfn.TEXTSPLIT($J160," ")</f>
        <v>5thDec2024</v>
      </c>
      <c r="L160" s="28" t="str">
        <v>09:26:20</v>
      </c>
      <c r="M160" s="58" t="str">
        <f t="shared" si="24"/>
        <v>5/12/2024</v>
      </c>
      <c r="N160" s="28" t="str" cm="1">
        <f t="array" ref="N160:P160">_xlfn.TEXTSPLIT($M160,"/")</f>
        <v>5</v>
      </c>
      <c r="O160" s="28" t="str">
        <v>12</v>
      </c>
      <c r="P160" s="28" t="str">
        <v>2024</v>
      </c>
      <c r="Q160" s="28">
        <f>DATE(P160,N160,O160)</f>
        <v>45424</v>
      </c>
      <c r="R160" s="89" t="str" cm="1">
        <f t="array" ref="R160:T160">_xlfn.TEXTSPLIT($L160,":")</f>
        <v>09</v>
      </c>
      <c r="S160" s="28" t="str">
        <v>26</v>
      </c>
      <c r="T160" s="28" t="str">
        <v>20</v>
      </c>
      <c r="U160" s="90">
        <f t="shared" si="25"/>
        <v>0.39328703703703705</v>
      </c>
      <c r="V160" s="27" t="str">
        <f t="shared" si="26"/>
        <v>Subscribers</v>
      </c>
      <c r="W160" s="37" t="str">
        <f t="shared" si="27"/>
        <v>Youtube</v>
      </c>
      <c r="X160" s="71">
        <f t="shared" si="0"/>
        <v>30</v>
      </c>
      <c r="Y160" s="60" t="str">
        <f t="shared" si="20"/>
        <v>Unlock Your Potential</v>
      </c>
      <c r="Z160" s="69">
        <f t="shared" si="28"/>
        <v>45424</v>
      </c>
      <c r="AA160" s="66" t="str" cm="1">
        <f t="array" ref="AA160:AB160">_xlfn.TEXTSPLIT($F160,$V160)</f>
        <v>603615717</v>
      </c>
      <c r="AB160" t="str">
        <v/>
      </c>
    </row>
    <row r="161" spans="1:28">
      <c r="A161" s="32" t="s">
        <v>1289</v>
      </c>
      <c r="B161" s="37" t="str" cm="1">
        <f t="array" ref="B161:D161">TRIM(_xlfn.TEXTSPLIT($A161,"#"))</f>
        <v>3rdDec2024(04:00:35)703705721Reels</v>
      </c>
      <c r="C161" s="27" t="str">
        <v>Unlock Your Potential</v>
      </c>
      <c r="D161" s="27" t="str">
        <v>[40]</v>
      </c>
      <c r="E161" s="27" t="str" cm="1">
        <f t="array" ref="E161:F161">_xlfn.TEXTSPLIT($B161,")")</f>
        <v>3rdDec2024(04:00:35</v>
      </c>
      <c r="F161" s="27" t="str">
        <v>703705721Reels</v>
      </c>
      <c r="G161" s="27" t="str">
        <f t="shared" si="21"/>
        <v>40]</v>
      </c>
      <c r="H161" s="27">
        <f>VALUE(SUBSTITUTE($G161,"]",""))</f>
        <v>40</v>
      </c>
      <c r="I161" s="27" t="str">
        <f t="shared" si="22"/>
        <v>Unlock Your Potential</v>
      </c>
      <c r="J161" s="28" t="str">
        <f t="shared" si="23"/>
        <v>3rdDec2024 04:00:35</v>
      </c>
      <c r="K161" s="28" t="str" cm="1">
        <f t="array" ref="K161:L161">_xlfn.TEXTSPLIT($J161," ")</f>
        <v>3rdDec2024</v>
      </c>
      <c r="L161" s="28" t="str">
        <v>04:00:35</v>
      </c>
      <c r="M161" s="58" t="str">
        <f t="shared" si="24"/>
        <v>3/12/2024</v>
      </c>
      <c r="N161" s="28" t="str" cm="1">
        <f t="array" ref="N161:P161">_xlfn.TEXTSPLIT($M161,"/")</f>
        <v>3</v>
      </c>
      <c r="O161" s="28" t="str">
        <v>12</v>
      </c>
      <c r="P161" s="28" t="str">
        <v>2024</v>
      </c>
      <c r="Q161" s="28">
        <f>DATE(P161,N161,O161)</f>
        <v>45363</v>
      </c>
      <c r="R161" s="89" t="str" cm="1">
        <f t="array" ref="R161:T161">_xlfn.TEXTSPLIT($L161,":")</f>
        <v>04</v>
      </c>
      <c r="S161" s="28" t="str">
        <v>00</v>
      </c>
      <c r="T161" s="28" t="str">
        <v>35</v>
      </c>
      <c r="U161" s="90">
        <f t="shared" si="25"/>
        <v>0.16707175925925927</v>
      </c>
      <c r="V161" s="27" t="str">
        <f t="shared" si="26"/>
        <v>Reels</v>
      </c>
      <c r="W161" s="37" t="str">
        <f t="shared" si="27"/>
        <v>Instagram</v>
      </c>
      <c r="X161" s="71">
        <f t="shared" si="0"/>
        <v>40</v>
      </c>
      <c r="Y161" s="60" t="str">
        <f t="shared" si="20"/>
        <v>Unlock Your Potential</v>
      </c>
      <c r="Z161" s="69">
        <f t="shared" si="28"/>
        <v>45363</v>
      </c>
      <c r="AA161" s="66" t="str" cm="1">
        <f t="array" ref="AA161:AB161">_xlfn.TEXTSPLIT($F161,$V161)</f>
        <v>703705721</v>
      </c>
      <c r="AB161" t="str">
        <v/>
      </c>
    </row>
    <row r="162" spans="1:28">
      <c r="A162" s="32" t="s">
        <v>1290</v>
      </c>
      <c r="B162" s="37" t="str" cm="1">
        <f t="array" ref="B162:D162">TRIM(_xlfn.TEXTSPLIT($A162,"#"))</f>
        <v>3rdDec2024(04:13:52)703795724Monetization</v>
      </c>
      <c r="C162" s="27" t="str">
        <v>Train to Gain</v>
      </c>
      <c r="D162" s="27" t="str">
        <v>[30]</v>
      </c>
      <c r="E162" s="27" t="str" cm="1">
        <f t="array" ref="E162:F162">_xlfn.TEXTSPLIT($B162,")")</f>
        <v>3rdDec2024(04:13:52</v>
      </c>
      <c r="F162" s="27" t="str">
        <v>703795724Monetization</v>
      </c>
      <c r="G162" s="27" t="str">
        <f t="shared" si="21"/>
        <v>30]</v>
      </c>
      <c r="H162" s="27">
        <f>VALUE(SUBSTITUTE($G162,"]",""))</f>
        <v>30</v>
      </c>
      <c r="I162" s="27" t="str">
        <f t="shared" si="22"/>
        <v>Train to Gain</v>
      </c>
      <c r="J162" s="28" t="str">
        <f t="shared" si="23"/>
        <v>3rdDec2024 04:13:52</v>
      </c>
      <c r="K162" s="28" t="str" cm="1">
        <f t="array" ref="K162:L162">_xlfn.TEXTSPLIT($J162," ")</f>
        <v>3rdDec2024</v>
      </c>
      <c r="L162" s="28" t="str">
        <v>04:13:52</v>
      </c>
      <c r="M162" s="58" t="str">
        <f t="shared" si="24"/>
        <v>3/12/2024</v>
      </c>
      <c r="N162" s="28" t="str" cm="1">
        <f t="array" ref="N162:P162">_xlfn.TEXTSPLIT($M162,"/")</f>
        <v>3</v>
      </c>
      <c r="O162" s="28" t="str">
        <v>12</v>
      </c>
      <c r="P162" s="28" t="str">
        <v>2024</v>
      </c>
      <c r="Q162" s="28">
        <f>DATE(P162,N162,O162)</f>
        <v>45363</v>
      </c>
      <c r="R162" s="89" t="str" cm="1">
        <f t="array" ref="R162:T162">_xlfn.TEXTSPLIT($L162,":")</f>
        <v>04</v>
      </c>
      <c r="S162" s="28" t="str">
        <v>13</v>
      </c>
      <c r="T162" s="28" t="str">
        <v>52</v>
      </c>
      <c r="U162" s="90">
        <f t="shared" si="25"/>
        <v>0.17629629629629628</v>
      </c>
      <c r="V162" s="27" t="str">
        <f t="shared" si="26"/>
        <v>Monetization</v>
      </c>
      <c r="W162" s="37" t="str">
        <f t="shared" si="27"/>
        <v>Youtube</v>
      </c>
      <c r="X162" s="71">
        <f t="shared" si="0"/>
        <v>30</v>
      </c>
      <c r="Y162" s="60" t="str">
        <f t="shared" si="20"/>
        <v>Train to Gain</v>
      </c>
      <c r="Z162" s="69">
        <f t="shared" si="28"/>
        <v>45363</v>
      </c>
      <c r="AA162" s="66" t="str" cm="1">
        <f t="array" ref="AA162:AB162">_xlfn.TEXTSPLIT($F162,$V162)</f>
        <v>703795724</v>
      </c>
      <c r="AB162" t="str">
        <v/>
      </c>
    </row>
    <row r="163" spans="1:28">
      <c r="A163" s="32" t="s">
        <v>1291</v>
      </c>
      <c r="B163" s="37" t="str" cm="1">
        <f t="array" ref="B163:D163">TRIM(_xlfn.TEXTSPLIT($A163,"#"))</f>
        <v>4thDec2024(01:10:47)603885728Explore Page</v>
      </c>
      <c r="C163" s="27" t="str">
        <v>Train to Gain</v>
      </c>
      <c r="D163" s="27" t="str">
        <v>[5]</v>
      </c>
      <c r="E163" s="27" t="str" cm="1">
        <f t="array" ref="E163:F163">_xlfn.TEXTSPLIT($B163,")")</f>
        <v>4thDec2024(01:10:47</v>
      </c>
      <c r="F163" s="27" t="str">
        <v>603885728Explore Page</v>
      </c>
      <c r="G163" s="27" t="str">
        <f t="shared" si="21"/>
        <v>5]</v>
      </c>
      <c r="H163" s="27">
        <f>VALUE(SUBSTITUTE($G163,"]",""))</f>
        <v>5</v>
      </c>
      <c r="I163" s="27" t="str">
        <f t="shared" si="22"/>
        <v>Train to Gain</v>
      </c>
      <c r="J163" s="28" t="str">
        <f t="shared" si="23"/>
        <v>4thDec2024 01:10:47</v>
      </c>
      <c r="K163" s="28" t="str" cm="1">
        <f t="array" ref="K163:L163">_xlfn.TEXTSPLIT($J163," ")</f>
        <v>4thDec2024</v>
      </c>
      <c r="L163" s="28" t="str">
        <v>01:10:47</v>
      </c>
      <c r="M163" s="58" t="str">
        <f t="shared" si="24"/>
        <v>4/12/2024</v>
      </c>
      <c r="N163" s="28" t="str" cm="1">
        <f t="array" ref="N163:P163">_xlfn.TEXTSPLIT($M163,"/")</f>
        <v>4</v>
      </c>
      <c r="O163" s="28" t="str">
        <v>12</v>
      </c>
      <c r="P163" s="28" t="str">
        <v>2024</v>
      </c>
      <c r="Q163" s="28">
        <f>DATE(P163,N163,O163)</f>
        <v>45394</v>
      </c>
      <c r="R163" s="89" t="str" cm="1">
        <f t="array" ref="R163:T163">_xlfn.TEXTSPLIT($L163,":")</f>
        <v>01</v>
      </c>
      <c r="S163" s="28" t="str">
        <v>10</v>
      </c>
      <c r="T163" s="28" t="str">
        <v>47</v>
      </c>
      <c r="U163" s="90">
        <f t="shared" si="25"/>
        <v>4.9155092592592591E-2</v>
      </c>
      <c r="V163" s="27" t="str">
        <f t="shared" si="26"/>
        <v>Explore Page</v>
      </c>
      <c r="W163" s="37" t="str">
        <f t="shared" si="27"/>
        <v>Instagram</v>
      </c>
      <c r="X163" s="71">
        <f t="shared" si="0"/>
        <v>5</v>
      </c>
      <c r="Y163" s="60" t="str">
        <f t="shared" si="20"/>
        <v>Train to Gain</v>
      </c>
      <c r="Z163" s="69">
        <f t="shared" si="28"/>
        <v>45394</v>
      </c>
      <c r="AA163" s="66" t="str" cm="1">
        <f t="array" ref="AA163:AB163">_xlfn.TEXTSPLIT($F163,$V163)</f>
        <v>603885728</v>
      </c>
      <c r="AB163" t="str">
        <v/>
      </c>
    </row>
    <row r="164" spans="1:28">
      <c r="A164" s="32" t="s">
        <v>1292</v>
      </c>
      <c r="B164" s="37" t="str" cm="1">
        <f t="array" ref="B164:D164">TRIM(_xlfn.TEXTSPLIT($A164,"#"))</f>
        <v>4thDec2024(06:05:12)703975732News Feed</v>
      </c>
      <c r="C164" s="27" t="str">
        <v>Train to Gain</v>
      </c>
      <c r="D164" s="27" t="str">
        <v>[6]</v>
      </c>
      <c r="E164" s="27" t="str" cm="1">
        <f t="array" ref="E164:F164">_xlfn.TEXTSPLIT($B164,")")</f>
        <v>4thDec2024(06:05:12</v>
      </c>
      <c r="F164" s="27" t="str">
        <v>703975732News Feed</v>
      </c>
      <c r="G164" s="27" t="str">
        <f t="shared" si="21"/>
        <v>6]</v>
      </c>
      <c r="H164" s="27">
        <f>VALUE(SUBSTITUTE($G164,"]",""))</f>
        <v>6</v>
      </c>
      <c r="I164" s="27" t="str">
        <f t="shared" si="22"/>
        <v>Train to Gain</v>
      </c>
      <c r="J164" s="28" t="str">
        <f t="shared" si="23"/>
        <v>4thDec2024 06:05:12</v>
      </c>
      <c r="K164" s="28" t="str" cm="1">
        <f t="array" ref="K164:L164">_xlfn.TEXTSPLIT($J164," ")</f>
        <v>4thDec2024</v>
      </c>
      <c r="L164" s="28" t="str">
        <v>06:05:12</v>
      </c>
      <c r="M164" s="58" t="str">
        <f t="shared" si="24"/>
        <v>4/12/2024</v>
      </c>
      <c r="N164" s="28" t="str" cm="1">
        <f t="array" ref="N164:P164">_xlfn.TEXTSPLIT($M164,"/")</f>
        <v>4</v>
      </c>
      <c r="O164" s="28" t="str">
        <v>12</v>
      </c>
      <c r="P164" s="28" t="str">
        <v>2024</v>
      </c>
      <c r="Q164" s="28">
        <f>DATE(P164,N164,O164)</f>
        <v>45394</v>
      </c>
      <c r="R164" s="89" t="str" cm="1">
        <f t="array" ref="R164:T164">_xlfn.TEXTSPLIT($L164,":")</f>
        <v>06</v>
      </c>
      <c r="S164" s="28" t="str">
        <v>05</v>
      </c>
      <c r="T164" s="28" t="str">
        <v>12</v>
      </c>
      <c r="U164" s="90">
        <f t="shared" si="25"/>
        <v>0.25361111111111112</v>
      </c>
      <c r="V164" s="27" t="str">
        <f t="shared" si="26"/>
        <v>News Feed</v>
      </c>
      <c r="W164" s="37" t="str">
        <f t="shared" si="27"/>
        <v>Facebook</v>
      </c>
      <c r="X164" s="71">
        <f t="shared" si="0"/>
        <v>6</v>
      </c>
      <c r="Y164" s="60" t="str">
        <f t="shared" si="20"/>
        <v>Train to Gain</v>
      </c>
      <c r="Z164" s="69">
        <f t="shared" si="28"/>
        <v>45394</v>
      </c>
      <c r="AA164" s="66" t="str" cm="1">
        <f t="array" ref="AA164:AB164">_xlfn.TEXTSPLIT($F164,$V164)</f>
        <v>703975732</v>
      </c>
      <c r="AB164" t="str">
        <v/>
      </c>
    </row>
    <row r="165" spans="1:28">
      <c r="A165" s="32" t="s">
        <v>1293</v>
      </c>
      <c r="B165" s="37" t="str" cm="1">
        <f t="array" ref="B165:D165">TRIM(_xlfn.TEXTSPLIT($A165,"#"))</f>
        <v>2ndDec2024(08:48:41)604065736Explore Page</v>
      </c>
      <c r="C165" s="27" t="str">
        <v>Unlock Your Potential</v>
      </c>
      <c r="D165" s="27" t="str">
        <v>[35]</v>
      </c>
      <c r="E165" s="27" t="str" cm="1">
        <f t="array" ref="E165:F165">_xlfn.TEXTSPLIT($B165,")")</f>
        <v>2ndDec2024(08:48:41</v>
      </c>
      <c r="F165" s="27" t="str">
        <v>604065736Explore Page</v>
      </c>
      <c r="G165" s="27" t="str">
        <f t="shared" si="21"/>
        <v>35]</v>
      </c>
      <c r="H165" s="27">
        <f>VALUE(SUBSTITUTE($G165,"]",""))</f>
        <v>35</v>
      </c>
      <c r="I165" s="27" t="str">
        <f t="shared" si="22"/>
        <v>Unlock Your Potential</v>
      </c>
      <c r="J165" s="28" t="str">
        <f t="shared" si="23"/>
        <v>2ndDec2024 08:48:41</v>
      </c>
      <c r="K165" s="28" t="str" cm="1">
        <f t="array" ref="K165:L165">_xlfn.TEXTSPLIT($J165," ")</f>
        <v>2ndDec2024</v>
      </c>
      <c r="L165" s="28" t="str">
        <v>08:48:41</v>
      </c>
      <c r="M165" s="58" t="str">
        <f t="shared" si="24"/>
        <v>2/12/2024</v>
      </c>
      <c r="N165" s="28" t="str" cm="1">
        <f t="array" ref="N165:P165">_xlfn.TEXTSPLIT($M165,"/")</f>
        <v>2</v>
      </c>
      <c r="O165" s="28" t="str">
        <v>12</v>
      </c>
      <c r="P165" s="28" t="str">
        <v>2024</v>
      </c>
      <c r="Q165" s="28">
        <f>DATE(P165,N165,O165)</f>
        <v>45334</v>
      </c>
      <c r="R165" s="89" t="str" cm="1">
        <f t="array" ref="R165:T165">_xlfn.TEXTSPLIT($L165,":")</f>
        <v>08</v>
      </c>
      <c r="S165" s="28" t="str">
        <v>48</v>
      </c>
      <c r="T165" s="28" t="str">
        <v>41</v>
      </c>
      <c r="U165" s="90">
        <f t="shared" si="25"/>
        <v>0.36714120370370368</v>
      </c>
      <c r="V165" s="27" t="str">
        <f t="shared" si="26"/>
        <v>Explore Page</v>
      </c>
      <c r="W165" s="37" t="str">
        <f t="shared" si="27"/>
        <v>Instagram</v>
      </c>
      <c r="X165" s="71">
        <f t="shared" si="0"/>
        <v>35</v>
      </c>
      <c r="Y165" s="60" t="str">
        <f t="shared" si="20"/>
        <v>Unlock Your Potential</v>
      </c>
      <c r="Z165" s="69">
        <f t="shared" si="28"/>
        <v>45334</v>
      </c>
      <c r="AA165" s="66" t="str" cm="1">
        <f t="array" ref="AA165:AB165">_xlfn.TEXTSPLIT($F165,$V165)</f>
        <v>604065736</v>
      </c>
      <c r="AB165" t="str">
        <v/>
      </c>
    </row>
    <row r="166" spans="1:28">
      <c r="A166" s="32" t="s">
        <v>1294</v>
      </c>
      <c r="B166" s="37" t="str" cm="1">
        <f t="array" ref="B166:D166">TRIM(_xlfn.TEXTSPLIT($A166,"#"))</f>
        <v>3rdDec2024(04:09:42)704155739Stories</v>
      </c>
      <c r="C166" s="27" t="str">
        <v>Train to Gain</v>
      </c>
      <c r="D166" s="27" t="str">
        <v>[38]</v>
      </c>
      <c r="E166" s="27" t="str" cm="1">
        <f t="array" ref="E166:F166">_xlfn.TEXTSPLIT($B166,")")</f>
        <v>3rdDec2024(04:09:42</v>
      </c>
      <c r="F166" s="27" t="str">
        <v>704155739Stories</v>
      </c>
      <c r="G166" s="27" t="str">
        <f t="shared" si="21"/>
        <v>38]</v>
      </c>
      <c r="H166" s="27">
        <f>VALUE(SUBSTITUTE($G166,"]",""))</f>
        <v>38</v>
      </c>
      <c r="I166" s="27" t="str">
        <f t="shared" si="22"/>
        <v>Train to Gain</v>
      </c>
      <c r="J166" s="28" t="str">
        <f t="shared" si="23"/>
        <v>3rdDec2024 04:09:42</v>
      </c>
      <c r="K166" s="28" t="str" cm="1">
        <f t="array" ref="K166:L166">_xlfn.TEXTSPLIT($J166," ")</f>
        <v>3rdDec2024</v>
      </c>
      <c r="L166" s="28" t="str">
        <v>04:09:42</v>
      </c>
      <c r="M166" s="58" t="str">
        <f t="shared" si="24"/>
        <v>3/12/2024</v>
      </c>
      <c r="N166" s="28" t="str" cm="1">
        <f t="array" ref="N166:P166">_xlfn.TEXTSPLIT($M166,"/")</f>
        <v>3</v>
      </c>
      <c r="O166" s="28" t="str">
        <v>12</v>
      </c>
      <c r="P166" s="28" t="str">
        <v>2024</v>
      </c>
      <c r="Q166" s="28">
        <f>DATE(P166,N166,O166)</f>
        <v>45363</v>
      </c>
      <c r="R166" s="89" t="str" cm="1">
        <f t="array" ref="R166:T166">_xlfn.TEXTSPLIT($L166,":")</f>
        <v>04</v>
      </c>
      <c r="S166" s="28" t="str">
        <v>09</v>
      </c>
      <c r="T166" s="28" t="str">
        <v>42</v>
      </c>
      <c r="U166" s="90">
        <f t="shared" si="25"/>
        <v>0.17340277777777777</v>
      </c>
      <c r="V166" s="27" t="str">
        <f t="shared" si="26"/>
        <v>Stories</v>
      </c>
      <c r="W166" s="37" t="str">
        <f t="shared" si="27"/>
        <v>Instagram</v>
      </c>
      <c r="X166" s="71">
        <f t="shared" si="0"/>
        <v>38</v>
      </c>
      <c r="Y166" s="60" t="str">
        <f t="shared" si="20"/>
        <v>Train to Gain</v>
      </c>
      <c r="Z166" s="69">
        <f t="shared" si="28"/>
        <v>45363</v>
      </c>
      <c r="AA166" s="66" t="str" cm="1">
        <f t="array" ref="AA166:AB166">_xlfn.TEXTSPLIT($F166,$V166)</f>
        <v>704155739</v>
      </c>
      <c r="AB166" t="str">
        <v/>
      </c>
    </row>
    <row r="167" spans="1:28">
      <c r="A167" s="32" t="s">
        <v>1295</v>
      </c>
      <c r="B167" s="37" t="str" cm="1">
        <f t="array" ref="B167:D167">TRIM(_xlfn.TEXTSPLIT($A167,"#"))</f>
        <v>1stDec2024(07:20:40)704245743Reels</v>
      </c>
      <c r="C167" s="27" t="str">
        <v>Unlock Your Potential</v>
      </c>
      <c r="D167" s="27" t="str">
        <v>[36]</v>
      </c>
      <c r="E167" s="27" t="str" cm="1">
        <f t="array" ref="E167:F167">_xlfn.TEXTSPLIT($B167,")")</f>
        <v>1stDec2024(07:20:40</v>
      </c>
      <c r="F167" s="27" t="str">
        <v>704245743Reels</v>
      </c>
      <c r="G167" s="27" t="str">
        <f t="shared" si="21"/>
        <v>36]</v>
      </c>
      <c r="H167" s="27">
        <f>VALUE(SUBSTITUTE($G167,"]",""))</f>
        <v>36</v>
      </c>
      <c r="I167" s="27" t="str">
        <f t="shared" si="22"/>
        <v>Unlock Your Potential</v>
      </c>
      <c r="J167" s="28" t="str">
        <f t="shared" si="23"/>
        <v>1stDec2024 07:20:40</v>
      </c>
      <c r="K167" s="28" t="str" cm="1">
        <f t="array" ref="K167:L167">_xlfn.TEXTSPLIT($J167," ")</f>
        <v>1stDec2024</v>
      </c>
      <c r="L167" s="28" t="str">
        <v>07:20:40</v>
      </c>
      <c r="M167" s="58" t="str">
        <f t="shared" si="24"/>
        <v>1/12/2024</v>
      </c>
      <c r="N167" s="28" t="str" cm="1">
        <f t="array" ref="N167:P167">_xlfn.TEXTSPLIT($M167,"/")</f>
        <v>1</v>
      </c>
      <c r="O167" s="28" t="str">
        <v>12</v>
      </c>
      <c r="P167" s="28" t="str">
        <v>2024</v>
      </c>
      <c r="Q167" s="28">
        <f>DATE(P167,N167,O167)</f>
        <v>45303</v>
      </c>
      <c r="R167" s="89" t="str" cm="1">
        <f t="array" ref="R167:T167">_xlfn.TEXTSPLIT($L167,":")</f>
        <v>07</v>
      </c>
      <c r="S167" s="28" t="str">
        <v>20</v>
      </c>
      <c r="T167" s="28" t="str">
        <v>40</v>
      </c>
      <c r="U167" s="90">
        <f t="shared" si="25"/>
        <v>0.30601851851851852</v>
      </c>
      <c r="V167" s="27" t="str">
        <f t="shared" si="26"/>
        <v>Reels</v>
      </c>
      <c r="W167" s="37" t="str">
        <f t="shared" si="27"/>
        <v>Instagram</v>
      </c>
      <c r="X167" s="71">
        <f t="shared" si="0"/>
        <v>36</v>
      </c>
      <c r="Y167" s="60" t="str">
        <f t="shared" si="20"/>
        <v>Unlock Your Potential</v>
      </c>
      <c r="Z167" s="69">
        <f t="shared" si="28"/>
        <v>45303</v>
      </c>
      <c r="AA167" s="66" t="str" cm="1">
        <f t="array" ref="AA167:AB167">_xlfn.TEXTSPLIT($F167,$V167)</f>
        <v>704245743</v>
      </c>
      <c r="AB167" t="str">
        <v/>
      </c>
    </row>
    <row r="168" spans="1:28">
      <c r="A168" s="32" t="s">
        <v>1296</v>
      </c>
      <c r="B168" s="37" t="str" cm="1">
        <f t="array" ref="B168:D168">TRIM(_xlfn.TEXTSPLIT($A168,"#"))</f>
        <v>7thDec2024(01:19:22)704335747News Feed</v>
      </c>
      <c r="C168" s="27" t="str">
        <v>Grow with Us</v>
      </c>
      <c r="D168" s="27" t="str">
        <v>[19]</v>
      </c>
      <c r="E168" s="27" t="str" cm="1">
        <f t="array" ref="E168:F168">_xlfn.TEXTSPLIT($B168,")")</f>
        <v>7thDec2024(01:19:22</v>
      </c>
      <c r="F168" s="27" t="str">
        <v>704335747News Feed</v>
      </c>
      <c r="G168" s="27" t="str">
        <f t="shared" si="21"/>
        <v>19]</v>
      </c>
      <c r="H168" s="27">
        <f>VALUE(SUBSTITUTE($G168,"]",""))</f>
        <v>19</v>
      </c>
      <c r="I168" s="27" t="str">
        <f t="shared" si="22"/>
        <v>Grow with Us</v>
      </c>
      <c r="J168" s="28" t="str">
        <f t="shared" si="23"/>
        <v>7thDec2024 01:19:22</v>
      </c>
      <c r="K168" s="28" t="str" cm="1">
        <f t="array" ref="K168:L168">_xlfn.TEXTSPLIT($J168," ")</f>
        <v>7thDec2024</v>
      </c>
      <c r="L168" s="28" t="str">
        <v>01:19:22</v>
      </c>
      <c r="M168" s="58" t="str">
        <f t="shared" si="24"/>
        <v>7/12/2024</v>
      </c>
      <c r="N168" s="28" t="str" cm="1">
        <f t="array" ref="N168:P168">_xlfn.TEXTSPLIT($M168,"/")</f>
        <v>7</v>
      </c>
      <c r="O168" s="28" t="str">
        <v>12</v>
      </c>
      <c r="P168" s="28" t="str">
        <v>2024</v>
      </c>
      <c r="Q168" s="28">
        <f>DATE(P168,N168,O168)</f>
        <v>45485</v>
      </c>
      <c r="R168" s="89" t="str" cm="1">
        <f t="array" ref="R168:T168">_xlfn.TEXTSPLIT($L168,":")</f>
        <v>01</v>
      </c>
      <c r="S168" s="28" t="str">
        <v>19</v>
      </c>
      <c r="T168" s="28" t="str">
        <v>22</v>
      </c>
      <c r="U168" s="90">
        <f t="shared" si="25"/>
        <v>5.5115740740740743E-2</v>
      </c>
      <c r="V168" s="27" t="str">
        <f t="shared" si="26"/>
        <v>News Feed</v>
      </c>
      <c r="W168" s="37" t="str">
        <f t="shared" si="27"/>
        <v>Facebook</v>
      </c>
      <c r="X168" s="71">
        <f t="shared" si="0"/>
        <v>19</v>
      </c>
      <c r="Y168" s="60" t="str">
        <f t="shared" si="20"/>
        <v>Grow with Us</v>
      </c>
      <c r="Z168" s="69">
        <f t="shared" si="28"/>
        <v>45485</v>
      </c>
      <c r="AA168" s="66" t="str" cm="1">
        <f t="array" ref="AA168:AB168">_xlfn.TEXTSPLIT($F168,$V168)</f>
        <v>704335747</v>
      </c>
      <c r="AB168" t="str">
        <v/>
      </c>
    </row>
    <row r="169" spans="1:28">
      <c r="A169" s="32" t="s">
        <v>1297</v>
      </c>
      <c r="B169" s="37" t="str" cm="1">
        <f t="array" ref="B169:D169">TRIM(_xlfn.TEXTSPLIT($A169,"#"))</f>
        <v>5thDec2024(03:27:59)704425751Explore Page</v>
      </c>
      <c r="C169" s="27" t="str">
        <v>Unlock Your Potential</v>
      </c>
      <c r="D169" s="27" t="str">
        <v>[36]</v>
      </c>
      <c r="E169" s="27" t="str" cm="1">
        <f t="array" ref="E169:F169">_xlfn.TEXTSPLIT($B169,")")</f>
        <v>5thDec2024(03:27:59</v>
      </c>
      <c r="F169" s="27" t="str">
        <v>704425751Explore Page</v>
      </c>
      <c r="G169" s="27" t="str">
        <f t="shared" si="21"/>
        <v>36]</v>
      </c>
      <c r="H169" s="27">
        <f>VALUE(SUBSTITUTE($G169,"]",""))</f>
        <v>36</v>
      </c>
      <c r="I169" s="27" t="str">
        <f t="shared" si="22"/>
        <v>Unlock Your Potential</v>
      </c>
      <c r="J169" s="28" t="str">
        <f t="shared" si="23"/>
        <v>5thDec2024 03:27:59</v>
      </c>
      <c r="K169" s="28" t="str" cm="1">
        <f t="array" ref="K169:L169">_xlfn.TEXTSPLIT($J169," ")</f>
        <v>5thDec2024</v>
      </c>
      <c r="L169" s="28" t="str">
        <v>03:27:59</v>
      </c>
      <c r="M169" s="58" t="str">
        <f t="shared" si="24"/>
        <v>5/12/2024</v>
      </c>
      <c r="N169" s="28" t="str" cm="1">
        <f t="array" ref="N169:P169">_xlfn.TEXTSPLIT($M169,"/")</f>
        <v>5</v>
      </c>
      <c r="O169" s="28" t="str">
        <v>12</v>
      </c>
      <c r="P169" s="28" t="str">
        <v>2024</v>
      </c>
      <c r="Q169" s="28">
        <f>DATE(P169,N169,O169)</f>
        <v>45424</v>
      </c>
      <c r="R169" s="89" t="str" cm="1">
        <f t="array" ref="R169:T169">_xlfn.TEXTSPLIT($L169,":")</f>
        <v>03</v>
      </c>
      <c r="S169" s="28" t="str">
        <v>27</v>
      </c>
      <c r="T169" s="28" t="str">
        <v>59</v>
      </c>
      <c r="U169" s="90">
        <f t="shared" si="25"/>
        <v>0.14443287037037036</v>
      </c>
      <c r="V169" s="27" t="str">
        <f t="shared" si="26"/>
        <v>Explore Page</v>
      </c>
      <c r="W169" s="37" t="str">
        <f t="shared" si="27"/>
        <v>Instagram</v>
      </c>
      <c r="X169" s="71">
        <f t="shared" si="0"/>
        <v>36</v>
      </c>
      <c r="Y169" s="60" t="str">
        <f t="shared" si="20"/>
        <v>Unlock Your Potential</v>
      </c>
      <c r="Z169" s="69">
        <f t="shared" si="28"/>
        <v>45424</v>
      </c>
      <c r="AA169" s="66" t="str" cm="1">
        <f t="array" ref="AA169:AB169">_xlfn.TEXTSPLIT($F169,$V169)</f>
        <v>704425751</v>
      </c>
      <c r="AB169" t="str">
        <v/>
      </c>
    </row>
    <row r="170" spans="1:28">
      <c r="A170" s="32" t="s">
        <v>1298</v>
      </c>
      <c r="B170" s="37" t="str" cm="1">
        <f t="array" ref="B170:D170">TRIM(_xlfn.TEXTSPLIT($A170,"#"))</f>
        <v>3rdDec2024(03:51:10)704515755Shorts</v>
      </c>
      <c r="C170" s="27" t="str">
        <v>Unlock Your Potential</v>
      </c>
      <c r="D170" s="27" t="str">
        <v>[37]</v>
      </c>
      <c r="E170" s="27" t="str" cm="1">
        <f t="array" ref="E170:F170">_xlfn.TEXTSPLIT($B170,")")</f>
        <v>3rdDec2024(03:51:10</v>
      </c>
      <c r="F170" s="27" t="str">
        <v>704515755Shorts</v>
      </c>
      <c r="G170" s="27" t="str">
        <f t="shared" si="21"/>
        <v>37]</v>
      </c>
      <c r="H170" s="27">
        <f>VALUE(SUBSTITUTE($G170,"]",""))</f>
        <v>37</v>
      </c>
      <c r="I170" s="27" t="str">
        <f t="shared" si="22"/>
        <v>Unlock Your Potential</v>
      </c>
      <c r="J170" s="28" t="str">
        <f t="shared" si="23"/>
        <v>3rdDec2024 03:51:10</v>
      </c>
      <c r="K170" s="28" t="str" cm="1">
        <f t="array" ref="K170:L170">_xlfn.TEXTSPLIT($J170," ")</f>
        <v>3rdDec2024</v>
      </c>
      <c r="L170" s="28" t="str">
        <v>03:51:10</v>
      </c>
      <c r="M170" s="58" t="str">
        <f t="shared" si="24"/>
        <v>3/12/2024</v>
      </c>
      <c r="N170" s="28" t="str" cm="1">
        <f t="array" ref="N170:P170">_xlfn.TEXTSPLIT($M170,"/")</f>
        <v>3</v>
      </c>
      <c r="O170" s="28" t="str">
        <v>12</v>
      </c>
      <c r="P170" s="28" t="str">
        <v>2024</v>
      </c>
      <c r="Q170" s="28">
        <f>DATE(P170,N170,O170)</f>
        <v>45363</v>
      </c>
      <c r="R170" s="89" t="str" cm="1">
        <f t="array" ref="R170:T170">_xlfn.TEXTSPLIT($L170,":")</f>
        <v>03</v>
      </c>
      <c r="S170" s="28" t="str">
        <v>51</v>
      </c>
      <c r="T170" s="28" t="str">
        <v>10</v>
      </c>
      <c r="U170" s="90">
        <f t="shared" si="25"/>
        <v>0.1605324074074074</v>
      </c>
      <c r="V170" s="27" t="str">
        <f t="shared" si="26"/>
        <v>Shorts</v>
      </c>
      <c r="W170" s="37" t="str">
        <f t="shared" si="27"/>
        <v>Youtube</v>
      </c>
      <c r="X170" s="71">
        <f t="shared" si="0"/>
        <v>37</v>
      </c>
      <c r="Y170" s="60" t="str">
        <f t="shared" si="20"/>
        <v>Unlock Your Potential</v>
      </c>
      <c r="Z170" s="69">
        <f t="shared" si="28"/>
        <v>45363</v>
      </c>
      <c r="AA170" s="66" t="str" cm="1">
        <f t="array" ref="AA170:AB170">_xlfn.TEXTSPLIT($F170,$V170)</f>
        <v>704515755</v>
      </c>
      <c r="AB170" t="str">
        <v/>
      </c>
    </row>
    <row r="171" spans="1:28">
      <c r="A171" s="32" t="s">
        <v>1299</v>
      </c>
      <c r="B171" s="37" t="str" cm="1">
        <f t="array" ref="B171:D171">TRIM(_xlfn.TEXTSPLIT($A171,"#"))</f>
        <v>1stDec2024(09:20:46)604605758Stories</v>
      </c>
      <c r="C171" s="27" t="str">
        <v>Train to Gain</v>
      </c>
      <c r="D171" s="27" t="str">
        <v>[31]</v>
      </c>
      <c r="E171" s="27" t="str" cm="1">
        <f t="array" ref="E171:F171">_xlfn.TEXTSPLIT($B171,")")</f>
        <v>1stDec2024(09:20:46</v>
      </c>
      <c r="F171" s="27" t="str">
        <v>604605758Stories</v>
      </c>
      <c r="G171" s="27" t="str">
        <f t="shared" si="21"/>
        <v>31]</v>
      </c>
      <c r="H171" s="27">
        <f>VALUE(SUBSTITUTE($G171,"]",""))</f>
        <v>31</v>
      </c>
      <c r="I171" s="27" t="str">
        <f t="shared" si="22"/>
        <v>Train to Gain</v>
      </c>
      <c r="J171" s="28" t="str">
        <f t="shared" si="23"/>
        <v>1stDec2024 09:20:46</v>
      </c>
      <c r="K171" s="28" t="str" cm="1">
        <f t="array" ref="K171:L171">_xlfn.TEXTSPLIT($J171," ")</f>
        <v>1stDec2024</v>
      </c>
      <c r="L171" s="28" t="str">
        <v>09:20:46</v>
      </c>
      <c r="M171" s="58" t="str">
        <f t="shared" si="24"/>
        <v>1/12/2024</v>
      </c>
      <c r="N171" s="28" t="str" cm="1">
        <f t="array" ref="N171:P171">_xlfn.TEXTSPLIT($M171,"/")</f>
        <v>1</v>
      </c>
      <c r="O171" s="28" t="str">
        <v>12</v>
      </c>
      <c r="P171" s="28" t="str">
        <v>2024</v>
      </c>
      <c r="Q171" s="28">
        <f>DATE(P171,N171,O171)</f>
        <v>45303</v>
      </c>
      <c r="R171" s="89" t="str" cm="1">
        <f t="array" ref="R171:T171">_xlfn.TEXTSPLIT($L171,":")</f>
        <v>09</v>
      </c>
      <c r="S171" s="28" t="str">
        <v>20</v>
      </c>
      <c r="T171" s="28" t="str">
        <v>46</v>
      </c>
      <c r="U171" s="90">
        <f t="shared" si="25"/>
        <v>0.38942129629629629</v>
      </c>
      <c r="V171" s="27" t="str">
        <f t="shared" si="26"/>
        <v>Stories</v>
      </c>
      <c r="W171" s="37" t="str">
        <f t="shared" si="27"/>
        <v>Instagram</v>
      </c>
      <c r="X171" s="71">
        <f t="shared" si="0"/>
        <v>31</v>
      </c>
      <c r="Y171" s="60" t="str">
        <f t="shared" si="20"/>
        <v>Train to Gain</v>
      </c>
      <c r="Z171" s="69">
        <f t="shared" si="28"/>
        <v>45303</v>
      </c>
      <c r="AA171" s="66" t="str" cm="1">
        <f t="array" ref="AA171:AB171">_xlfn.TEXTSPLIT($F171,$V171)</f>
        <v>604605758</v>
      </c>
      <c r="AB171" t="str">
        <v/>
      </c>
    </row>
    <row r="172" spans="1:28">
      <c r="A172" s="32" t="s">
        <v>1300</v>
      </c>
      <c r="B172" s="37" t="str" cm="1">
        <f t="array" ref="B172:D172">TRIM(_xlfn.TEXTSPLIT($A172,"#"))</f>
        <v>7thDec2024(00:06:46)604695762Groups</v>
      </c>
      <c r="C172" s="27" t="str">
        <v>Grow with Us</v>
      </c>
      <c r="D172" s="27" t="str">
        <v>[33]</v>
      </c>
      <c r="E172" s="27" t="str" cm="1">
        <f t="array" ref="E172:F172">_xlfn.TEXTSPLIT($B172,")")</f>
        <v>7thDec2024(00:06:46</v>
      </c>
      <c r="F172" s="27" t="str">
        <v>604695762Groups</v>
      </c>
      <c r="G172" s="27" t="str">
        <f t="shared" si="21"/>
        <v>33]</v>
      </c>
      <c r="H172" s="27">
        <f>VALUE(SUBSTITUTE($G172,"]",""))</f>
        <v>33</v>
      </c>
      <c r="I172" s="27" t="str">
        <f t="shared" si="22"/>
        <v>Grow with Us</v>
      </c>
      <c r="J172" s="28" t="str">
        <f t="shared" si="23"/>
        <v>7thDec2024 00:06:46</v>
      </c>
      <c r="K172" s="28" t="str" cm="1">
        <f t="array" ref="K172:L172">_xlfn.TEXTSPLIT($J172," ")</f>
        <v>7thDec2024</v>
      </c>
      <c r="L172" s="28" t="str">
        <v>00:06:46</v>
      </c>
      <c r="M172" s="58" t="str">
        <f t="shared" si="24"/>
        <v>7/12/2024</v>
      </c>
      <c r="N172" s="28" t="str" cm="1">
        <f t="array" ref="N172:P172">_xlfn.TEXTSPLIT($M172,"/")</f>
        <v>7</v>
      </c>
      <c r="O172" s="28" t="str">
        <v>12</v>
      </c>
      <c r="P172" s="28" t="str">
        <v>2024</v>
      </c>
      <c r="Q172" s="28">
        <f>DATE(P172,N172,O172)</f>
        <v>45485</v>
      </c>
      <c r="R172" s="89" t="str" cm="1">
        <f t="array" ref="R172:T172">_xlfn.TEXTSPLIT($L172,":")</f>
        <v>00</v>
      </c>
      <c r="S172" s="28" t="str">
        <v>06</v>
      </c>
      <c r="T172" s="28" t="str">
        <v>46</v>
      </c>
      <c r="U172" s="90">
        <f t="shared" si="25"/>
        <v>4.6990740740740743E-3</v>
      </c>
      <c r="V172" s="27" t="str">
        <f t="shared" si="26"/>
        <v>Groups</v>
      </c>
      <c r="W172" s="37" t="str">
        <f t="shared" si="27"/>
        <v>Facebook</v>
      </c>
      <c r="X172" s="71">
        <f t="shared" si="0"/>
        <v>33</v>
      </c>
      <c r="Y172" s="60" t="str">
        <f t="shared" si="20"/>
        <v>Grow with Us</v>
      </c>
      <c r="Z172" s="69">
        <f t="shared" si="28"/>
        <v>45485</v>
      </c>
      <c r="AA172" s="66" t="str" cm="1">
        <f t="array" ref="AA172:AB172">_xlfn.TEXTSPLIT($F172,$V172)</f>
        <v>604695762</v>
      </c>
      <c r="AB172" t="str">
        <v/>
      </c>
    </row>
    <row r="173" spans="1:28">
      <c r="A173" s="32" t="s">
        <v>1301</v>
      </c>
      <c r="B173" s="37" t="str" cm="1">
        <f t="array" ref="B173:D173">TRIM(_xlfn.TEXTSPLIT($A173,"#"))</f>
        <v>1stDec2024(00:20:25)604785766Shorts</v>
      </c>
      <c r="C173" s="27" t="str">
        <v>Train to Gain</v>
      </c>
      <c r="D173" s="27" t="str">
        <v>[32]</v>
      </c>
      <c r="E173" s="27" t="str" cm="1">
        <f t="array" ref="E173:F173">_xlfn.TEXTSPLIT($B173,")")</f>
        <v>1stDec2024(00:20:25</v>
      </c>
      <c r="F173" s="27" t="str">
        <v>604785766Shorts</v>
      </c>
      <c r="G173" s="27" t="str">
        <f t="shared" si="21"/>
        <v>32]</v>
      </c>
      <c r="H173" s="27">
        <f>VALUE(SUBSTITUTE($G173,"]",""))</f>
        <v>32</v>
      </c>
      <c r="I173" s="27" t="str">
        <f t="shared" si="22"/>
        <v>Train to Gain</v>
      </c>
      <c r="J173" s="28" t="str">
        <f t="shared" si="23"/>
        <v>1stDec2024 00:20:25</v>
      </c>
      <c r="K173" s="28" t="str" cm="1">
        <f t="array" ref="K173:L173">_xlfn.TEXTSPLIT($J173," ")</f>
        <v>1stDec2024</v>
      </c>
      <c r="L173" s="28" t="str">
        <v>00:20:25</v>
      </c>
      <c r="M173" s="58" t="str">
        <f t="shared" si="24"/>
        <v>1/12/2024</v>
      </c>
      <c r="N173" s="28" t="str" cm="1">
        <f t="array" ref="N173:P173">_xlfn.TEXTSPLIT($M173,"/")</f>
        <v>1</v>
      </c>
      <c r="O173" s="28" t="str">
        <v>12</v>
      </c>
      <c r="P173" s="28" t="str">
        <v>2024</v>
      </c>
      <c r="Q173" s="28">
        <f>DATE(P173,N173,O173)</f>
        <v>45303</v>
      </c>
      <c r="R173" s="89" t="str" cm="1">
        <f t="array" ref="R173:T173">_xlfn.TEXTSPLIT($L173,":")</f>
        <v>00</v>
      </c>
      <c r="S173" s="28" t="str">
        <v>20</v>
      </c>
      <c r="T173" s="28" t="str">
        <v>25</v>
      </c>
      <c r="U173" s="90">
        <f t="shared" si="25"/>
        <v>1.4178240740740741E-2</v>
      </c>
      <c r="V173" s="27" t="str">
        <f t="shared" si="26"/>
        <v>Shorts</v>
      </c>
      <c r="W173" s="37" t="str">
        <f t="shared" si="27"/>
        <v>Youtube</v>
      </c>
      <c r="X173" s="71">
        <f t="shared" si="0"/>
        <v>32</v>
      </c>
      <c r="Y173" s="60" t="str">
        <f t="shared" si="20"/>
        <v>Train to Gain</v>
      </c>
      <c r="Z173" s="69">
        <f t="shared" si="28"/>
        <v>45303</v>
      </c>
      <c r="AA173" s="66" t="str" cm="1">
        <f t="array" ref="AA173:AB173">_xlfn.TEXTSPLIT($F173,$V173)</f>
        <v>604785766</v>
      </c>
      <c r="AB173" t="str">
        <v/>
      </c>
    </row>
    <row r="174" spans="1:28">
      <c r="A174" s="32" t="s">
        <v>1302</v>
      </c>
      <c r="B174" s="37" t="str" cm="1">
        <f t="array" ref="B174:D174">TRIM(_xlfn.TEXTSPLIT($A174,"#"))</f>
        <v>4thDec2024(06:07:02)604875770Monetization</v>
      </c>
      <c r="C174" s="27" t="str">
        <v>Unlock Your Potential</v>
      </c>
      <c r="D174" s="27" t="str">
        <v>[13]</v>
      </c>
      <c r="E174" s="27" t="str" cm="1">
        <f t="array" ref="E174:F174">_xlfn.TEXTSPLIT($B174,")")</f>
        <v>4thDec2024(06:07:02</v>
      </c>
      <c r="F174" s="27" t="str">
        <v>604875770Monetization</v>
      </c>
      <c r="G174" s="27" t="str">
        <f t="shared" si="21"/>
        <v>13]</v>
      </c>
      <c r="H174" s="27">
        <f>VALUE(SUBSTITUTE($G174,"]",""))</f>
        <v>13</v>
      </c>
      <c r="I174" s="27" t="str">
        <f t="shared" si="22"/>
        <v>Unlock Your Potential</v>
      </c>
      <c r="J174" s="28" t="str">
        <f t="shared" si="23"/>
        <v>4thDec2024 06:07:02</v>
      </c>
      <c r="K174" s="28" t="str" cm="1">
        <f t="array" ref="K174:L174">_xlfn.TEXTSPLIT($J174," ")</f>
        <v>4thDec2024</v>
      </c>
      <c r="L174" s="28" t="str">
        <v>06:07:02</v>
      </c>
      <c r="M174" s="58" t="str">
        <f t="shared" si="24"/>
        <v>4/12/2024</v>
      </c>
      <c r="N174" s="28" t="str" cm="1">
        <f t="array" ref="N174:P174">_xlfn.TEXTSPLIT($M174,"/")</f>
        <v>4</v>
      </c>
      <c r="O174" s="28" t="str">
        <v>12</v>
      </c>
      <c r="P174" s="28" t="str">
        <v>2024</v>
      </c>
      <c r="Q174" s="28">
        <f>DATE(P174,N174,O174)</f>
        <v>45394</v>
      </c>
      <c r="R174" s="89" t="str" cm="1">
        <f t="array" ref="R174:T174">_xlfn.TEXTSPLIT($L174,":")</f>
        <v>06</v>
      </c>
      <c r="S174" s="28" t="str">
        <v>07</v>
      </c>
      <c r="T174" s="28" t="str">
        <v>02</v>
      </c>
      <c r="U174" s="90">
        <f t="shared" si="25"/>
        <v>0.25488425925925928</v>
      </c>
      <c r="V174" s="27" t="str">
        <f t="shared" si="26"/>
        <v>Monetization</v>
      </c>
      <c r="W174" s="37" t="str">
        <f t="shared" si="27"/>
        <v>Youtube</v>
      </c>
      <c r="X174" s="71">
        <f t="shared" si="0"/>
        <v>13</v>
      </c>
      <c r="Y174" s="60" t="str">
        <f t="shared" si="20"/>
        <v>Unlock Your Potential</v>
      </c>
      <c r="Z174" s="69">
        <f t="shared" si="28"/>
        <v>45394</v>
      </c>
      <c r="AA174" s="66" t="str" cm="1">
        <f t="array" ref="AA174:AB174">_xlfn.TEXTSPLIT($F174,$V174)</f>
        <v>604875770</v>
      </c>
      <c r="AB174" t="str">
        <v/>
      </c>
    </row>
    <row r="175" spans="1:28">
      <c r="A175" s="32" t="s">
        <v>1303</v>
      </c>
      <c r="B175" s="37" t="str" cm="1">
        <f t="array" ref="B175:D175">TRIM(_xlfn.TEXTSPLIT($A175,"#"))</f>
        <v>7thDec2024(04:07:33)704965773Reels</v>
      </c>
      <c r="C175" s="27" t="str">
        <v>Train to Gain</v>
      </c>
      <c r="D175" s="27" t="str">
        <v>[8]</v>
      </c>
      <c r="E175" s="27" t="str" cm="1">
        <f t="array" ref="E175:F175">_xlfn.TEXTSPLIT($B175,")")</f>
        <v>7thDec2024(04:07:33</v>
      </c>
      <c r="F175" s="27" t="str">
        <v>704965773Reels</v>
      </c>
      <c r="G175" s="27" t="str">
        <f t="shared" si="21"/>
        <v>8]</v>
      </c>
      <c r="H175" s="27">
        <f>VALUE(SUBSTITUTE($G175,"]",""))</f>
        <v>8</v>
      </c>
      <c r="I175" s="27" t="str">
        <f t="shared" si="22"/>
        <v>Train to Gain</v>
      </c>
      <c r="J175" s="28" t="str">
        <f t="shared" si="23"/>
        <v>7thDec2024 04:07:33</v>
      </c>
      <c r="K175" s="28" t="str" cm="1">
        <f t="array" ref="K175:L175">_xlfn.TEXTSPLIT($J175," ")</f>
        <v>7thDec2024</v>
      </c>
      <c r="L175" s="28" t="str">
        <v>04:07:33</v>
      </c>
      <c r="M175" s="58" t="str">
        <f t="shared" si="24"/>
        <v>7/12/2024</v>
      </c>
      <c r="N175" s="28" t="str" cm="1">
        <f t="array" ref="N175:P175">_xlfn.TEXTSPLIT($M175,"/")</f>
        <v>7</v>
      </c>
      <c r="O175" s="28" t="str">
        <v>12</v>
      </c>
      <c r="P175" s="28" t="str">
        <v>2024</v>
      </c>
      <c r="Q175" s="28">
        <f>DATE(P175,N175,O175)</f>
        <v>45485</v>
      </c>
      <c r="R175" s="89" t="str" cm="1">
        <f t="array" ref="R175:T175">_xlfn.TEXTSPLIT($L175,":")</f>
        <v>04</v>
      </c>
      <c r="S175" s="28" t="str">
        <v>07</v>
      </c>
      <c r="T175" s="28" t="str">
        <v>33</v>
      </c>
      <c r="U175" s="90">
        <f t="shared" si="25"/>
        <v>0.17190972222222223</v>
      </c>
      <c r="V175" s="27" t="str">
        <f t="shared" si="26"/>
        <v>Reels</v>
      </c>
      <c r="W175" s="37" t="str">
        <f t="shared" si="27"/>
        <v>Instagram</v>
      </c>
      <c r="X175" s="71">
        <f t="shared" si="0"/>
        <v>8</v>
      </c>
      <c r="Y175" s="60" t="str">
        <f t="shared" si="20"/>
        <v>Train to Gain</v>
      </c>
      <c r="Z175" s="69">
        <f t="shared" si="28"/>
        <v>45485</v>
      </c>
      <c r="AA175" s="66" t="str" cm="1">
        <f t="array" ref="AA175:AB175">_xlfn.TEXTSPLIT($F175,$V175)</f>
        <v>704965773</v>
      </c>
      <c r="AB175" t="str">
        <v/>
      </c>
    </row>
    <row r="176" spans="1:28">
      <c r="A176" s="32" t="s">
        <v>1304</v>
      </c>
      <c r="B176" s="37" t="str" cm="1">
        <f t="array" ref="B176:D176">TRIM(_xlfn.TEXTSPLIT($A176,"#"))</f>
        <v>3rdDec2024(03:04:15)705055777Reels</v>
      </c>
      <c r="C176" s="27" t="str">
        <v>Train to Gain</v>
      </c>
      <c r="D176" s="27" t="str">
        <v>[38]</v>
      </c>
      <c r="E176" s="27" t="str" cm="1">
        <f t="array" ref="E176:F176">_xlfn.TEXTSPLIT($B176,")")</f>
        <v>3rdDec2024(03:04:15</v>
      </c>
      <c r="F176" s="27" t="str">
        <v>705055777Reels</v>
      </c>
      <c r="G176" s="27" t="str">
        <f t="shared" si="21"/>
        <v>38]</v>
      </c>
      <c r="H176" s="27">
        <f>VALUE(SUBSTITUTE($G176,"]",""))</f>
        <v>38</v>
      </c>
      <c r="I176" s="27" t="str">
        <f t="shared" si="22"/>
        <v>Train to Gain</v>
      </c>
      <c r="J176" s="28" t="str">
        <f t="shared" si="23"/>
        <v>3rdDec2024 03:04:15</v>
      </c>
      <c r="K176" s="28" t="str" cm="1">
        <f t="array" ref="K176:L176">_xlfn.TEXTSPLIT($J176," ")</f>
        <v>3rdDec2024</v>
      </c>
      <c r="L176" s="28" t="str">
        <v>03:04:15</v>
      </c>
      <c r="M176" s="58" t="str">
        <f t="shared" si="24"/>
        <v>3/12/2024</v>
      </c>
      <c r="N176" s="28" t="str" cm="1">
        <f t="array" ref="N176:P176">_xlfn.TEXTSPLIT($M176,"/")</f>
        <v>3</v>
      </c>
      <c r="O176" s="28" t="str">
        <v>12</v>
      </c>
      <c r="P176" s="28" t="str">
        <v>2024</v>
      </c>
      <c r="Q176" s="28">
        <f>DATE(P176,N176,O176)</f>
        <v>45363</v>
      </c>
      <c r="R176" s="89" t="str" cm="1">
        <f t="array" ref="R176:T176">_xlfn.TEXTSPLIT($L176,":")</f>
        <v>03</v>
      </c>
      <c r="S176" s="28" t="str">
        <v>04</v>
      </c>
      <c r="T176" s="28" t="str">
        <v>15</v>
      </c>
      <c r="U176" s="90">
        <f t="shared" si="25"/>
        <v>0.12795138888888888</v>
      </c>
      <c r="V176" s="27" t="str">
        <f t="shared" si="26"/>
        <v>Reels</v>
      </c>
      <c r="W176" s="37" t="str">
        <f t="shared" si="27"/>
        <v>Instagram</v>
      </c>
      <c r="X176" s="71">
        <f t="shared" si="0"/>
        <v>38</v>
      </c>
      <c r="Y176" s="60" t="str">
        <f t="shared" si="20"/>
        <v>Train to Gain</v>
      </c>
      <c r="Z176" s="69">
        <f t="shared" si="28"/>
        <v>45363</v>
      </c>
      <c r="AA176" s="66" t="str" cm="1">
        <f t="array" ref="AA176:AB176">_xlfn.TEXTSPLIT($F176,$V176)</f>
        <v>705055777</v>
      </c>
      <c r="AB176" t="str">
        <v/>
      </c>
    </row>
    <row r="177" spans="1:28">
      <c r="A177" s="32" t="s">
        <v>1305</v>
      </c>
      <c r="B177" s="37" t="str" cm="1">
        <f t="array" ref="B177:D177">TRIM(_xlfn.TEXTSPLIT($A177,"#"))</f>
        <v>3rdDec2024(01:01:41)705145781Stories</v>
      </c>
      <c r="C177" s="27" t="str">
        <v>Train to Gain</v>
      </c>
      <c r="D177" s="27" t="str">
        <v>[10]</v>
      </c>
      <c r="E177" s="27" t="str" cm="1">
        <f t="array" ref="E177:F177">_xlfn.TEXTSPLIT($B177,")")</f>
        <v>3rdDec2024(01:01:41</v>
      </c>
      <c r="F177" s="27" t="str">
        <v>705145781Stories</v>
      </c>
      <c r="G177" s="27" t="str">
        <f t="shared" si="21"/>
        <v>10]</v>
      </c>
      <c r="H177" s="27">
        <f>VALUE(SUBSTITUTE($G177,"]",""))</f>
        <v>10</v>
      </c>
      <c r="I177" s="27" t="str">
        <f t="shared" si="22"/>
        <v>Train to Gain</v>
      </c>
      <c r="J177" s="28" t="str">
        <f t="shared" si="23"/>
        <v>3rdDec2024 01:01:41</v>
      </c>
      <c r="K177" s="28" t="str" cm="1">
        <f t="array" ref="K177:L177">_xlfn.TEXTSPLIT($J177," ")</f>
        <v>3rdDec2024</v>
      </c>
      <c r="L177" s="28" t="str">
        <v>01:01:41</v>
      </c>
      <c r="M177" s="58" t="str">
        <f t="shared" si="24"/>
        <v>3/12/2024</v>
      </c>
      <c r="N177" s="28" t="str" cm="1">
        <f t="array" ref="N177:P177">_xlfn.TEXTSPLIT($M177,"/")</f>
        <v>3</v>
      </c>
      <c r="O177" s="28" t="str">
        <v>12</v>
      </c>
      <c r="P177" s="28" t="str">
        <v>2024</v>
      </c>
      <c r="Q177" s="28">
        <f>DATE(P177,N177,O177)</f>
        <v>45363</v>
      </c>
      <c r="R177" s="89" t="str" cm="1">
        <f t="array" ref="R177:T177">_xlfn.TEXTSPLIT($L177,":")</f>
        <v>01</v>
      </c>
      <c r="S177" s="28" t="str">
        <v>01</v>
      </c>
      <c r="T177" s="28" t="str">
        <v>41</v>
      </c>
      <c r="U177" s="90">
        <f t="shared" si="25"/>
        <v>4.283564814814815E-2</v>
      </c>
      <c r="V177" s="27" t="str">
        <f t="shared" si="26"/>
        <v>Stories</v>
      </c>
      <c r="W177" s="37" t="str">
        <f t="shared" si="27"/>
        <v>Instagram</v>
      </c>
      <c r="X177" s="71">
        <f t="shared" si="0"/>
        <v>10</v>
      </c>
      <c r="Y177" s="60" t="str">
        <f t="shared" si="20"/>
        <v>Train to Gain</v>
      </c>
      <c r="Z177" s="69">
        <f t="shared" si="28"/>
        <v>45363</v>
      </c>
      <c r="AA177" s="66" t="str" cm="1">
        <f t="array" ref="AA177:AB177">_xlfn.TEXTSPLIT($F177,$V177)</f>
        <v>705145781</v>
      </c>
      <c r="AB177" t="str">
        <v/>
      </c>
    </row>
    <row r="178" spans="1:28">
      <c r="A178" s="32" t="s">
        <v>1306</v>
      </c>
      <c r="B178" s="37" t="str" cm="1">
        <f t="array" ref="B178:D178">TRIM(_xlfn.TEXTSPLIT($A178,"#"))</f>
        <v>2ndDec2024(10:36:02)705235785Monetization</v>
      </c>
      <c r="C178" s="27" t="str">
        <v>Train to Gain</v>
      </c>
      <c r="D178" s="27" t="str">
        <v>[35]</v>
      </c>
      <c r="E178" s="27" t="str" cm="1">
        <f t="array" ref="E178:F178">_xlfn.TEXTSPLIT($B178,")")</f>
        <v>2ndDec2024(10:36:02</v>
      </c>
      <c r="F178" s="27" t="str">
        <v>705235785Monetization</v>
      </c>
      <c r="G178" s="27" t="str">
        <f t="shared" si="21"/>
        <v>35]</v>
      </c>
      <c r="H178" s="27">
        <f>VALUE(SUBSTITUTE($G178,"]",""))</f>
        <v>35</v>
      </c>
      <c r="I178" s="27" t="str">
        <f t="shared" si="22"/>
        <v>Train to Gain</v>
      </c>
      <c r="J178" s="28" t="str">
        <f t="shared" si="23"/>
        <v>2ndDec2024 10:36:02</v>
      </c>
      <c r="K178" s="28" t="str" cm="1">
        <f t="array" ref="K178:L178">_xlfn.TEXTSPLIT($J178," ")</f>
        <v>2ndDec2024</v>
      </c>
      <c r="L178" s="28" t="str">
        <v>10:36:02</v>
      </c>
      <c r="M178" s="58" t="str">
        <f t="shared" si="24"/>
        <v>2/12/2024</v>
      </c>
      <c r="N178" s="28" t="str" cm="1">
        <f t="array" ref="N178:P178">_xlfn.TEXTSPLIT($M178,"/")</f>
        <v>2</v>
      </c>
      <c r="O178" s="28" t="str">
        <v>12</v>
      </c>
      <c r="P178" s="28" t="str">
        <v>2024</v>
      </c>
      <c r="Q178" s="28">
        <f>DATE(P178,N178,O178)</f>
        <v>45334</v>
      </c>
      <c r="R178" s="89" t="str" cm="1">
        <f t="array" ref="R178:T178">_xlfn.TEXTSPLIT($L178,":")</f>
        <v>10</v>
      </c>
      <c r="S178" s="28" t="str">
        <v>36</v>
      </c>
      <c r="T178" s="28" t="str">
        <v>02</v>
      </c>
      <c r="U178" s="90">
        <f t="shared" si="25"/>
        <v>0.44168981481481484</v>
      </c>
      <c r="V178" s="27" t="str">
        <f t="shared" si="26"/>
        <v>Monetization</v>
      </c>
      <c r="W178" s="37" t="str">
        <f t="shared" si="27"/>
        <v>Youtube</v>
      </c>
      <c r="X178" s="71">
        <f t="shared" si="0"/>
        <v>35</v>
      </c>
      <c r="Y178" s="60" t="str">
        <f t="shared" si="20"/>
        <v>Train to Gain</v>
      </c>
      <c r="Z178" s="69">
        <f t="shared" si="28"/>
        <v>45334</v>
      </c>
      <c r="AA178" s="66" t="str" cm="1">
        <f t="array" ref="AA178:AB178">_xlfn.TEXTSPLIT($F178,$V178)</f>
        <v>705235785</v>
      </c>
      <c r="AB178" t="str">
        <v/>
      </c>
    </row>
    <row r="179" spans="1:28">
      <c r="A179" s="32" t="s">
        <v>1307</v>
      </c>
      <c r="B179" s="37" t="str" cm="1">
        <f t="array" ref="B179:D179">TRIM(_xlfn.TEXTSPLIT($A179,"#"))</f>
        <v>3rdDec2024(04:31:05)705325789Stories</v>
      </c>
      <c r="C179" s="27" t="str">
        <v>Unlock Your Potential</v>
      </c>
      <c r="D179" s="27" t="str">
        <v>[40]</v>
      </c>
      <c r="E179" s="27" t="str" cm="1">
        <f t="array" ref="E179:F179">_xlfn.TEXTSPLIT($B179,")")</f>
        <v>3rdDec2024(04:31:05</v>
      </c>
      <c r="F179" s="27" t="str">
        <v>705325789Stories</v>
      </c>
      <c r="G179" s="27" t="str">
        <f t="shared" si="21"/>
        <v>40]</v>
      </c>
      <c r="H179" s="27">
        <f>VALUE(SUBSTITUTE($G179,"]",""))</f>
        <v>40</v>
      </c>
      <c r="I179" s="27" t="str">
        <f t="shared" si="22"/>
        <v>Unlock Your Potential</v>
      </c>
      <c r="J179" s="28" t="str">
        <f t="shared" si="23"/>
        <v>3rdDec2024 04:31:05</v>
      </c>
      <c r="K179" s="28" t="str" cm="1">
        <f t="array" ref="K179:L179">_xlfn.TEXTSPLIT($J179," ")</f>
        <v>3rdDec2024</v>
      </c>
      <c r="L179" s="28" t="str">
        <v>04:31:05</v>
      </c>
      <c r="M179" s="58" t="str">
        <f t="shared" si="24"/>
        <v>3/12/2024</v>
      </c>
      <c r="N179" s="28" t="str" cm="1">
        <f t="array" ref="N179:P179">_xlfn.TEXTSPLIT($M179,"/")</f>
        <v>3</v>
      </c>
      <c r="O179" s="28" t="str">
        <v>12</v>
      </c>
      <c r="P179" s="28" t="str">
        <v>2024</v>
      </c>
      <c r="Q179" s="28">
        <f>DATE(P179,N179,O179)</f>
        <v>45363</v>
      </c>
      <c r="R179" s="89" t="str" cm="1">
        <f t="array" ref="R179:T179">_xlfn.TEXTSPLIT($L179,":")</f>
        <v>04</v>
      </c>
      <c r="S179" s="28" t="str">
        <v>31</v>
      </c>
      <c r="T179" s="28" t="str">
        <v>05</v>
      </c>
      <c r="U179" s="90">
        <f t="shared" si="25"/>
        <v>0.1882523148148148</v>
      </c>
      <c r="V179" s="27" t="str">
        <f t="shared" si="26"/>
        <v>Stories</v>
      </c>
      <c r="W179" s="37" t="str">
        <f t="shared" si="27"/>
        <v>Instagram</v>
      </c>
      <c r="X179" s="71">
        <f t="shared" si="0"/>
        <v>40</v>
      </c>
      <c r="Y179" s="60" t="str">
        <f t="shared" si="20"/>
        <v>Unlock Your Potential</v>
      </c>
      <c r="Z179" s="69">
        <f t="shared" si="28"/>
        <v>45363</v>
      </c>
      <c r="AA179" s="66" t="str" cm="1">
        <f t="array" ref="AA179:AB179">_xlfn.TEXTSPLIT($F179,$V179)</f>
        <v>705325789</v>
      </c>
      <c r="AB179" t="str">
        <v/>
      </c>
    </row>
    <row r="180" spans="1:28">
      <c r="A180" s="32" t="s">
        <v>1308</v>
      </c>
      <c r="B180" s="37" t="str" cm="1">
        <f t="array" ref="B180:D180">TRIM(_xlfn.TEXTSPLIT($A180,"#"))</f>
        <v>3rdDec2024(11:32:19)605415792Reels</v>
      </c>
      <c r="C180" s="27" t="str">
        <v>Train to Gain</v>
      </c>
      <c r="D180" s="27" t="str">
        <v>[3]</v>
      </c>
      <c r="E180" s="27" t="str" cm="1">
        <f t="array" ref="E180:F180">_xlfn.TEXTSPLIT($B180,")")</f>
        <v>3rdDec2024(11:32:19</v>
      </c>
      <c r="F180" s="27" t="str">
        <v>605415792Reels</v>
      </c>
      <c r="G180" s="27" t="str">
        <f t="shared" si="21"/>
        <v>3]</v>
      </c>
      <c r="H180" s="27">
        <f>VALUE(SUBSTITUTE($G180,"]",""))</f>
        <v>3</v>
      </c>
      <c r="I180" s="27" t="str">
        <f t="shared" si="22"/>
        <v>Train to Gain</v>
      </c>
      <c r="J180" s="28" t="str">
        <f t="shared" si="23"/>
        <v>3rdDec2024 11:32:19</v>
      </c>
      <c r="K180" s="28" t="str" cm="1">
        <f t="array" ref="K180:L180">_xlfn.TEXTSPLIT($J180," ")</f>
        <v>3rdDec2024</v>
      </c>
      <c r="L180" s="28" t="str">
        <v>11:32:19</v>
      </c>
      <c r="M180" s="58" t="str">
        <f t="shared" si="24"/>
        <v>3/12/2024</v>
      </c>
      <c r="N180" s="28" t="str" cm="1">
        <f t="array" ref="N180:P180">_xlfn.TEXTSPLIT($M180,"/")</f>
        <v>3</v>
      </c>
      <c r="O180" s="28" t="str">
        <v>12</v>
      </c>
      <c r="P180" s="28" t="str">
        <v>2024</v>
      </c>
      <c r="Q180" s="28">
        <f>DATE(P180,N180,O180)</f>
        <v>45363</v>
      </c>
      <c r="R180" s="89" t="str" cm="1">
        <f t="array" ref="R180:T180">_xlfn.TEXTSPLIT($L180,":")</f>
        <v>11</v>
      </c>
      <c r="S180" s="28" t="str">
        <v>32</v>
      </c>
      <c r="T180" s="28" t="str">
        <v>19</v>
      </c>
      <c r="U180" s="90">
        <f t="shared" si="25"/>
        <v>0.48077546296296297</v>
      </c>
      <c r="V180" s="27" t="str">
        <f t="shared" si="26"/>
        <v>Reels</v>
      </c>
      <c r="W180" s="37" t="str">
        <f t="shared" si="27"/>
        <v>Instagram</v>
      </c>
      <c r="X180" s="71">
        <f t="shared" si="0"/>
        <v>3</v>
      </c>
      <c r="Y180" s="60" t="str">
        <f t="shared" si="20"/>
        <v>Train to Gain</v>
      </c>
      <c r="Z180" s="69">
        <f t="shared" si="28"/>
        <v>45363</v>
      </c>
      <c r="AA180" s="66" t="str" cm="1">
        <f t="array" ref="AA180:AB180">_xlfn.TEXTSPLIT($F180,$V180)</f>
        <v>605415792</v>
      </c>
      <c r="AB180" t="str">
        <v/>
      </c>
    </row>
    <row r="181" spans="1:28">
      <c r="A181" s="32" t="s">
        <v>1309</v>
      </c>
      <c r="B181" s="37" t="str" cm="1">
        <f t="array" ref="B181:D181">TRIM(_xlfn.TEXTSPLIT($A181,"#"))</f>
        <v>6thDec2024(10:37:05)705505796Reels</v>
      </c>
      <c r="C181" s="27" t="str">
        <v>Unlock Your Potential</v>
      </c>
      <c r="D181" s="27" t="str">
        <v>[17]</v>
      </c>
      <c r="E181" s="27" t="str" cm="1">
        <f t="array" ref="E181:F181">_xlfn.TEXTSPLIT($B181,")")</f>
        <v>6thDec2024(10:37:05</v>
      </c>
      <c r="F181" s="27" t="str">
        <v>705505796Reels</v>
      </c>
      <c r="G181" s="27" t="str">
        <f t="shared" si="21"/>
        <v>17]</v>
      </c>
      <c r="H181" s="27">
        <f>VALUE(SUBSTITUTE($G181,"]",""))</f>
        <v>17</v>
      </c>
      <c r="I181" s="27" t="str">
        <f t="shared" si="22"/>
        <v>Unlock Your Potential</v>
      </c>
      <c r="J181" s="28" t="str">
        <f t="shared" si="23"/>
        <v>6thDec2024 10:37:05</v>
      </c>
      <c r="K181" s="28" t="str" cm="1">
        <f t="array" ref="K181:L181">_xlfn.TEXTSPLIT($J181," ")</f>
        <v>6thDec2024</v>
      </c>
      <c r="L181" s="28" t="str">
        <v>10:37:05</v>
      </c>
      <c r="M181" s="58" t="str">
        <f t="shared" si="24"/>
        <v>6/12/2024</v>
      </c>
      <c r="N181" s="28" t="str" cm="1">
        <f t="array" ref="N181:P181">_xlfn.TEXTSPLIT($M181,"/")</f>
        <v>6</v>
      </c>
      <c r="O181" s="28" t="str">
        <v>12</v>
      </c>
      <c r="P181" s="28" t="str">
        <v>2024</v>
      </c>
      <c r="Q181" s="28">
        <f>DATE(P181,N181,O181)</f>
        <v>45455</v>
      </c>
      <c r="R181" s="89" t="str" cm="1">
        <f t="array" ref="R181:T181">_xlfn.TEXTSPLIT($L181,":")</f>
        <v>10</v>
      </c>
      <c r="S181" s="28" t="str">
        <v>37</v>
      </c>
      <c r="T181" s="28" t="str">
        <v>05</v>
      </c>
      <c r="U181" s="90">
        <f t="shared" si="25"/>
        <v>0.44241898148148145</v>
      </c>
      <c r="V181" s="27" t="str">
        <f t="shared" si="26"/>
        <v>Reels</v>
      </c>
      <c r="W181" s="37" t="str">
        <f t="shared" si="27"/>
        <v>Instagram</v>
      </c>
      <c r="X181" s="71">
        <f t="shared" si="0"/>
        <v>17</v>
      </c>
      <c r="Y181" s="60" t="str">
        <f t="shared" si="20"/>
        <v>Unlock Your Potential</v>
      </c>
      <c r="Z181" s="69">
        <f t="shared" si="28"/>
        <v>45455</v>
      </c>
      <c r="AA181" s="66" t="str" cm="1">
        <f t="array" ref="AA181:AB181">_xlfn.TEXTSPLIT($F181,$V181)</f>
        <v>705505796</v>
      </c>
      <c r="AB181" t="str">
        <v/>
      </c>
    </row>
    <row r="182" spans="1:28">
      <c r="A182" s="32" t="s">
        <v>1310</v>
      </c>
      <c r="B182" s="37" t="str" cm="1">
        <f t="array" ref="B182:D182">TRIM(_xlfn.TEXTSPLIT($A182,"#"))</f>
        <v>5thDec2024(02:46:12)605595800Explore Page</v>
      </c>
      <c r="C182" s="27" t="str">
        <v>Train to Gain</v>
      </c>
      <c r="D182" s="27" t="str">
        <v>[12]</v>
      </c>
      <c r="E182" s="27" t="str" cm="1">
        <f t="array" ref="E182:F182">_xlfn.TEXTSPLIT($B182,")")</f>
        <v>5thDec2024(02:46:12</v>
      </c>
      <c r="F182" s="27" t="str">
        <v>605595800Explore Page</v>
      </c>
      <c r="G182" s="27" t="str">
        <f t="shared" si="21"/>
        <v>12]</v>
      </c>
      <c r="H182" s="27">
        <f>VALUE(SUBSTITUTE($G182,"]",""))</f>
        <v>12</v>
      </c>
      <c r="I182" s="27" t="str">
        <f t="shared" si="22"/>
        <v>Train to Gain</v>
      </c>
      <c r="J182" s="28" t="str">
        <f t="shared" si="23"/>
        <v>5thDec2024 02:46:12</v>
      </c>
      <c r="K182" s="28" t="str" cm="1">
        <f t="array" ref="K182:L182">_xlfn.TEXTSPLIT($J182," ")</f>
        <v>5thDec2024</v>
      </c>
      <c r="L182" s="28" t="str">
        <v>02:46:12</v>
      </c>
      <c r="M182" s="58" t="str">
        <f t="shared" si="24"/>
        <v>5/12/2024</v>
      </c>
      <c r="N182" s="28" t="str" cm="1">
        <f t="array" ref="N182:P182">_xlfn.TEXTSPLIT($M182,"/")</f>
        <v>5</v>
      </c>
      <c r="O182" s="28" t="str">
        <v>12</v>
      </c>
      <c r="P182" s="28" t="str">
        <v>2024</v>
      </c>
      <c r="Q182" s="28">
        <f>DATE(P182,N182,O182)</f>
        <v>45424</v>
      </c>
      <c r="R182" s="89" t="str" cm="1">
        <f t="array" ref="R182:T182">_xlfn.TEXTSPLIT($L182,":")</f>
        <v>02</v>
      </c>
      <c r="S182" s="28" t="str">
        <v>46</v>
      </c>
      <c r="T182" s="28" t="str">
        <v>12</v>
      </c>
      <c r="U182" s="90">
        <f t="shared" si="25"/>
        <v>0.11541666666666667</v>
      </c>
      <c r="V182" s="27" t="str">
        <f t="shared" si="26"/>
        <v>Explore Page</v>
      </c>
      <c r="W182" s="37" t="str">
        <f t="shared" si="27"/>
        <v>Instagram</v>
      </c>
      <c r="X182" s="71">
        <f t="shared" si="0"/>
        <v>12</v>
      </c>
      <c r="Y182" s="60" t="str">
        <f t="shared" si="20"/>
        <v>Train to Gain</v>
      </c>
      <c r="Z182" s="69">
        <f t="shared" si="28"/>
        <v>45424</v>
      </c>
      <c r="AA182" s="66" t="str" cm="1">
        <f t="array" ref="AA182:AB182">_xlfn.TEXTSPLIT($F182,$V182)</f>
        <v>605595800</v>
      </c>
      <c r="AB182" t="str">
        <v/>
      </c>
    </row>
    <row r="183" spans="1:28">
      <c r="A183" s="32" t="s">
        <v>1311</v>
      </c>
      <c r="B183" s="37" t="str" cm="1">
        <f t="array" ref="B183:D183">TRIM(_xlfn.TEXTSPLIT($A183,"#"))</f>
        <v>3rdDec2024(10:01:43)705685804Shorts</v>
      </c>
      <c r="C183" s="27" t="str">
        <v>Grow with Us</v>
      </c>
      <c r="D183" s="27" t="str">
        <v>[11]</v>
      </c>
      <c r="E183" s="27" t="str" cm="1">
        <f t="array" ref="E183:F183">_xlfn.TEXTSPLIT($B183,")")</f>
        <v>3rdDec2024(10:01:43</v>
      </c>
      <c r="F183" s="27" t="str">
        <v>705685804Shorts</v>
      </c>
      <c r="G183" s="27" t="str">
        <f t="shared" si="21"/>
        <v>11]</v>
      </c>
      <c r="H183" s="27">
        <f>VALUE(SUBSTITUTE($G183,"]",""))</f>
        <v>11</v>
      </c>
      <c r="I183" s="27" t="str">
        <f t="shared" si="22"/>
        <v>Grow with Us</v>
      </c>
      <c r="J183" s="28" t="str">
        <f t="shared" si="23"/>
        <v>3rdDec2024 10:01:43</v>
      </c>
      <c r="K183" s="28" t="str" cm="1">
        <f t="array" ref="K183:L183">_xlfn.TEXTSPLIT($J183," ")</f>
        <v>3rdDec2024</v>
      </c>
      <c r="L183" s="28" t="str">
        <v>10:01:43</v>
      </c>
      <c r="M183" s="58" t="str">
        <f t="shared" si="24"/>
        <v>3/12/2024</v>
      </c>
      <c r="N183" s="28" t="str" cm="1">
        <f t="array" ref="N183:P183">_xlfn.TEXTSPLIT($M183,"/")</f>
        <v>3</v>
      </c>
      <c r="O183" s="28" t="str">
        <v>12</v>
      </c>
      <c r="P183" s="28" t="str">
        <v>2024</v>
      </c>
      <c r="Q183" s="28">
        <f>DATE(P183,N183,O183)</f>
        <v>45363</v>
      </c>
      <c r="R183" s="89" t="str" cm="1">
        <f t="array" ref="R183:T183">_xlfn.TEXTSPLIT($L183,":")</f>
        <v>10</v>
      </c>
      <c r="S183" s="28" t="str">
        <v>01</v>
      </c>
      <c r="T183" s="28" t="str">
        <v>43</v>
      </c>
      <c r="U183" s="90">
        <f t="shared" si="25"/>
        <v>0.4178587962962963</v>
      </c>
      <c r="V183" s="27" t="str">
        <f t="shared" si="26"/>
        <v>Shorts</v>
      </c>
      <c r="W183" s="37" t="str">
        <f t="shared" si="27"/>
        <v>Youtube</v>
      </c>
      <c r="X183" s="71">
        <f t="shared" si="0"/>
        <v>11</v>
      </c>
      <c r="Y183" s="60" t="str">
        <f t="shared" si="20"/>
        <v>Grow with Us</v>
      </c>
      <c r="Z183" s="69">
        <f t="shared" si="28"/>
        <v>45363</v>
      </c>
      <c r="AA183" s="66" t="str" cm="1">
        <f t="array" ref="AA183:AB183">_xlfn.TEXTSPLIT($F183,$V183)</f>
        <v>705685804</v>
      </c>
      <c r="AB183" t="str">
        <v/>
      </c>
    </row>
    <row r="184" spans="1:28">
      <c r="A184" s="32" t="s">
        <v>1312</v>
      </c>
      <c r="B184" s="37" t="str" cm="1">
        <f t="array" ref="B184:D184">TRIM(_xlfn.TEXTSPLIT($A184,"#"))</f>
        <v>6thDec2024(03:06:00)705775807Subscribers</v>
      </c>
      <c r="C184" s="27" t="str">
        <v>Train to Gain</v>
      </c>
      <c r="D184" s="27" t="str">
        <v>[20]</v>
      </c>
      <c r="E184" s="27" t="str" cm="1">
        <f t="array" ref="E184:F184">_xlfn.TEXTSPLIT($B184,")")</f>
        <v>6thDec2024(03:06:00</v>
      </c>
      <c r="F184" s="27" t="str">
        <v>705775807Subscribers</v>
      </c>
      <c r="G184" s="27" t="str">
        <f t="shared" si="21"/>
        <v>20]</v>
      </c>
      <c r="H184" s="27">
        <f>VALUE(SUBSTITUTE($G184,"]",""))</f>
        <v>20</v>
      </c>
      <c r="I184" s="27" t="str">
        <f t="shared" si="22"/>
        <v>Train to Gain</v>
      </c>
      <c r="J184" s="28" t="str">
        <f t="shared" si="23"/>
        <v>6thDec2024 03:06:00</v>
      </c>
      <c r="K184" s="28" t="str" cm="1">
        <f t="array" ref="K184:L184">_xlfn.TEXTSPLIT($J184," ")</f>
        <v>6thDec2024</v>
      </c>
      <c r="L184" s="28" t="str">
        <v>03:06:00</v>
      </c>
      <c r="M184" s="58" t="str">
        <f t="shared" si="24"/>
        <v>6/12/2024</v>
      </c>
      <c r="N184" s="28" t="str" cm="1">
        <f t="array" ref="N184:P184">_xlfn.TEXTSPLIT($M184,"/")</f>
        <v>6</v>
      </c>
      <c r="O184" s="28" t="str">
        <v>12</v>
      </c>
      <c r="P184" s="28" t="str">
        <v>2024</v>
      </c>
      <c r="Q184" s="28">
        <f>DATE(P184,N184,O184)</f>
        <v>45455</v>
      </c>
      <c r="R184" s="89" t="str" cm="1">
        <f t="array" ref="R184:T184">_xlfn.TEXTSPLIT($L184,":")</f>
        <v>03</v>
      </c>
      <c r="S184" s="28" t="str">
        <v>06</v>
      </c>
      <c r="T184" s="28" t="str">
        <v>00</v>
      </c>
      <c r="U184" s="90">
        <f t="shared" si="25"/>
        <v>0.12916666666666668</v>
      </c>
      <c r="V184" s="27" t="str">
        <f t="shared" si="26"/>
        <v>Subscribers</v>
      </c>
      <c r="W184" s="37" t="str">
        <f t="shared" si="27"/>
        <v>Youtube</v>
      </c>
      <c r="X184" s="71">
        <f t="shared" si="0"/>
        <v>20</v>
      </c>
      <c r="Y184" s="60" t="str">
        <f t="shared" si="20"/>
        <v>Train to Gain</v>
      </c>
      <c r="Z184" s="69">
        <f t="shared" si="28"/>
        <v>45455</v>
      </c>
      <c r="AA184" s="66" t="str" cm="1">
        <f t="array" ref="AA184:AB184">_xlfn.TEXTSPLIT($F184,$V184)</f>
        <v>705775807</v>
      </c>
      <c r="AB184" t="str">
        <v/>
      </c>
    </row>
    <row r="185" spans="1:28">
      <c r="A185" s="32" t="s">
        <v>1313</v>
      </c>
      <c r="B185" s="37" t="str" cm="1">
        <f t="array" ref="B185:D185">TRIM(_xlfn.TEXTSPLIT($A185,"#"))</f>
        <v>2ndDec2024(03:39:55)705865811Explore Page</v>
      </c>
      <c r="C185" s="27" t="str">
        <v>Train to Gain</v>
      </c>
      <c r="D185" s="27" t="str">
        <v>[32]</v>
      </c>
      <c r="E185" s="27" t="str" cm="1">
        <f t="array" ref="E185:F185">_xlfn.TEXTSPLIT($B185,")")</f>
        <v>2ndDec2024(03:39:55</v>
      </c>
      <c r="F185" s="27" t="str">
        <v>705865811Explore Page</v>
      </c>
      <c r="G185" s="27" t="str">
        <f t="shared" si="21"/>
        <v>32]</v>
      </c>
      <c r="H185" s="27">
        <f>VALUE(SUBSTITUTE($G185,"]",""))</f>
        <v>32</v>
      </c>
      <c r="I185" s="27" t="str">
        <f t="shared" si="22"/>
        <v>Train to Gain</v>
      </c>
      <c r="J185" s="28" t="str">
        <f t="shared" si="23"/>
        <v>2ndDec2024 03:39:55</v>
      </c>
      <c r="K185" s="28" t="str" cm="1">
        <f t="array" ref="K185:L185">_xlfn.TEXTSPLIT($J185," ")</f>
        <v>2ndDec2024</v>
      </c>
      <c r="L185" s="28" t="str">
        <v>03:39:55</v>
      </c>
      <c r="M185" s="58" t="str">
        <f t="shared" si="24"/>
        <v>2/12/2024</v>
      </c>
      <c r="N185" s="28" t="str" cm="1">
        <f t="array" ref="N185:P185">_xlfn.TEXTSPLIT($M185,"/")</f>
        <v>2</v>
      </c>
      <c r="O185" s="28" t="str">
        <v>12</v>
      </c>
      <c r="P185" s="28" t="str">
        <v>2024</v>
      </c>
      <c r="Q185" s="28">
        <f>DATE(P185,N185,O185)</f>
        <v>45334</v>
      </c>
      <c r="R185" s="89" t="str" cm="1">
        <f t="array" ref="R185:T185">_xlfn.TEXTSPLIT($L185,":")</f>
        <v>03</v>
      </c>
      <c r="S185" s="28" t="str">
        <v>39</v>
      </c>
      <c r="T185" s="28" t="str">
        <v>55</v>
      </c>
      <c r="U185" s="90">
        <f t="shared" si="25"/>
        <v>0.1527199074074074</v>
      </c>
      <c r="V185" s="27" t="str">
        <f t="shared" si="26"/>
        <v>Explore Page</v>
      </c>
      <c r="W185" s="37" t="str">
        <f t="shared" si="27"/>
        <v>Instagram</v>
      </c>
      <c r="X185" s="71">
        <f t="shared" si="0"/>
        <v>32</v>
      </c>
      <c r="Y185" s="60" t="str">
        <f t="shared" si="20"/>
        <v>Train to Gain</v>
      </c>
      <c r="Z185" s="69">
        <f t="shared" si="28"/>
        <v>45334</v>
      </c>
      <c r="AA185" s="66" t="str" cm="1">
        <f t="array" ref="AA185:AB185">_xlfn.TEXTSPLIT($F185,$V185)</f>
        <v>705865811</v>
      </c>
      <c r="AB185" t="str">
        <v/>
      </c>
    </row>
    <row r="186" spans="1:28">
      <c r="A186" s="32" t="s">
        <v>1314</v>
      </c>
      <c r="B186" s="37" t="str" cm="1">
        <f t="array" ref="B186:D186">TRIM(_xlfn.TEXTSPLIT($A186,"#"))</f>
        <v>3rdDec2024(07:47:10)705955815Reels</v>
      </c>
      <c r="C186" s="27" t="str">
        <v>Train to Gain</v>
      </c>
      <c r="D186" s="27" t="str">
        <v>[32]</v>
      </c>
      <c r="E186" s="27" t="str" cm="1">
        <f t="array" ref="E186:F186">_xlfn.TEXTSPLIT($B186,")")</f>
        <v>3rdDec2024(07:47:10</v>
      </c>
      <c r="F186" s="27" t="str">
        <v>705955815Reels</v>
      </c>
      <c r="G186" s="27" t="str">
        <f t="shared" si="21"/>
        <v>32]</v>
      </c>
      <c r="H186" s="27">
        <f>VALUE(SUBSTITUTE($G186,"]",""))</f>
        <v>32</v>
      </c>
      <c r="I186" s="27" t="str">
        <f t="shared" si="22"/>
        <v>Train to Gain</v>
      </c>
      <c r="J186" s="28" t="str">
        <f t="shared" si="23"/>
        <v>3rdDec2024 07:47:10</v>
      </c>
      <c r="K186" s="28" t="str" cm="1">
        <f t="array" ref="K186:L186">_xlfn.TEXTSPLIT($J186," ")</f>
        <v>3rdDec2024</v>
      </c>
      <c r="L186" s="28" t="str">
        <v>07:47:10</v>
      </c>
      <c r="M186" s="58" t="str">
        <f t="shared" si="24"/>
        <v>3/12/2024</v>
      </c>
      <c r="N186" s="28" t="str" cm="1">
        <f t="array" ref="N186:P186">_xlfn.TEXTSPLIT($M186,"/")</f>
        <v>3</v>
      </c>
      <c r="O186" s="28" t="str">
        <v>12</v>
      </c>
      <c r="P186" s="28" t="str">
        <v>2024</v>
      </c>
      <c r="Q186" s="28">
        <f>DATE(P186,N186,O186)</f>
        <v>45363</v>
      </c>
      <c r="R186" s="89" t="str" cm="1">
        <f t="array" ref="R186:T186">_xlfn.TEXTSPLIT($L186,":")</f>
        <v>07</v>
      </c>
      <c r="S186" s="28" t="str">
        <v>47</v>
      </c>
      <c r="T186" s="28" t="str">
        <v>10</v>
      </c>
      <c r="U186" s="90">
        <f t="shared" si="25"/>
        <v>0.32442129629629629</v>
      </c>
      <c r="V186" s="27" t="str">
        <f t="shared" si="26"/>
        <v>Reels</v>
      </c>
      <c r="W186" s="37" t="str">
        <f t="shared" si="27"/>
        <v>Instagram</v>
      </c>
      <c r="X186" s="71">
        <f t="shared" si="0"/>
        <v>32</v>
      </c>
      <c r="Y186" s="60" t="str">
        <f t="shared" si="20"/>
        <v>Train to Gain</v>
      </c>
      <c r="Z186" s="69">
        <f t="shared" si="28"/>
        <v>45363</v>
      </c>
      <c r="AA186" s="66" t="str" cm="1">
        <f t="array" ref="AA186:AB186">_xlfn.TEXTSPLIT($F186,$V186)</f>
        <v>705955815</v>
      </c>
      <c r="AB186" t="str">
        <v/>
      </c>
    </row>
    <row r="187" spans="1:28">
      <c r="A187" s="32" t="s">
        <v>1315</v>
      </c>
      <c r="B187" s="37" t="str" cm="1">
        <f t="array" ref="B187:D187">TRIM(_xlfn.TEXTSPLIT($A187,"#"))</f>
        <v>1stDec2024(00:09:09)706045819News Feed</v>
      </c>
      <c r="C187" s="27" t="str">
        <v>Grow with Us</v>
      </c>
      <c r="D187" s="27" t="str">
        <v>[36]</v>
      </c>
      <c r="E187" s="27" t="str" cm="1">
        <f t="array" ref="E187:F187">_xlfn.TEXTSPLIT($B187,")")</f>
        <v>1stDec2024(00:09:09</v>
      </c>
      <c r="F187" s="27" t="str">
        <v>706045819News Feed</v>
      </c>
      <c r="G187" s="27" t="str">
        <f t="shared" si="21"/>
        <v>36]</v>
      </c>
      <c r="H187" s="27">
        <f>VALUE(SUBSTITUTE($G187,"]",""))</f>
        <v>36</v>
      </c>
      <c r="I187" s="27" t="str">
        <f t="shared" si="22"/>
        <v>Grow with Us</v>
      </c>
      <c r="J187" s="28" t="str">
        <f t="shared" si="23"/>
        <v>1stDec2024 00:09:09</v>
      </c>
      <c r="K187" s="28" t="str" cm="1">
        <f t="array" ref="K187:L187">_xlfn.TEXTSPLIT($J187," ")</f>
        <v>1stDec2024</v>
      </c>
      <c r="L187" s="28" t="str">
        <v>00:09:09</v>
      </c>
      <c r="M187" s="58" t="str">
        <f t="shared" si="24"/>
        <v>1/12/2024</v>
      </c>
      <c r="N187" s="28" t="str" cm="1">
        <f t="array" ref="N187:P187">_xlfn.TEXTSPLIT($M187,"/")</f>
        <v>1</v>
      </c>
      <c r="O187" s="28" t="str">
        <v>12</v>
      </c>
      <c r="P187" s="28" t="str">
        <v>2024</v>
      </c>
      <c r="Q187" s="28">
        <f>DATE(P187,N187,O187)</f>
        <v>45303</v>
      </c>
      <c r="R187" s="89" t="str" cm="1">
        <f t="array" ref="R187:T187">_xlfn.TEXTSPLIT($L187,":")</f>
        <v>00</v>
      </c>
      <c r="S187" s="28" t="str">
        <v>09</v>
      </c>
      <c r="T187" s="28" t="str">
        <v>09</v>
      </c>
      <c r="U187" s="90">
        <f t="shared" si="25"/>
        <v>6.3541666666666668E-3</v>
      </c>
      <c r="V187" s="27" t="str">
        <f t="shared" si="26"/>
        <v>News Feed</v>
      </c>
      <c r="W187" s="37" t="str">
        <f t="shared" si="27"/>
        <v>Facebook</v>
      </c>
      <c r="X187" s="71">
        <f t="shared" si="0"/>
        <v>36</v>
      </c>
      <c r="Y187" s="60" t="str">
        <f t="shared" si="20"/>
        <v>Grow with Us</v>
      </c>
      <c r="Z187" s="69">
        <f t="shared" si="28"/>
        <v>45303</v>
      </c>
      <c r="AA187" s="66" t="str" cm="1">
        <f t="array" ref="AA187:AB187">_xlfn.TEXTSPLIT($F187,$V187)</f>
        <v>706045819</v>
      </c>
      <c r="AB187" t="str">
        <v/>
      </c>
    </row>
    <row r="188" spans="1:28">
      <c r="A188" s="32" t="s">
        <v>1316</v>
      </c>
      <c r="B188" s="37" t="str" cm="1">
        <f t="array" ref="B188:D188">TRIM(_xlfn.TEXTSPLIT($A188,"#"))</f>
        <v>5thDec2024(00:56:13)606135823Reels</v>
      </c>
      <c r="C188" s="27" t="str">
        <v>Train to Gain</v>
      </c>
      <c r="D188" s="27" t="str">
        <v>[10]</v>
      </c>
      <c r="E188" s="27" t="str" cm="1">
        <f t="array" ref="E188:F188">_xlfn.TEXTSPLIT($B188,")")</f>
        <v>5thDec2024(00:56:13</v>
      </c>
      <c r="F188" s="27" t="str">
        <v>606135823Reels</v>
      </c>
      <c r="G188" s="27" t="str">
        <f t="shared" si="21"/>
        <v>10]</v>
      </c>
      <c r="H188" s="27">
        <f>VALUE(SUBSTITUTE($G188,"]",""))</f>
        <v>10</v>
      </c>
      <c r="I188" s="27" t="str">
        <f t="shared" si="22"/>
        <v>Train to Gain</v>
      </c>
      <c r="J188" s="28" t="str">
        <f t="shared" si="23"/>
        <v>5thDec2024 00:56:13</v>
      </c>
      <c r="K188" s="28" t="str" cm="1">
        <f t="array" ref="K188:L188">_xlfn.TEXTSPLIT($J188," ")</f>
        <v>5thDec2024</v>
      </c>
      <c r="L188" s="28" t="str">
        <v>00:56:13</v>
      </c>
      <c r="M188" s="58" t="str">
        <f t="shared" si="24"/>
        <v>5/12/2024</v>
      </c>
      <c r="N188" s="28" t="str" cm="1">
        <f t="array" ref="N188:P188">_xlfn.TEXTSPLIT($M188,"/")</f>
        <v>5</v>
      </c>
      <c r="O188" s="28" t="str">
        <v>12</v>
      </c>
      <c r="P188" s="28" t="str">
        <v>2024</v>
      </c>
      <c r="Q188" s="28">
        <f>DATE(P188,N188,O188)</f>
        <v>45424</v>
      </c>
      <c r="R188" s="89" t="str" cm="1">
        <f t="array" ref="R188:T188">_xlfn.TEXTSPLIT($L188,":")</f>
        <v>00</v>
      </c>
      <c r="S188" s="28" t="str">
        <v>56</v>
      </c>
      <c r="T188" s="28" t="str">
        <v>13</v>
      </c>
      <c r="U188" s="90">
        <f t="shared" si="25"/>
        <v>3.9039351851851853E-2</v>
      </c>
      <c r="V188" s="27" t="str">
        <f t="shared" si="26"/>
        <v>Reels</v>
      </c>
      <c r="W188" s="37" t="str">
        <f t="shared" si="27"/>
        <v>Instagram</v>
      </c>
      <c r="X188" s="71">
        <f t="shared" si="0"/>
        <v>10</v>
      </c>
      <c r="Y188" s="60" t="str">
        <f t="shared" si="20"/>
        <v>Train to Gain</v>
      </c>
      <c r="Z188" s="69">
        <f t="shared" si="28"/>
        <v>45424</v>
      </c>
      <c r="AA188" s="66" t="str" cm="1">
        <f t="array" ref="AA188:AB188">_xlfn.TEXTSPLIT($F188,$V188)</f>
        <v>606135823</v>
      </c>
      <c r="AB188" t="str">
        <v/>
      </c>
    </row>
    <row r="189" spans="1:28">
      <c r="A189" s="32" t="s">
        <v>1317</v>
      </c>
      <c r="B189" s="37" t="str" cm="1">
        <f t="array" ref="B189:D189">TRIM(_xlfn.TEXTSPLIT($A189,"#"))</f>
        <v>3rdDec2024(03:29:34)606225826Shorts</v>
      </c>
      <c r="C189" s="27" t="str">
        <v>Train to Gain</v>
      </c>
      <c r="D189" s="27" t="str">
        <v>[14]</v>
      </c>
      <c r="E189" s="27" t="str" cm="1">
        <f t="array" ref="E189:F189">_xlfn.TEXTSPLIT($B189,")")</f>
        <v>3rdDec2024(03:29:34</v>
      </c>
      <c r="F189" s="27" t="str">
        <v>606225826Shorts</v>
      </c>
      <c r="G189" s="27" t="str">
        <f t="shared" si="21"/>
        <v>14]</v>
      </c>
      <c r="H189" s="27">
        <f>VALUE(SUBSTITUTE($G189,"]",""))</f>
        <v>14</v>
      </c>
      <c r="I189" s="27" t="str">
        <f t="shared" si="22"/>
        <v>Train to Gain</v>
      </c>
      <c r="J189" s="28" t="str">
        <f t="shared" si="23"/>
        <v>3rdDec2024 03:29:34</v>
      </c>
      <c r="K189" s="28" t="str" cm="1">
        <f t="array" ref="K189:L189">_xlfn.TEXTSPLIT($J189," ")</f>
        <v>3rdDec2024</v>
      </c>
      <c r="L189" s="28" t="str">
        <v>03:29:34</v>
      </c>
      <c r="M189" s="58" t="str">
        <f t="shared" si="24"/>
        <v>3/12/2024</v>
      </c>
      <c r="N189" s="28" t="str" cm="1">
        <f t="array" ref="N189:P189">_xlfn.TEXTSPLIT($M189,"/")</f>
        <v>3</v>
      </c>
      <c r="O189" s="28" t="str">
        <v>12</v>
      </c>
      <c r="P189" s="28" t="str">
        <v>2024</v>
      </c>
      <c r="Q189" s="28">
        <f>DATE(P189,N189,O189)</f>
        <v>45363</v>
      </c>
      <c r="R189" s="89" t="str" cm="1">
        <f t="array" ref="R189:T189">_xlfn.TEXTSPLIT($L189,":")</f>
        <v>03</v>
      </c>
      <c r="S189" s="28" t="str">
        <v>29</v>
      </c>
      <c r="T189" s="28" t="str">
        <v>34</v>
      </c>
      <c r="U189" s="90">
        <f t="shared" si="25"/>
        <v>0.14553240740740742</v>
      </c>
      <c r="V189" s="27" t="str">
        <f t="shared" si="26"/>
        <v>Shorts</v>
      </c>
      <c r="W189" s="37" t="str">
        <f t="shared" si="27"/>
        <v>Youtube</v>
      </c>
      <c r="X189" s="71">
        <f t="shared" si="0"/>
        <v>14</v>
      </c>
      <c r="Y189" s="60" t="str">
        <f t="shared" si="20"/>
        <v>Train to Gain</v>
      </c>
      <c r="Z189" s="69">
        <f t="shared" si="28"/>
        <v>45363</v>
      </c>
      <c r="AA189" s="66" t="str" cm="1">
        <f t="array" ref="AA189:AB189">_xlfn.TEXTSPLIT($F189,$V189)</f>
        <v>606225826</v>
      </c>
      <c r="AB189" t="str">
        <v/>
      </c>
    </row>
    <row r="190" spans="1:28">
      <c r="A190" s="32" t="s">
        <v>1318</v>
      </c>
      <c r="B190" s="37" t="str" cm="1">
        <f t="array" ref="B190:D190">TRIM(_xlfn.TEXTSPLIT($A190,"#"))</f>
        <v>2ndDec2024(05:14:17)706315830Subscribers</v>
      </c>
      <c r="C190" s="27" t="str">
        <v>Train to Gain</v>
      </c>
      <c r="D190" s="27" t="str">
        <v>[38]</v>
      </c>
      <c r="E190" s="27" t="str" cm="1">
        <f t="array" ref="E190:F190">_xlfn.TEXTSPLIT($B190,")")</f>
        <v>2ndDec2024(05:14:17</v>
      </c>
      <c r="F190" s="27" t="str">
        <v>706315830Subscribers</v>
      </c>
      <c r="G190" s="27" t="str">
        <f t="shared" si="21"/>
        <v>38]</v>
      </c>
      <c r="H190" s="27">
        <f>VALUE(SUBSTITUTE($G190,"]",""))</f>
        <v>38</v>
      </c>
      <c r="I190" s="27" t="str">
        <f t="shared" si="22"/>
        <v>Train to Gain</v>
      </c>
      <c r="J190" s="28" t="str">
        <f t="shared" si="23"/>
        <v>2ndDec2024 05:14:17</v>
      </c>
      <c r="K190" s="28" t="str" cm="1">
        <f t="array" ref="K190:L190">_xlfn.TEXTSPLIT($J190," ")</f>
        <v>2ndDec2024</v>
      </c>
      <c r="L190" s="28" t="str">
        <v>05:14:17</v>
      </c>
      <c r="M190" s="58" t="str">
        <f t="shared" si="24"/>
        <v>2/12/2024</v>
      </c>
      <c r="N190" s="28" t="str" cm="1">
        <f t="array" ref="N190:P190">_xlfn.TEXTSPLIT($M190,"/")</f>
        <v>2</v>
      </c>
      <c r="O190" s="28" t="str">
        <v>12</v>
      </c>
      <c r="P190" s="28" t="str">
        <v>2024</v>
      </c>
      <c r="Q190" s="28">
        <f>DATE(P190,N190,O190)</f>
        <v>45334</v>
      </c>
      <c r="R190" s="89" t="str" cm="1">
        <f t="array" ref="R190:T190">_xlfn.TEXTSPLIT($L190,":")</f>
        <v>05</v>
      </c>
      <c r="S190" s="28" t="str">
        <v>14</v>
      </c>
      <c r="T190" s="28" t="str">
        <v>17</v>
      </c>
      <c r="U190" s="90">
        <f t="shared" si="25"/>
        <v>0.2182523148148148</v>
      </c>
      <c r="V190" s="27" t="str">
        <f t="shared" si="26"/>
        <v>Subscribers</v>
      </c>
      <c r="W190" s="37" t="str">
        <f t="shared" si="27"/>
        <v>Youtube</v>
      </c>
      <c r="X190" s="71">
        <f t="shared" si="0"/>
        <v>38</v>
      </c>
      <c r="Y190" s="60" t="str">
        <f t="shared" si="20"/>
        <v>Train to Gain</v>
      </c>
      <c r="Z190" s="69">
        <f t="shared" si="28"/>
        <v>45334</v>
      </c>
      <c r="AA190" s="66" t="str" cm="1">
        <f t="array" ref="AA190:AB190">_xlfn.TEXTSPLIT($F190,$V190)</f>
        <v>706315830</v>
      </c>
      <c r="AB190" t="str">
        <v/>
      </c>
    </row>
    <row r="191" spans="1:28">
      <c r="A191" s="32" t="s">
        <v>1319</v>
      </c>
      <c r="B191" s="37" t="str" cm="1">
        <f t="array" ref="B191:D191">TRIM(_xlfn.TEXTSPLIT($A191,"#"))</f>
        <v>2ndDec2024(08:10:46)606405834Explore Page</v>
      </c>
      <c r="C191" s="27" t="str">
        <v>Train to Gain</v>
      </c>
      <c r="D191" s="27" t="str">
        <v>[35]</v>
      </c>
      <c r="E191" s="27" t="str" cm="1">
        <f t="array" ref="E191:F191">_xlfn.TEXTSPLIT($B191,")")</f>
        <v>2ndDec2024(08:10:46</v>
      </c>
      <c r="F191" s="27" t="str">
        <v>606405834Explore Page</v>
      </c>
      <c r="G191" s="27" t="str">
        <f t="shared" si="21"/>
        <v>35]</v>
      </c>
      <c r="H191" s="27">
        <f>VALUE(SUBSTITUTE($G191,"]",""))</f>
        <v>35</v>
      </c>
      <c r="I191" s="27" t="str">
        <f t="shared" si="22"/>
        <v>Train to Gain</v>
      </c>
      <c r="J191" s="28" t="str">
        <f t="shared" si="23"/>
        <v>2ndDec2024 08:10:46</v>
      </c>
      <c r="K191" s="28" t="str" cm="1">
        <f t="array" ref="K191:L191">_xlfn.TEXTSPLIT($J191," ")</f>
        <v>2ndDec2024</v>
      </c>
      <c r="L191" s="28" t="str">
        <v>08:10:46</v>
      </c>
      <c r="M191" s="58" t="str">
        <f t="shared" si="24"/>
        <v>2/12/2024</v>
      </c>
      <c r="N191" s="28" t="str" cm="1">
        <f t="array" ref="N191:P191">_xlfn.TEXTSPLIT($M191,"/")</f>
        <v>2</v>
      </c>
      <c r="O191" s="28" t="str">
        <v>12</v>
      </c>
      <c r="P191" s="28" t="str">
        <v>2024</v>
      </c>
      <c r="Q191" s="28">
        <f>DATE(P191,N191,O191)</f>
        <v>45334</v>
      </c>
      <c r="R191" s="89" t="str" cm="1">
        <f t="array" ref="R191:T191">_xlfn.TEXTSPLIT($L191,":")</f>
        <v>08</v>
      </c>
      <c r="S191" s="28" t="str">
        <v>10</v>
      </c>
      <c r="T191" s="28" t="str">
        <v>46</v>
      </c>
      <c r="U191" s="90">
        <f t="shared" si="25"/>
        <v>0.34081018518518519</v>
      </c>
      <c r="V191" s="27" t="str">
        <f t="shared" si="26"/>
        <v>Explore Page</v>
      </c>
      <c r="W191" s="37" t="str">
        <f t="shared" si="27"/>
        <v>Instagram</v>
      </c>
      <c r="X191" s="71">
        <f t="shared" si="0"/>
        <v>35</v>
      </c>
      <c r="Y191" s="60" t="str">
        <f t="shared" si="20"/>
        <v>Train to Gain</v>
      </c>
      <c r="Z191" s="69">
        <f t="shared" si="28"/>
        <v>45334</v>
      </c>
      <c r="AA191" s="66" t="str" cm="1">
        <f t="array" ref="AA191:AB191">_xlfn.TEXTSPLIT($F191,$V191)</f>
        <v>606405834</v>
      </c>
      <c r="AB191" t="str">
        <v/>
      </c>
    </row>
    <row r="192" spans="1:28">
      <c r="A192" s="32" t="s">
        <v>1320</v>
      </c>
      <c r="B192" s="37" t="str" cm="1">
        <f t="array" ref="B192:D192">TRIM(_xlfn.TEXTSPLIT($A192,"#"))</f>
        <v>1stDec2024(09:26:29)606495838News Feed</v>
      </c>
      <c r="C192" s="27" t="str">
        <v>Unlock Your Potential</v>
      </c>
      <c r="D192" s="27" t="str">
        <v>[37]</v>
      </c>
      <c r="E192" s="27" t="str" cm="1">
        <f t="array" ref="E192:F192">_xlfn.TEXTSPLIT($B192,")")</f>
        <v>1stDec2024(09:26:29</v>
      </c>
      <c r="F192" s="27" t="str">
        <v>606495838News Feed</v>
      </c>
      <c r="G192" s="27" t="str">
        <f t="shared" si="21"/>
        <v>37]</v>
      </c>
      <c r="H192" s="27">
        <f>VALUE(SUBSTITUTE($G192,"]",""))</f>
        <v>37</v>
      </c>
      <c r="I192" s="27" t="str">
        <f t="shared" si="22"/>
        <v>Unlock Your Potential</v>
      </c>
      <c r="J192" s="28" t="str">
        <f t="shared" si="23"/>
        <v>1stDec2024 09:26:29</v>
      </c>
      <c r="K192" s="28" t="str" cm="1">
        <f t="array" ref="K192:L192">_xlfn.TEXTSPLIT($J192," ")</f>
        <v>1stDec2024</v>
      </c>
      <c r="L192" s="28" t="str">
        <v>09:26:29</v>
      </c>
      <c r="M192" s="58" t="str">
        <f t="shared" si="24"/>
        <v>1/12/2024</v>
      </c>
      <c r="N192" s="28" t="str" cm="1">
        <f t="array" ref="N192:P192">_xlfn.TEXTSPLIT($M192,"/")</f>
        <v>1</v>
      </c>
      <c r="O192" s="28" t="str">
        <v>12</v>
      </c>
      <c r="P192" s="28" t="str">
        <v>2024</v>
      </c>
      <c r="Q192" s="28">
        <f>DATE(P192,N192,O192)</f>
        <v>45303</v>
      </c>
      <c r="R192" s="89" t="str" cm="1">
        <f t="array" ref="R192:T192">_xlfn.TEXTSPLIT($L192,":")</f>
        <v>09</v>
      </c>
      <c r="S192" s="28" t="str">
        <v>26</v>
      </c>
      <c r="T192" s="28" t="str">
        <v>29</v>
      </c>
      <c r="U192" s="90">
        <f t="shared" si="25"/>
        <v>0.39339120370370373</v>
      </c>
      <c r="V192" s="27" t="str">
        <f t="shared" si="26"/>
        <v>News Feed</v>
      </c>
      <c r="W192" s="37" t="str">
        <f t="shared" si="27"/>
        <v>Facebook</v>
      </c>
      <c r="X192" s="71">
        <f t="shared" si="0"/>
        <v>37</v>
      </c>
      <c r="Y192" s="60" t="str">
        <f t="shared" si="20"/>
        <v>Unlock Your Potential</v>
      </c>
      <c r="Z192" s="69">
        <f t="shared" si="28"/>
        <v>45303</v>
      </c>
      <c r="AA192" s="66" t="str" cm="1">
        <f t="array" ref="AA192:AB192">_xlfn.TEXTSPLIT($F192,$V192)</f>
        <v>606495838</v>
      </c>
      <c r="AB192" t="str">
        <v/>
      </c>
    </row>
    <row r="193" spans="1:28">
      <c r="A193" s="32" t="s">
        <v>1321</v>
      </c>
      <c r="B193" s="37" t="str" cm="1">
        <f t="array" ref="B193:D193">TRIM(_xlfn.TEXTSPLIT($A193,"#"))</f>
        <v>2ndDec2024(08:40:29)606585841Reels</v>
      </c>
      <c r="C193" s="27" t="str">
        <v>Train to Gain</v>
      </c>
      <c r="D193" s="27" t="str">
        <v>[39]</v>
      </c>
      <c r="E193" s="27" t="str" cm="1">
        <f t="array" ref="E193:F193">_xlfn.TEXTSPLIT($B193,")")</f>
        <v>2ndDec2024(08:40:29</v>
      </c>
      <c r="F193" s="27" t="str">
        <v>606585841Reels</v>
      </c>
      <c r="G193" s="27" t="str">
        <f t="shared" si="21"/>
        <v>39]</v>
      </c>
      <c r="H193" s="27">
        <f>VALUE(SUBSTITUTE($G193,"]",""))</f>
        <v>39</v>
      </c>
      <c r="I193" s="27" t="str">
        <f t="shared" si="22"/>
        <v>Train to Gain</v>
      </c>
      <c r="J193" s="28" t="str">
        <f t="shared" si="23"/>
        <v>2ndDec2024 08:40:29</v>
      </c>
      <c r="K193" s="28" t="str" cm="1">
        <f t="array" ref="K193:L193">_xlfn.TEXTSPLIT($J193," ")</f>
        <v>2ndDec2024</v>
      </c>
      <c r="L193" s="28" t="str">
        <v>08:40:29</v>
      </c>
      <c r="M193" s="58" t="str">
        <f t="shared" si="24"/>
        <v>2/12/2024</v>
      </c>
      <c r="N193" s="28" t="str" cm="1">
        <f t="array" ref="N193:P193">_xlfn.TEXTSPLIT($M193,"/")</f>
        <v>2</v>
      </c>
      <c r="O193" s="28" t="str">
        <v>12</v>
      </c>
      <c r="P193" s="28" t="str">
        <v>2024</v>
      </c>
      <c r="Q193" s="28">
        <f>DATE(P193,N193,O193)</f>
        <v>45334</v>
      </c>
      <c r="R193" s="89" t="str" cm="1">
        <f t="array" ref="R193:T193">_xlfn.TEXTSPLIT($L193,":")</f>
        <v>08</v>
      </c>
      <c r="S193" s="28" t="str">
        <v>40</v>
      </c>
      <c r="T193" s="28" t="str">
        <v>29</v>
      </c>
      <c r="U193" s="90">
        <f t="shared" si="25"/>
        <v>0.36144675925925923</v>
      </c>
      <c r="V193" s="27" t="str">
        <f t="shared" si="26"/>
        <v>Reels</v>
      </c>
      <c r="W193" s="37" t="str">
        <f t="shared" si="27"/>
        <v>Instagram</v>
      </c>
      <c r="X193" s="71">
        <f t="shared" si="0"/>
        <v>39</v>
      </c>
      <c r="Y193" s="60" t="str">
        <f t="shared" si="20"/>
        <v>Train to Gain</v>
      </c>
      <c r="Z193" s="69">
        <f t="shared" si="28"/>
        <v>45334</v>
      </c>
      <c r="AA193" s="66" t="str" cm="1">
        <f t="array" ref="AA193:AB193">_xlfn.TEXTSPLIT($F193,$V193)</f>
        <v>606585841</v>
      </c>
      <c r="AB193" t="str">
        <v/>
      </c>
    </row>
    <row r="194" spans="1:28">
      <c r="A194" s="32" t="s">
        <v>1322</v>
      </c>
      <c r="B194" s="37" t="str" cm="1">
        <f t="array" ref="B194:D194">TRIM(_xlfn.TEXTSPLIT($A194,"#"))</f>
        <v>1stDec2024(10:56:01)706675845News Feed</v>
      </c>
      <c r="C194" s="27" t="str">
        <v>Train to Gain</v>
      </c>
      <c r="D194" s="27" t="str">
        <v>[20]</v>
      </c>
      <c r="E194" s="27" t="str" cm="1">
        <f t="array" ref="E194:F194">_xlfn.TEXTSPLIT($B194,")")</f>
        <v>1stDec2024(10:56:01</v>
      </c>
      <c r="F194" s="27" t="str">
        <v>706675845News Feed</v>
      </c>
      <c r="G194" s="27" t="str">
        <f t="shared" si="21"/>
        <v>20]</v>
      </c>
      <c r="H194" s="27">
        <f>VALUE(SUBSTITUTE($G194,"]",""))</f>
        <v>20</v>
      </c>
      <c r="I194" s="27" t="str">
        <f t="shared" si="22"/>
        <v>Train to Gain</v>
      </c>
      <c r="J194" s="28" t="str">
        <f t="shared" si="23"/>
        <v>1stDec2024 10:56:01</v>
      </c>
      <c r="K194" s="28" t="str" cm="1">
        <f t="array" ref="K194:L194">_xlfn.TEXTSPLIT($J194," ")</f>
        <v>1stDec2024</v>
      </c>
      <c r="L194" s="28" t="str">
        <v>10:56:01</v>
      </c>
      <c r="M194" s="58" t="str">
        <f t="shared" si="24"/>
        <v>1/12/2024</v>
      </c>
      <c r="N194" s="28" t="str" cm="1">
        <f t="array" ref="N194:P194">_xlfn.TEXTSPLIT($M194,"/")</f>
        <v>1</v>
      </c>
      <c r="O194" s="28" t="str">
        <v>12</v>
      </c>
      <c r="P194" s="28" t="str">
        <v>2024</v>
      </c>
      <c r="Q194" s="28">
        <f>DATE(P194,N194,O194)</f>
        <v>45303</v>
      </c>
      <c r="R194" s="89" t="str" cm="1">
        <f t="array" ref="R194:T194">_xlfn.TEXTSPLIT($L194,":")</f>
        <v>10</v>
      </c>
      <c r="S194" s="28" t="str">
        <v>56</v>
      </c>
      <c r="T194" s="28" t="str">
        <v>01</v>
      </c>
      <c r="U194" s="90">
        <f t="shared" si="25"/>
        <v>0.45556712962962964</v>
      </c>
      <c r="V194" s="27" t="str">
        <f t="shared" si="26"/>
        <v>News Feed</v>
      </c>
      <c r="W194" s="37" t="str">
        <f t="shared" si="27"/>
        <v>Facebook</v>
      </c>
      <c r="X194" s="71">
        <f t="shared" ref="X194:X257" si="29">H194</f>
        <v>20</v>
      </c>
      <c r="Y194" s="60" t="str">
        <f t="shared" ref="Y194:Y257" si="30">I194</f>
        <v>Train to Gain</v>
      </c>
      <c r="Z194" s="69">
        <f t="shared" si="28"/>
        <v>45303</v>
      </c>
      <c r="AA194" s="66" t="str" cm="1">
        <f t="array" ref="AA194:AB194">_xlfn.TEXTSPLIT($F194,$V194)</f>
        <v>706675845</v>
      </c>
      <c r="AB194" t="str">
        <v/>
      </c>
    </row>
    <row r="195" spans="1:28">
      <c r="A195" s="32" t="s">
        <v>1323</v>
      </c>
      <c r="B195" s="37" t="str" cm="1">
        <f t="array" ref="B195:D195">TRIM(_xlfn.TEXTSPLIT($A195,"#"))</f>
        <v>1stDec2024(06:20:01)606765849Shorts</v>
      </c>
      <c r="C195" s="27" t="str">
        <v>Train to Gain</v>
      </c>
      <c r="D195" s="27" t="str">
        <v>[10]</v>
      </c>
      <c r="E195" s="27" t="str" cm="1">
        <f t="array" ref="E195:F195">_xlfn.TEXTSPLIT($B195,")")</f>
        <v>1stDec2024(06:20:01</v>
      </c>
      <c r="F195" s="27" t="str">
        <v>606765849Shorts</v>
      </c>
      <c r="G195" s="27" t="str">
        <f t="shared" ref="G195:G258" si="31">SUBSTITUTE($D195,"[","")</f>
        <v>10]</v>
      </c>
      <c r="H195" s="27">
        <f>VALUE(SUBSTITUTE($G195,"]",""))</f>
        <v>10</v>
      </c>
      <c r="I195" s="27" t="str">
        <f t="shared" ref="I195:I258" si="32">C195</f>
        <v>Train to Gain</v>
      </c>
      <c r="J195" s="28" t="str">
        <f t="shared" ref="J195:J258" si="33">SUBSTITUTE($E195,"("," ")</f>
        <v>1stDec2024 06:20:01</v>
      </c>
      <c r="K195" s="28" t="str" cm="1">
        <f t="array" ref="K195:L195">_xlfn.TEXTSPLIT($J195," ")</f>
        <v>1stDec2024</v>
      </c>
      <c r="L195" s="28" t="str">
        <v>06:20:01</v>
      </c>
      <c r="M195" s="58" t="str">
        <f t="shared" ref="M195:M258" si="34">IF($K195="7thDec2024","7/12/2024",IF($K195="1stDec2024","1/12/2024",IF($K195="2ndDec2024","2/12/2024",IF($K195="3rdDec2024","3/12/2024",IF($K195="4thDec2024","4/12/2024",IF($K195="5thDec2024","5/12/2024",IF($K195="6thDec2024","6/12/2024",IF($K195="7thDec2024","7/12/2024"))))))))</f>
        <v>1/12/2024</v>
      </c>
      <c r="N195" s="28" t="str" cm="1">
        <f t="array" ref="N195:P195">_xlfn.TEXTSPLIT($M195,"/")</f>
        <v>1</v>
      </c>
      <c r="O195" s="28" t="str">
        <v>12</v>
      </c>
      <c r="P195" s="28" t="str">
        <v>2024</v>
      </c>
      <c r="Q195" s="28">
        <f>DATE(P195,N195,O195)</f>
        <v>45303</v>
      </c>
      <c r="R195" s="89" t="str" cm="1">
        <f t="array" ref="R195:T195">_xlfn.TEXTSPLIT($L195,":")</f>
        <v>06</v>
      </c>
      <c r="S195" s="28" t="str">
        <v>20</v>
      </c>
      <c r="T195" s="28" t="str">
        <v>01</v>
      </c>
      <c r="U195" s="90">
        <f t="shared" ref="U195:U258" si="35">TIME(R195,S195,T195)</f>
        <v>0.26390046296296299</v>
      </c>
      <c r="V195" s="27" t="str">
        <f t="shared" ref="V195:V258" si="36">MID($F195,10,20)</f>
        <v>Shorts</v>
      </c>
      <c r="W195" s="37" t="str">
        <f t="shared" ref="W195:W258" si="37">IF(OR($V195="Reels",$V195="Stories",$V195="Explore Page"),"Instagram",IF(OR($V195="News Feed",$V195="Groups",$V195="Marketplace",$V195="Watch",$V195="Reactions"),"Facebook",IF(OR($V195="Subscribers",$V195="Shorts",$V195="Monetization"),"Youtube")))</f>
        <v>Youtube</v>
      </c>
      <c r="X195" s="71">
        <f t="shared" si="29"/>
        <v>10</v>
      </c>
      <c r="Y195" s="60" t="str">
        <f t="shared" si="30"/>
        <v>Train to Gain</v>
      </c>
      <c r="Z195" s="69">
        <f t="shared" ref="Z195:Z258" si="38">Q195</f>
        <v>45303</v>
      </c>
      <c r="AA195" s="66" t="str" cm="1">
        <f t="array" ref="AA195:AB195">_xlfn.TEXTSPLIT($F195,$V195)</f>
        <v>606765849</v>
      </c>
      <c r="AB195" t="str">
        <v/>
      </c>
    </row>
    <row r="196" spans="1:28">
      <c r="A196" s="32" t="s">
        <v>1324</v>
      </c>
      <c r="B196" s="37" t="str" cm="1">
        <f t="array" ref="B196:D196">TRIM(_xlfn.TEXTSPLIT($A196,"#"))</f>
        <v>1stDec2024(02:52:49)606855853Reels</v>
      </c>
      <c r="C196" s="27" t="str">
        <v>Train to Gain</v>
      </c>
      <c r="D196" s="27" t="str">
        <v>[31]</v>
      </c>
      <c r="E196" s="27" t="str" cm="1">
        <f t="array" ref="E196:F196">_xlfn.TEXTSPLIT($B196,")")</f>
        <v>1stDec2024(02:52:49</v>
      </c>
      <c r="F196" s="27" t="str">
        <v>606855853Reels</v>
      </c>
      <c r="G196" s="27" t="str">
        <f t="shared" si="31"/>
        <v>31]</v>
      </c>
      <c r="H196" s="27">
        <f>VALUE(SUBSTITUTE($G196,"]",""))</f>
        <v>31</v>
      </c>
      <c r="I196" s="27" t="str">
        <f t="shared" si="32"/>
        <v>Train to Gain</v>
      </c>
      <c r="J196" s="28" t="str">
        <f t="shared" si="33"/>
        <v>1stDec2024 02:52:49</v>
      </c>
      <c r="K196" s="28" t="str" cm="1">
        <f t="array" ref="K196:L196">_xlfn.TEXTSPLIT($J196," ")</f>
        <v>1stDec2024</v>
      </c>
      <c r="L196" s="28" t="str">
        <v>02:52:49</v>
      </c>
      <c r="M196" s="58" t="str">
        <f t="shared" si="34"/>
        <v>1/12/2024</v>
      </c>
      <c r="N196" s="28" t="str" cm="1">
        <f t="array" ref="N196:P196">_xlfn.TEXTSPLIT($M196,"/")</f>
        <v>1</v>
      </c>
      <c r="O196" s="28" t="str">
        <v>12</v>
      </c>
      <c r="P196" s="28" t="str">
        <v>2024</v>
      </c>
      <c r="Q196" s="28">
        <f>DATE(P196,N196,O196)</f>
        <v>45303</v>
      </c>
      <c r="R196" s="89" t="str" cm="1">
        <f t="array" ref="R196:T196">_xlfn.TEXTSPLIT($L196,":")</f>
        <v>02</v>
      </c>
      <c r="S196" s="28" t="str">
        <v>52</v>
      </c>
      <c r="T196" s="28" t="str">
        <v>49</v>
      </c>
      <c r="U196" s="90">
        <f t="shared" si="35"/>
        <v>0.12001157407407408</v>
      </c>
      <c r="V196" s="27" t="str">
        <f t="shared" si="36"/>
        <v>Reels</v>
      </c>
      <c r="W196" s="37" t="str">
        <f t="shared" si="37"/>
        <v>Instagram</v>
      </c>
      <c r="X196" s="71">
        <f t="shared" si="29"/>
        <v>31</v>
      </c>
      <c r="Y196" s="60" t="str">
        <f t="shared" si="30"/>
        <v>Train to Gain</v>
      </c>
      <c r="Z196" s="69">
        <f t="shared" si="38"/>
        <v>45303</v>
      </c>
      <c r="AA196" s="66" t="str" cm="1">
        <f t="array" ref="AA196:AB196">_xlfn.TEXTSPLIT($F196,$V196)</f>
        <v>606855853</v>
      </c>
      <c r="AB196" t="str">
        <v/>
      </c>
    </row>
    <row r="197" spans="1:28">
      <c r="A197" s="32" t="s">
        <v>1325</v>
      </c>
      <c r="B197" s="37" t="str" cm="1">
        <f t="array" ref="B197:D197">TRIM(_xlfn.TEXTSPLIT($A197,"#"))</f>
        <v>4thDec2024(09:08:58)706945857Groups</v>
      </c>
      <c r="C197" s="27" t="str">
        <v>Train to Gain</v>
      </c>
      <c r="D197" s="27" t="str">
        <v>[19]</v>
      </c>
      <c r="E197" s="27" t="str" cm="1">
        <f t="array" ref="E197:F197">_xlfn.TEXTSPLIT($B197,")")</f>
        <v>4thDec2024(09:08:58</v>
      </c>
      <c r="F197" s="27" t="str">
        <v>706945857Groups</v>
      </c>
      <c r="G197" s="27" t="str">
        <f t="shared" si="31"/>
        <v>19]</v>
      </c>
      <c r="H197" s="27">
        <f>VALUE(SUBSTITUTE($G197,"]",""))</f>
        <v>19</v>
      </c>
      <c r="I197" s="27" t="str">
        <f t="shared" si="32"/>
        <v>Train to Gain</v>
      </c>
      <c r="J197" s="28" t="str">
        <f t="shared" si="33"/>
        <v>4thDec2024 09:08:58</v>
      </c>
      <c r="K197" s="28" t="str" cm="1">
        <f t="array" ref="K197:L197">_xlfn.TEXTSPLIT($J197," ")</f>
        <v>4thDec2024</v>
      </c>
      <c r="L197" s="28" t="str">
        <v>09:08:58</v>
      </c>
      <c r="M197" s="58" t="str">
        <f t="shared" si="34"/>
        <v>4/12/2024</v>
      </c>
      <c r="N197" s="28" t="str" cm="1">
        <f t="array" ref="N197:P197">_xlfn.TEXTSPLIT($M197,"/")</f>
        <v>4</v>
      </c>
      <c r="O197" s="28" t="str">
        <v>12</v>
      </c>
      <c r="P197" s="28" t="str">
        <v>2024</v>
      </c>
      <c r="Q197" s="28">
        <f>DATE(P197,N197,O197)</f>
        <v>45394</v>
      </c>
      <c r="R197" s="89" t="str" cm="1">
        <f t="array" ref="R197:T197">_xlfn.TEXTSPLIT($L197,":")</f>
        <v>09</v>
      </c>
      <c r="S197" s="28" t="str">
        <v>08</v>
      </c>
      <c r="T197" s="28" t="str">
        <v>58</v>
      </c>
      <c r="U197" s="90">
        <f t="shared" si="35"/>
        <v>0.38122685185185184</v>
      </c>
      <c r="V197" s="27" t="str">
        <f t="shared" si="36"/>
        <v>Groups</v>
      </c>
      <c r="W197" s="37" t="str">
        <f t="shared" si="37"/>
        <v>Facebook</v>
      </c>
      <c r="X197" s="71">
        <f t="shared" si="29"/>
        <v>19</v>
      </c>
      <c r="Y197" s="60" t="str">
        <f t="shared" si="30"/>
        <v>Train to Gain</v>
      </c>
      <c r="Z197" s="69">
        <f t="shared" si="38"/>
        <v>45394</v>
      </c>
      <c r="AA197" s="66" t="str" cm="1">
        <f t="array" ref="AA197:AB197">_xlfn.TEXTSPLIT($F197,$V197)</f>
        <v>706945857</v>
      </c>
      <c r="AB197" t="str">
        <v/>
      </c>
    </row>
    <row r="198" spans="1:28">
      <c r="A198" s="32" t="s">
        <v>1326</v>
      </c>
      <c r="B198" s="37" t="str" cm="1">
        <f t="array" ref="B198:D198">TRIM(_xlfn.TEXTSPLIT($A198,"#"))</f>
        <v>7thDec2024(05:29:45)607035860Monetization</v>
      </c>
      <c r="C198" s="27" t="str">
        <v>Unlock Your Potential</v>
      </c>
      <c r="D198" s="27" t="str">
        <v>[10]</v>
      </c>
      <c r="E198" s="27" t="str" cm="1">
        <f t="array" ref="E198:F198">_xlfn.TEXTSPLIT($B198,")")</f>
        <v>7thDec2024(05:29:45</v>
      </c>
      <c r="F198" s="27" t="str">
        <v>607035860Monetization</v>
      </c>
      <c r="G198" s="27" t="str">
        <f t="shared" si="31"/>
        <v>10]</v>
      </c>
      <c r="H198" s="27">
        <f>VALUE(SUBSTITUTE($G198,"]",""))</f>
        <v>10</v>
      </c>
      <c r="I198" s="27" t="str">
        <f t="shared" si="32"/>
        <v>Unlock Your Potential</v>
      </c>
      <c r="J198" s="28" t="str">
        <f t="shared" si="33"/>
        <v>7thDec2024 05:29:45</v>
      </c>
      <c r="K198" s="28" t="str" cm="1">
        <f t="array" ref="K198:L198">_xlfn.TEXTSPLIT($J198," ")</f>
        <v>7thDec2024</v>
      </c>
      <c r="L198" s="28" t="str">
        <v>05:29:45</v>
      </c>
      <c r="M198" s="58" t="str">
        <f t="shared" si="34"/>
        <v>7/12/2024</v>
      </c>
      <c r="N198" s="28" t="str" cm="1">
        <f t="array" ref="N198:P198">_xlfn.TEXTSPLIT($M198,"/")</f>
        <v>7</v>
      </c>
      <c r="O198" s="28" t="str">
        <v>12</v>
      </c>
      <c r="P198" s="28" t="str">
        <v>2024</v>
      </c>
      <c r="Q198" s="28">
        <f>DATE(P198,N198,O198)</f>
        <v>45485</v>
      </c>
      <c r="R198" s="89" t="str" cm="1">
        <f t="array" ref="R198:T198">_xlfn.TEXTSPLIT($L198,":")</f>
        <v>05</v>
      </c>
      <c r="S198" s="28" t="str">
        <v>29</v>
      </c>
      <c r="T198" s="28" t="str">
        <v>45</v>
      </c>
      <c r="U198" s="90">
        <f t="shared" si="35"/>
        <v>0.22899305555555555</v>
      </c>
      <c r="V198" s="27" t="str">
        <f t="shared" si="36"/>
        <v>Monetization</v>
      </c>
      <c r="W198" s="37" t="str">
        <f t="shared" si="37"/>
        <v>Youtube</v>
      </c>
      <c r="X198" s="71">
        <f t="shared" si="29"/>
        <v>10</v>
      </c>
      <c r="Y198" s="60" t="str">
        <f t="shared" si="30"/>
        <v>Unlock Your Potential</v>
      </c>
      <c r="Z198" s="69">
        <f t="shared" si="38"/>
        <v>45485</v>
      </c>
      <c r="AA198" s="66" t="str" cm="1">
        <f t="array" ref="AA198:AB198">_xlfn.TEXTSPLIT($F198,$V198)</f>
        <v>607035860</v>
      </c>
      <c r="AB198" t="str">
        <v/>
      </c>
    </row>
    <row r="199" spans="1:28">
      <c r="A199" s="32" t="s">
        <v>1327</v>
      </c>
      <c r="B199" s="37" t="str" cm="1">
        <f t="array" ref="B199:D199">TRIM(_xlfn.TEXTSPLIT($A199,"#"))</f>
        <v>1stDec2024(08:24:13)707125864Reels</v>
      </c>
      <c r="C199" s="27" t="str">
        <v>Grow with Us</v>
      </c>
      <c r="D199" s="27" t="str">
        <v>[30]</v>
      </c>
      <c r="E199" s="27" t="str" cm="1">
        <f t="array" ref="E199:F199">_xlfn.TEXTSPLIT($B199,")")</f>
        <v>1stDec2024(08:24:13</v>
      </c>
      <c r="F199" s="27" t="str">
        <v>707125864Reels</v>
      </c>
      <c r="G199" s="27" t="str">
        <f t="shared" si="31"/>
        <v>30]</v>
      </c>
      <c r="H199" s="27">
        <f>VALUE(SUBSTITUTE($G199,"]",""))</f>
        <v>30</v>
      </c>
      <c r="I199" s="27" t="str">
        <f t="shared" si="32"/>
        <v>Grow with Us</v>
      </c>
      <c r="J199" s="28" t="str">
        <f t="shared" si="33"/>
        <v>1stDec2024 08:24:13</v>
      </c>
      <c r="K199" s="28" t="str" cm="1">
        <f t="array" ref="K199:L199">_xlfn.TEXTSPLIT($J199," ")</f>
        <v>1stDec2024</v>
      </c>
      <c r="L199" s="28" t="str">
        <v>08:24:13</v>
      </c>
      <c r="M199" s="58" t="str">
        <f t="shared" si="34"/>
        <v>1/12/2024</v>
      </c>
      <c r="N199" s="28" t="str" cm="1">
        <f t="array" ref="N199:P199">_xlfn.TEXTSPLIT($M199,"/")</f>
        <v>1</v>
      </c>
      <c r="O199" s="28" t="str">
        <v>12</v>
      </c>
      <c r="P199" s="28" t="str">
        <v>2024</v>
      </c>
      <c r="Q199" s="28">
        <f>DATE(P199,N199,O199)</f>
        <v>45303</v>
      </c>
      <c r="R199" s="89" t="str" cm="1">
        <f t="array" ref="R199:T199">_xlfn.TEXTSPLIT($L199,":")</f>
        <v>08</v>
      </c>
      <c r="S199" s="28" t="str">
        <v>24</v>
      </c>
      <c r="T199" s="28" t="str">
        <v>13</v>
      </c>
      <c r="U199" s="90">
        <f t="shared" si="35"/>
        <v>0.35015046296296298</v>
      </c>
      <c r="V199" s="27" t="str">
        <f t="shared" si="36"/>
        <v>Reels</v>
      </c>
      <c r="W199" s="37" t="str">
        <f t="shared" si="37"/>
        <v>Instagram</v>
      </c>
      <c r="X199" s="71">
        <f t="shared" si="29"/>
        <v>30</v>
      </c>
      <c r="Y199" s="60" t="str">
        <f t="shared" si="30"/>
        <v>Grow with Us</v>
      </c>
      <c r="Z199" s="69">
        <f t="shared" si="38"/>
        <v>45303</v>
      </c>
      <c r="AA199" s="66" t="str" cm="1">
        <f t="array" ref="AA199:AB199">_xlfn.TEXTSPLIT($F199,$V199)</f>
        <v>707125864</v>
      </c>
      <c r="AB199" t="str">
        <v/>
      </c>
    </row>
    <row r="200" spans="1:28">
      <c r="A200" s="32" t="s">
        <v>1328</v>
      </c>
      <c r="B200" s="37" t="str" cm="1">
        <f t="array" ref="B200:D200">TRIM(_xlfn.TEXTSPLIT($A200,"#"))</f>
        <v>3rdDec2024(01:40:28)607215868Subscribers</v>
      </c>
      <c r="C200" s="27" t="str">
        <v>Train to Gain</v>
      </c>
      <c r="D200" s="27" t="str">
        <v>[32]</v>
      </c>
      <c r="E200" s="27" t="str" cm="1">
        <f t="array" ref="E200:F200">_xlfn.TEXTSPLIT($B200,")")</f>
        <v>3rdDec2024(01:40:28</v>
      </c>
      <c r="F200" s="27" t="str">
        <v>607215868Subscribers</v>
      </c>
      <c r="G200" s="27" t="str">
        <f t="shared" si="31"/>
        <v>32]</v>
      </c>
      <c r="H200" s="27">
        <f>VALUE(SUBSTITUTE($G200,"]",""))</f>
        <v>32</v>
      </c>
      <c r="I200" s="27" t="str">
        <f t="shared" si="32"/>
        <v>Train to Gain</v>
      </c>
      <c r="J200" s="28" t="str">
        <f t="shared" si="33"/>
        <v>3rdDec2024 01:40:28</v>
      </c>
      <c r="K200" s="28" t="str" cm="1">
        <f t="array" ref="K200:L200">_xlfn.TEXTSPLIT($J200," ")</f>
        <v>3rdDec2024</v>
      </c>
      <c r="L200" s="28" t="str">
        <v>01:40:28</v>
      </c>
      <c r="M200" s="58" t="str">
        <f t="shared" si="34"/>
        <v>3/12/2024</v>
      </c>
      <c r="N200" s="28" t="str" cm="1">
        <f t="array" ref="N200:P200">_xlfn.TEXTSPLIT($M200,"/")</f>
        <v>3</v>
      </c>
      <c r="O200" s="28" t="str">
        <v>12</v>
      </c>
      <c r="P200" s="28" t="str">
        <v>2024</v>
      </c>
      <c r="Q200" s="28">
        <f>DATE(P200,N200,O200)</f>
        <v>45363</v>
      </c>
      <c r="R200" s="89" t="str" cm="1">
        <f t="array" ref="R200:T200">_xlfn.TEXTSPLIT($L200,":")</f>
        <v>01</v>
      </c>
      <c r="S200" s="28" t="str">
        <v>40</v>
      </c>
      <c r="T200" s="28" t="str">
        <v>28</v>
      </c>
      <c r="U200" s="90">
        <f t="shared" si="35"/>
        <v>6.9768518518518521E-2</v>
      </c>
      <c r="V200" s="27" t="str">
        <f t="shared" si="36"/>
        <v>Subscribers</v>
      </c>
      <c r="W200" s="37" t="str">
        <f t="shared" si="37"/>
        <v>Youtube</v>
      </c>
      <c r="X200" s="71">
        <f t="shared" si="29"/>
        <v>32</v>
      </c>
      <c r="Y200" s="60" t="str">
        <f t="shared" si="30"/>
        <v>Train to Gain</v>
      </c>
      <c r="Z200" s="69">
        <f t="shared" si="38"/>
        <v>45363</v>
      </c>
      <c r="AA200" s="66" t="str" cm="1">
        <f t="array" ref="AA200:AB200">_xlfn.TEXTSPLIT($F200,$V200)</f>
        <v>607215868</v>
      </c>
      <c r="AB200" t="str">
        <v/>
      </c>
    </row>
    <row r="201" spans="1:28">
      <c r="A201" s="32" t="s">
        <v>1329</v>
      </c>
      <c r="B201" s="37" t="str" cm="1">
        <f t="array" ref="B201:D201">TRIM(_xlfn.TEXTSPLIT($A201,"#"))</f>
        <v>3rdDec2024(03:24:18)607305872Stories</v>
      </c>
      <c r="C201" s="27" t="str">
        <v>Train to Gain</v>
      </c>
      <c r="D201" s="27" t="str">
        <v>[33]</v>
      </c>
      <c r="E201" s="27" t="str" cm="1">
        <f t="array" ref="E201:F201">_xlfn.TEXTSPLIT($B201,")")</f>
        <v>3rdDec2024(03:24:18</v>
      </c>
      <c r="F201" s="27" t="str">
        <v>607305872Stories</v>
      </c>
      <c r="G201" s="27" t="str">
        <f t="shared" si="31"/>
        <v>33]</v>
      </c>
      <c r="H201" s="27">
        <f>VALUE(SUBSTITUTE($G201,"]",""))</f>
        <v>33</v>
      </c>
      <c r="I201" s="27" t="str">
        <f t="shared" si="32"/>
        <v>Train to Gain</v>
      </c>
      <c r="J201" s="28" t="str">
        <f t="shared" si="33"/>
        <v>3rdDec2024 03:24:18</v>
      </c>
      <c r="K201" s="28" t="str" cm="1">
        <f t="array" ref="K201:L201">_xlfn.TEXTSPLIT($J201," ")</f>
        <v>3rdDec2024</v>
      </c>
      <c r="L201" s="28" t="str">
        <v>03:24:18</v>
      </c>
      <c r="M201" s="58" t="str">
        <f t="shared" si="34"/>
        <v>3/12/2024</v>
      </c>
      <c r="N201" s="28" t="str" cm="1">
        <f t="array" ref="N201:P201">_xlfn.TEXTSPLIT($M201,"/")</f>
        <v>3</v>
      </c>
      <c r="O201" s="28" t="str">
        <v>12</v>
      </c>
      <c r="P201" s="28" t="str">
        <v>2024</v>
      </c>
      <c r="Q201" s="28">
        <f>DATE(P201,N201,O201)</f>
        <v>45363</v>
      </c>
      <c r="R201" s="89" t="str" cm="1">
        <f t="array" ref="R201:T201">_xlfn.TEXTSPLIT($L201,":")</f>
        <v>03</v>
      </c>
      <c r="S201" s="28" t="str">
        <v>24</v>
      </c>
      <c r="T201" s="28" t="str">
        <v>18</v>
      </c>
      <c r="U201" s="90">
        <f t="shared" si="35"/>
        <v>0.141875</v>
      </c>
      <c r="V201" s="27" t="str">
        <f t="shared" si="36"/>
        <v>Stories</v>
      </c>
      <c r="W201" s="37" t="str">
        <f t="shared" si="37"/>
        <v>Instagram</v>
      </c>
      <c r="X201" s="71">
        <f t="shared" si="29"/>
        <v>33</v>
      </c>
      <c r="Y201" s="60" t="str">
        <f t="shared" si="30"/>
        <v>Train to Gain</v>
      </c>
      <c r="Z201" s="69">
        <f t="shared" si="38"/>
        <v>45363</v>
      </c>
      <c r="AA201" s="66" t="str" cm="1">
        <f t="array" ref="AA201:AB201">_xlfn.TEXTSPLIT($F201,$V201)</f>
        <v>607305872</v>
      </c>
      <c r="AB201" t="str">
        <v/>
      </c>
    </row>
    <row r="202" spans="1:28">
      <c r="A202" s="32" t="s">
        <v>1330</v>
      </c>
      <c r="B202" s="37" t="str" cm="1">
        <f t="array" ref="B202:D202">TRIM(_xlfn.TEXTSPLIT($A202,"#"))</f>
        <v>6thDec2024(02:28:51)607395875Reels</v>
      </c>
      <c r="C202" s="27" t="str">
        <v>Unlock Your Potential</v>
      </c>
      <c r="D202" s="27" t="str">
        <v>[35]</v>
      </c>
      <c r="E202" s="27" t="str" cm="1">
        <f t="array" ref="E202:F202">_xlfn.TEXTSPLIT($B202,")")</f>
        <v>6thDec2024(02:28:51</v>
      </c>
      <c r="F202" s="27" t="str">
        <v>607395875Reels</v>
      </c>
      <c r="G202" s="27" t="str">
        <f t="shared" si="31"/>
        <v>35]</v>
      </c>
      <c r="H202" s="27">
        <f>VALUE(SUBSTITUTE($G202,"]",""))</f>
        <v>35</v>
      </c>
      <c r="I202" s="27" t="str">
        <f t="shared" si="32"/>
        <v>Unlock Your Potential</v>
      </c>
      <c r="J202" s="28" t="str">
        <f t="shared" si="33"/>
        <v>6thDec2024 02:28:51</v>
      </c>
      <c r="K202" s="28" t="str" cm="1">
        <f t="array" ref="K202:L202">_xlfn.TEXTSPLIT($J202," ")</f>
        <v>6thDec2024</v>
      </c>
      <c r="L202" s="28" t="str">
        <v>02:28:51</v>
      </c>
      <c r="M202" s="58" t="str">
        <f t="shared" si="34"/>
        <v>6/12/2024</v>
      </c>
      <c r="N202" s="28" t="str" cm="1">
        <f t="array" ref="N202:P202">_xlfn.TEXTSPLIT($M202,"/")</f>
        <v>6</v>
      </c>
      <c r="O202" s="28" t="str">
        <v>12</v>
      </c>
      <c r="P202" s="28" t="str">
        <v>2024</v>
      </c>
      <c r="Q202" s="28">
        <f>DATE(P202,N202,O202)</f>
        <v>45455</v>
      </c>
      <c r="R202" s="89" t="str" cm="1">
        <f t="array" ref="R202:T202">_xlfn.TEXTSPLIT($L202,":")</f>
        <v>02</v>
      </c>
      <c r="S202" s="28" t="str">
        <v>28</v>
      </c>
      <c r="T202" s="28" t="str">
        <v>51</v>
      </c>
      <c r="U202" s="90">
        <f t="shared" si="35"/>
        <v>0.10336805555555556</v>
      </c>
      <c r="V202" s="27" t="str">
        <f t="shared" si="36"/>
        <v>Reels</v>
      </c>
      <c r="W202" s="37" t="str">
        <f t="shared" si="37"/>
        <v>Instagram</v>
      </c>
      <c r="X202" s="71">
        <f t="shared" si="29"/>
        <v>35</v>
      </c>
      <c r="Y202" s="60" t="str">
        <f t="shared" si="30"/>
        <v>Unlock Your Potential</v>
      </c>
      <c r="Z202" s="69">
        <f t="shared" si="38"/>
        <v>45455</v>
      </c>
      <c r="AA202" s="66" t="str" cm="1">
        <f t="array" ref="AA202:AB202">_xlfn.TEXTSPLIT($F202,$V202)</f>
        <v>607395875</v>
      </c>
      <c r="AB202" t="str">
        <v/>
      </c>
    </row>
    <row r="203" spans="1:28">
      <c r="A203" s="32" t="s">
        <v>1331</v>
      </c>
      <c r="B203" s="37" t="str" cm="1">
        <f t="array" ref="B203:D203">TRIM(_xlfn.TEXTSPLIT($A203,"#"))</f>
        <v>2ndDec2024(01:40:30)707485879Explore Page</v>
      </c>
      <c r="C203" s="27" t="str">
        <v>Unlock Your Potential</v>
      </c>
      <c r="D203" s="27" t="str">
        <v>[37]</v>
      </c>
      <c r="E203" s="27" t="str" cm="1">
        <f t="array" ref="E203:F203">_xlfn.TEXTSPLIT($B203,")")</f>
        <v>2ndDec2024(01:40:30</v>
      </c>
      <c r="F203" s="27" t="str">
        <v>707485879Explore Page</v>
      </c>
      <c r="G203" s="27" t="str">
        <f t="shared" si="31"/>
        <v>37]</v>
      </c>
      <c r="H203" s="27">
        <f>VALUE(SUBSTITUTE($G203,"]",""))</f>
        <v>37</v>
      </c>
      <c r="I203" s="27" t="str">
        <f t="shared" si="32"/>
        <v>Unlock Your Potential</v>
      </c>
      <c r="J203" s="28" t="str">
        <f t="shared" si="33"/>
        <v>2ndDec2024 01:40:30</v>
      </c>
      <c r="K203" s="28" t="str" cm="1">
        <f t="array" ref="K203:L203">_xlfn.TEXTSPLIT($J203," ")</f>
        <v>2ndDec2024</v>
      </c>
      <c r="L203" s="28" t="str">
        <v>01:40:30</v>
      </c>
      <c r="M203" s="58" t="str">
        <f t="shared" si="34"/>
        <v>2/12/2024</v>
      </c>
      <c r="N203" s="28" t="str" cm="1">
        <f t="array" ref="N203:P203">_xlfn.TEXTSPLIT($M203,"/")</f>
        <v>2</v>
      </c>
      <c r="O203" s="28" t="str">
        <v>12</v>
      </c>
      <c r="P203" s="28" t="str">
        <v>2024</v>
      </c>
      <c r="Q203" s="28">
        <f>DATE(P203,N203,O203)</f>
        <v>45334</v>
      </c>
      <c r="R203" s="89" t="str" cm="1">
        <f t="array" ref="R203:T203">_xlfn.TEXTSPLIT($L203,":")</f>
        <v>01</v>
      </c>
      <c r="S203" s="28" t="str">
        <v>40</v>
      </c>
      <c r="T203" s="28" t="str">
        <v>30</v>
      </c>
      <c r="U203" s="90">
        <f t="shared" si="35"/>
        <v>6.9791666666666669E-2</v>
      </c>
      <c r="V203" s="27" t="str">
        <f t="shared" si="36"/>
        <v>Explore Page</v>
      </c>
      <c r="W203" s="37" t="str">
        <f t="shared" si="37"/>
        <v>Instagram</v>
      </c>
      <c r="X203" s="71">
        <f t="shared" si="29"/>
        <v>37</v>
      </c>
      <c r="Y203" s="60" t="str">
        <f t="shared" si="30"/>
        <v>Unlock Your Potential</v>
      </c>
      <c r="Z203" s="69">
        <f t="shared" si="38"/>
        <v>45334</v>
      </c>
      <c r="AA203" s="66" t="str" cm="1">
        <f t="array" ref="AA203:AB203">_xlfn.TEXTSPLIT($F203,$V203)</f>
        <v>707485879</v>
      </c>
      <c r="AB203" t="str">
        <v/>
      </c>
    </row>
    <row r="204" spans="1:28">
      <c r="A204" s="32" t="s">
        <v>1332</v>
      </c>
      <c r="B204" s="37" t="str" cm="1">
        <f t="array" ref="B204:D204">TRIM(_xlfn.TEXTSPLIT($A204,"#"))</f>
        <v>2ndDec2024(07:59:49)607575883Stories</v>
      </c>
      <c r="C204" s="27" t="str">
        <v>Unlock Your Potential</v>
      </c>
      <c r="D204" s="27" t="str">
        <v>[17]</v>
      </c>
      <c r="E204" s="27" t="str" cm="1">
        <f t="array" ref="E204:F204">_xlfn.TEXTSPLIT($B204,")")</f>
        <v>2ndDec2024(07:59:49</v>
      </c>
      <c r="F204" s="27" t="str">
        <v>607575883Stories</v>
      </c>
      <c r="G204" s="27" t="str">
        <f t="shared" si="31"/>
        <v>17]</v>
      </c>
      <c r="H204" s="27">
        <f>VALUE(SUBSTITUTE($G204,"]",""))</f>
        <v>17</v>
      </c>
      <c r="I204" s="27" t="str">
        <f t="shared" si="32"/>
        <v>Unlock Your Potential</v>
      </c>
      <c r="J204" s="28" t="str">
        <f t="shared" si="33"/>
        <v>2ndDec2024 07:59:49</v>
      </c>
      <c r="K204" s="28" t="str" cm="1">
        <f t="array" ref="K204:L204">_xlfn.TEXTSPLIT($J204," ")</f>
        <v>2ndDec2024</v>
      </c>
      <c r="L204" s="28" t="str">
        <v>07:59:49</v>
      </c>
      <c r="M204" s="58" t="str">
        <f t="shared" si="34"/>
        <v>2/12/2024</v>
      </c>
      <c r="N204" s="28" t="str" cm="1">
        <f t="array" ref="N204:P204">_xlfn.TEXTSPLIT($M204,"/")</f>
        <v>2</v>
      </c>
      <c r="O204" s="28" t="str">
        <v>12</v>
      </c>
      <c r="P204" s="28" t="str">
        <v>2024</v>
      </c>
      <c r="Q204" s="28">
        <f>DATE(P204,N204,O204)</f>
        <v>45334</v>
      </c>
      <c r="R204" s="89" t="str" cm="1">
        <f t="array" ref="R204:T204">_xlfn.TEXTSPLIT($L204,":")</f>
        <v>07</v>
      </c>
      <c r="S204" s="28" t="str">
        <v>59</v>
      </c>
      <c r="T204" s="28" t="str">
        <v>49</v>
      </c>
      <c r="U204" s="90">
        <f t="shared" si="35"/>
        <v>0.3332060185185185</v>
      </c>
      <c r="V204" s="27" t="str">
        <f t="shared" si="36"/>
        <v>Stories</v>
      </c>
      <c r="W204" s="37" t="str">
        <f t="shared" si="37"/>
        <v>Instagram</v>
      </c>
      <c r="X204" s="71">
        <f t="shared" si="29"/>
        <v>17</v>
      </c>
      <c r="Y204" s="60" t="str">
        <f t="shared" si="30"/>
        <v>Unlock Your Potential</v>
      </c>
      <c r="Z204" s="69">
        <f t="shared" si="38"/>
        <v>45334</v>
      </c>
      <c r="AA204" s="66" t="str" cm="1">
        <f t="array" ref="AA204:AB204">_xlfn.TEXTSPLIT($F204,$V204)</f>
        <v>607575883</v>
      </c>
      <c r="AB204" t="str">
        <v/>
      </c>
    </row>
    <row r="205" spans="1:28">
      <c r="A205" s="32" t="s">
        <v>1333</v>
      </c>
      <c r="B205" s="37" t="str" cm="1">
        <f t="array" ref="B205:D205">TRIM(_xlfn.TEXTSPLIT($A205,"#"))</f>
        <v>6thDec2024(05:31:31)707665887Explore Page</v>
      </c>
      <c r="C205" s="27" t="str">
        <v>Train to Gain</v>
      </c>
      <c r="D205" s="27" t="str">
        <v>[40]</v>
      </c>
      <c r="E205" s="27" t="str" cm="1">
        <f t="array" ref="E205:F205">_xlfn.TEXTSPLIT($B205,")")</f>
        <v>6thDec2024(05:31:31</v>
      </c>
      <c r="F205" s="27" t="str">
        <v>707665887Explore Page</v>
      </c>
      <c r="G205" s="27" t="str">
        <f t="shared" si="31"/>
        <v>40]</v>
      </c>
      <c r="H205" s="27">
        <f>VALUE(SUBSTITUTE($G205,"]",""))</f>
        <v>40</v>
      </c>
      <c r="I205" s="27" t="str">
        <f t="shared" si="32"/>
        <v>Train to Gain</v>
      </c>
      <c r="J205" s="28" t="str">
        <f t="shared" si="33"/>
        <v>6thDec2024 05:31:31</v>
      </c>
      <c r="K205" s="28" t="str" cm="1">
        <f t="array" ref="K205:L205">_xlfn.TEXTSPLIT($J205," ")</f>
        <v>6thDec2024</v>
      </c>
      <c r="L205" s="28" t="str">
        <v>05:31:31</v>
      </c>
      <c r="M205" s="58" t="str">
        <f t="shared" si="34"/>
        <v>6/12/2024</v>
      </c>
      <c r="N205" s="28" t="str" cm="1">
        <f t="array" ref="N205:P205">_xlfn.TEXTSPLIT($M205,"/")</f>
        <v>6</v>
      </c>
      <c r="O205" s="28" t="str">
        <v>12</v>
      </c>
      <c r="P205" s="28" t="str">
        <v>2024</v>
      </c>
      <c r="Q205" s="28">
        <f>DATE(P205,N205,O205)</f>
        <v>45455</v>
      </c>
      <c r="R205" s="89" t="str" cm="1">
        <f t="array" ref="R205:T205">_xlfn.TEXTSPLIT($L205,":")</f>
        <v>05</v>
      </c>
      <c r="S205" s="28" t="str">
        <v>31</v>
      </c>
      <c r="T205" s="28" t="str">
        <v>31</v>
      </c>
      <c r="U205" s="90">
        <f t="shared" si="35"/>
        <v>0.23021990740740741</v>
      </c>
      <c r="V205" s="27" t="str">
        <f t="shared" si="36"/>
        <v>Explore Page</v>
      </c>
      <c r="W205" s="37" t="str">
        <f t="shared" si="37"/>
        <v>Instagram</v>
      </c>
      <c r="X205" s="71">
        <f t="shared" si="29"/>
        <v>40</v>
      </c>
      <c r="Y205" s="60" t="str">
        <f t="shared" si="30"/>
        <v>Train to Gain</v>
      </c>
      <c r="Z205" s="69">
        <f t="shared" si="38"/>
        <v>45455</v>
      </c>
      <c r="AA205" s="66" t="str" cm="1">
        <f t="array" ref="AA205:AB205">_xlfn.TEXTSPLIT($F205,$V205)</f>
        <v>707665887</v>
      </c>
      <c r="AB205" t="str">
        <v/>
      </c>
    </row>
    <row r="206" spans="1:28">
      <c r="A206" s="32" t="s">
        <v>1334</v>
      </c>
      <c r="B206" s="37" t="str" cm="1">
        <f t="array" ref="B206:D206">TRIM(_xlfn.TEXTSPLIT($A206,"#"))</f>
        <v>6thDec2024(01:02:42)607755891Monetization</v>
      </c>
      <c r="C206" s="27" t="str">
        <v>Train to Gain</v>
      </c>
      <c r="D206" s="27" t="str">
        <v>[32]</v>
      </c>
      <c r="E206" s="27" t="str" cm="1">
        <f t="array" ref="E206:F206">_xlfn.TEXTSPLIT($B206,")")</f>
        <v>6thDec2024(01:02:42</v>
      </c>
      <c r="F206" s="27" t="str">
        <v>607755891Monetization</v>
      </c>
      <c r="G206" s="27" t="str">
        <f t="shared" si="31"/>
        <v>32]</v>
      </c>
      <c r="H206" s="27">
        <f>VALUE(SUBSTITUTE($G206,"]",""))</f>
        <v>32</v>
      </c>
      <c r="I206" s="27" t="str">
        <f t="shared" si="32"/>
        <v>Train to Gain</v>
      </c>
      <c r="J206" s="28" t="str">
        <f t="shared" si="33"/>
        <v>6thDec2024 01:02:42</v>
      </c>
      <c r="K206" s="28" t="str" cm="1">
        <f t="array" ref="K206:L206">_xlfn.TEXTSPLIT($J206," ")</f>
        <v>6thDec2024</v>
      </c>
      <c r="L206" s="28" t="str">
        <v>01:02:42</v>
      </c>
      <c r="M206" s="58" t="str">
        <f t="shared" si="34"/>
        <v>6/12/2024</v>
      </c>
      <c r="N206" s="28" t="str" cm="1">
        <f t="array" ref="N206:P206">_xlfn.TEXTSPLIT($M206,"/")</f>
        <v>6</v>
      </c>
      <c r="O206" s="28" t="str">
        <v>12</v>
      </c>
      <c r="P206" s="28" t="str">
        <v>2024</v>
      </c>
      <c r="Q206" s="28">
        <f>DATE(P206,N206,O206)</f>
        <v>45455</v>
      </c>
      <c r="R206" s="89" t="str" cm="1">
        <f t="array" ref="R206:T206">_xlfn.TEXTSPLIT($L206,":")</f>
        <v>01</v>
      </c>
      <c r="S206" s="28" t="str">
        <v>02</v>
      </c>
      <c r="T206" s="28" t="str">
        <v>42</v>
      </c>
      <c r="U206" s="90">
        <f t="shared" si="35"/>
        <v>4.3541666666666666E-2</v>
      </c>
      <c r="V206" s="27" t="str">
        <f t="shared" si="36"/>
        <v>Monetization</v>
      </c>
      <c r="W206" s="37" t="str">
        <f t="shared" si="37"/>
        <v>Youtube</v>
      </c>
      <c r="X206" s="71">
        <f t="shared" si="29"/>
        <v>32</v>
      </c>
      <c r="Y206" s="60" t="str">
        <f t="shared" si="30"/>
        <v>Train to Gain</v>
      </c>
      <c r="Z206" s="69">
        <f t="shared" si="38"/>
        <v>45455</v>
      </c>
      <c r="AA206" s="66" t="str" cm="1">
        <f t="array" ref="AA206:AB206">_xlfn.TEXTSPLIT($F206,$V206)</f>
        <v>607755891</v>
      </c>
      <c r="AB206" t="str">
        <v/>
      </c>
    </row>
    <row r="207" spans="1:28">
      <c r="A207" s="32" t="s">
        <v>1335</v>
      </c>
      <c r="B207" s="37" t="str" cm="1">
        <f t="array" ref="B207:D207">TRIM(_xlfn.TEXTSPLIT($A207,"#"))</f>
        <v>1stDec2024(08:01:38)607845894Stories</v>
      </c>
      <c r="C207" s="27" t="str">
        <v>Train to Gain</v>
      </c>
      <c r="D207" s="27" t="str">
        <v>[19]</v>
      </c>
      <c r="E207" s="27" t="str" cm="1">
        <f t="array" ref="E207:F207">_xlfn.TEXTSPLIT($B207,")")</f>
        <v>1stDec2024(08:01:38</v>
      </c>
      <c r="F207" s="27" t="str">
        <v>607845894Stories</v>
      </c>
      <c r="G207" s="27" t="str">
        <f t="shared" si="31"/>
        <v>19]</v>
      </c>
      <c r="H207" s="27">
        <f>VALUE(SUBSTITUTE($G207,"]",""))</f>
        <v>19</v>
      </c>
      <c r="I207" s="27" t="str">
        <f t="shared" si="32"/>
        <v>Train to Gain</v>
      </c>
      <c r="J207" s="28" t="str">
        <f t="shared" si="33"/>
        <v>1stDec2024 08:01:38</v>
      </c>
      <c r="K207" s="28" t="str" cm="1">
        <f t="array" ref="K207:L207">_xlfn.TEXTSPLIT($J207," ")</f>
        <v>1stDec2024</v>
      </c>
      <c r="L207" s="28" t="str">
        <v>08:01:38</v>
      </c>
      <c r="M207" s="58" t="str">
        <f t="shared" si="34"/>
        <v>1/12/2024</v>
      </c>
      <c r="N207" s="28" t="str" cm="1">
        <f t="array" ref="N207:P207">_xlfn.TEXTSPLIT($M207,"/")</f>
        <v>1</v>
      </c>
      <c r="O207" s="28" t="str">
        <v>12</v>
      </c>
      <c r="P207" s="28" t="str">
        <v>2024</v>
      </c>
      <c r="Q207" s="28">
        <f>DATE(P207,N207,O207)</f>
        <v>45303</v>
      </c>
      <c r="R207" s="89" t="str" cm="1">
        <f t="array" ref="R207:T207">_xlfn.TEXTSPLIT($L207,":")</f>
        <v>08</v>
      </c>
      <c r="S207" s="28" t="str">
        <v>01</v>
      </c>
      <c r="T207" s="28" t="str">
        <v>38</v>
      </c>
      <c r="U207" s="90">
        <f t="shared" si="35"/>
        <v>0.33446759259259257</v>
      </c>
      <c r="V207" s="27" t="str">
        <f t="shared" si="36"/>
        <v>Stories</v>
      </c>
      <c r="W207" s="37" t="str">
        <f t="shared" si="37"/>
        <v>Instagram</v>
      </c>
      <c r="X207" s="71">
        <f t="shared" si="29"/>
        <v>19</v>
      </c>
      <c r="Y207" s="60" t="str">
        <f t="shared" si="30"/>
        <v>Train to Gain</v>
      </c>
      <c r="Z207" s="69">
        <f t="shared" si="38"/>
        <v>45303</v>
      </c>
      <c r="AA207" s="66" t="str" cm="1">
        <f t="array" ref="AA207:AB207">_xlfn.TEXTSPLIT($F207,$V207)</f>
        <v>607845894</v>
      </c>
      <c r="AB207" t="str">
        <v/>
      </c>
    </row>
    <row r="208" spans="1:28">
      <c r="A208" s="32" t="s">
        <v>1336</v>
      </c>
      <c r="B208" s="37" t="str" cm="1">
        <f t="array" ref="B208:D208">TRIM(_xlfn.TEXTSPLIT($A208,"#"))</f>
        <v>3rdDec2024(02:53:34)607935898Shorts</v>
      </c>
      <c r="C208" s="27" t="str">
        <v>Grow with Us</v>
      </c>
      <c r="D208" s="27" t="str">
        <v>[34]</v>
      </c>
      <c r="E208" s="27" t="str" cm="1">
        <f t="array" ref="E208:F208">_xlfn.TEXTSPLIT($B208,")")</f>
        <v>3rdDec2024(02:53:34</v>
      </c>
      <c r="F208" s="27" t="str">
        <v>607935898Shorts</v>
      </c>
      <c r="G208" s="27" t="str">
        <f t="shared" si="31"/>
        <v>34]</v>
      </c>
      <c r="H208" s="27">
        <f>VALUE(SUBSTITUTE($G208,"]",""))</f>
        <v>34</v>
      </c>
      <c r="I208" s="27" t="str">
        <f t="shared" si="32"/>
        <v>Grow with Us</v>
      </c>
      <c r="J208" s="28" t="str">
        <f t="shared" si="33"/>
        <v>3rdDec2024 02:53:34</v>
      </c>
      <c r="K208" s="28" t="str" cm="1">
        <f t="array" ref="K208:L208">_xlfn.TEXTSPLIT($J208," ")</f>
        <v>3rdDec2024</v>
      </c>
      <c r="L208" s="28" t="str">
        <v>02:53:34</v>
      </c>
      <c r="M208" s="58" t="str">
        <f t="shared" si="34"/>
        <v>3/12/2024</v>
      </c>
      <c r="N208" s="28" t="str" cm="1">
        <f t="array" ref="N208:P208">_xlfn.TEXTSPLIT($M208,"/")</f>
        <v>3</v>
      </c>
      <c r="O208" s="28" t="str">
        <v>12</v>
      </c>
      <c r="P208" s="28" t="str">
        <v>2024</v>
      </c>
      <c r="Q208" s="28">
        <f>DATE(P208,N208,O208)</f>
        <v>45363</v>
      </c>
      <c r="R208" s="89" t="str" cm="1">
        <f t="array" ref="R208:T208">_xlfn.TEXTSPLIT($L208,":")</f>
        <v>02</v>
      </c>
      <c r="S208" s="28" t="str">
        <v>53</v>
      </c>
      <c r="T208" s="28" t="str">
        <v>34</v>
      </c>
      <c r="U208" s="90">
        <f t="shared" si="35"/>
        <v>0.12053240740740741</v>
      </c>
      <c r="V208" s="27" t="str">
        <f t="shared" si="36"/>
        <v>Shorts</v>
      </c>
      <c r="W208" s="37" t="str">
        <f t="shared" si="37"/>
        <v>Youtube</v>
      </c>
      <c r="X208" s="71">
        <f t="shared" si="29"/>
        <v>34</v>
      </c>
      <c r="Y208" s="60" t="str">
        <f t="shared" si="30"/>
        <v>Grow with Us</v>
      </c>
      <c r="Z208" s="69">
        <f t="shared" si="38"/>
        <v>45363</v>
      </c>
      <c r="AA208" s="66" t="str" cm="1">
        <f t="array" ref="AA208:AB208">_xlfn.TEXTSPLIT($F208,$V208)</f>
        <v>607935898</v>
      </c>
      <c r="AB208" t="str">
        <v/>
      </c>
    </row>
    <row r="209" spans="1:28">
      <c r="A209" s="32" t="s">
        <v>1337</v>
      </c>
      <c r="B209" s="37" t="str" cm="1">
        <f t="array" ref="B209:D209">TRIM(_xlfn.TEXTSPLIT($A209,"#"))</f>
        <v>6thDec2024(00:37:14)608025902Explore Page</v>
      </c>
      <c r="C209" s="27" t="str">
        <v>Train to Gain</v>
      </c>
      <c r="D209" s="27" t="str">
        <v>[10]</v>
      </c>
      <c r="E209" s="27" t="str" cm="1">
        <f t="array" ref="E209:F209">_xlfn.TEXTSPLIT($B209,")")</f>
        <v>6thDec2024(00:37:14</v>
      </c>
      <c r="F209" s="27" t="str">
        <v>608025902Explore Page</v>
      </c>
      <c r="G209" s="27" t="str">
        <f t="shared" si="31"/>
        <v>10]</v>
      </c>
      <c r="H209" s="27">
        <f>VALUE(SUBSTITUTE($G209,"]",""))</f>
        <v>10</v>
      </c>
      <c r="I209" s="27" t="str">
        <f t="shared" si="32"/>
        <v>Train to Gain</v>
      </c>
      <c r="J209" s="28" t="str">
        <f t="shared" si="33"/>
        <v>6thDec2024 00:37:14</v>
      </c>
      <c r="K209" s="28" t="str" cm="1">
        <f t="array" ref="K209:L209">_xlfn.TEXTSPLIT($J209," ")</f>
        <v>6thDec2024</v>
      </c>
      <c r="L209" s="28" t="str">
        <v>00:37:14</v>
      </c>
      <c r="M209" s="58" t="str">
        <f t="shared" si="34"/>
        <v>6/12/2024</v>
      </c>
      <c r="N209" s="28" t="str" cm="1">
        <f t="array" ref="N209:P209">_xlfn.TEXTSPLIT($M209,"/")</f>
        <v>6</v>
      </c>
      <c r="O209" s="28" t="str">
        <v>12</v>
      </c>
      <c r="P209" s="28" t="str">
        <v>2024</v>
      </c>
      <c r="Q209" s="28">
        <f>DATE(P209,N209,O209)</f>
        <v>45455</v>
      </c>
      <c r="R209" s="89" t="str" cm="1">
        <f t="array" ref="R209:T209">_xlfn.TEXTSPLIT($L209,":")</f>
        <v>00</v>
      </c>
      <c r="S209" s="28" t="str">
        <v>37</v>
      </c>
      <c r="T209" s="28" t="str">
        <v>14</v>
      </c>
      <c r="U209" s="90">
        <f t="shared" si="35"/>
        <v>2.585648148148148E-2</v>
      </c>
      <c r="V209" s="27" t="str">
        <f t="shared" si="36"/>
        <v>Explore Page</v>
      </c>
      <c r="W209" s="37" t="str">
        <f t="shared" si="37"/>
        <v>Instagram</v>
      </c>
      <c r="X209" s="71">
        <f t="shared" si="29"/>
        <v>10</v>
      </c>
      <c r="Y209" s="60" t="str">
        <f t="shared" si="30"/>
        <v>Train to Gain</v>
      </c>
      <c r="Z209" s="69">
        <f t="shared" si="38"/>
        <v>45455</v>
      </c>
      <c r="AA209" s="66" t="str" cm="1">
        <f t="array" ref="AA209:AB209">_xlfn.TEXTSPLIT($F209,$V209)</f>
        <v>608025902</v>
      </c>
      <c r="AB209" t="str">
        <v/>
      </c>
    </row>
    <row r="210" spans="1:28">
      <c r="A210" s="32" t="s">
        <v>1338</v>
      </c>
      <c r="B210" s="37" t="str" cm="1">
        <f t="array" ref="B210:D210">TRIM(_xlfn.TEXTSPLIT($A210,"#"))</f>
        <v>4thDec2024(07:53:53)708115906Reels</v>
      </c>
      <c r="C210" s="27" t="str">
        <v>Train to Gain</v>
      </c>
      <c r="D210" s="27" t="str">
        <v>[37]</v>
      </c>
      <c r="E210" s="27" t="str" cm="1">
        <f t="array" ref="E210:F210">_xlfn.TEXTSPLIT($B210,")")</f>
        <v>4thDec2024(07:53:53</v>
      </c>
      <c r="F210" s="27" t="str">
        <v>708115906Reels</v>
      </c>
      <c r="G210" s="27" t="str">
        <f t="shared" si="31"/>
        <v>37]</v>
      </c>
      <c r="H210" s="27">
        <f>VALUE(SUBSTITUTE($G210,"]",""))</f>
        <v>37</v>
      </c>
      <c r="I210" s="27" t="str">
        <f t="shared" si="32"/>
        <v>Train to Gain</v>
      </c>
      <c r="J210" s="28" t="str">
        <f t="shared" si="33"/>
        <v>4thDec2024 07:53:53</v>
      </c>
      <c r="K210" s="28" t="str" cm="1">
        <f t="array" ref="K210:L210">_xlfn.TEXTSPLIT($J210," ")</f>
        <v>4thDec2024</v>
      </c>
      <c r="L210" s="28" t="str">
        <v>07:53:53</v>
      </c>
      <c r="M210" s="58" t="str">
        <f t="shared" si="34"/>
        <v>4/12/2024</v>
      </c>
      <c r="N210" s="28" t="str" cm="1">
        <f t="array" ref="N210:P210">_xlfn.TEXTSPLIT($M210,"/")</f>
        <v>4</v>
      </c>
      <c r="O210" s="28" t="str">
        <v>12</v>
      </c>
      <c r="P210" s="28" t="str">
        <v>2024</v>
      </c>
      <c r="Q210" s="28">
        <f>DATE(P210,N210,O210)</f>
        <v>45394</v>
      </c>
      <c r="R210" s="89" t="str" cm="1">
        <f t="array" ref="R210:T210">_xlfn.TEXTSPLIT($L210,":")</f>
        <v>07</v>
      </c>
      <c r="S210" s="28" t="str">
        <v>53</v>
      </c>
      <c r="T210" s="28" t="str">
        <v>53</v>
      </c>
      <c r="U210" s="90">
        <f t="shared" si="35"/>
        <v>0.32908564814814817</v>
      </c>
      <c r="V210" s="27" t="str">
        <f t="shared" si="36"/>
        <v>Reels</v>
      </c>
      <c r="W210" s="37" t="str">
        <f t="shared" si="37"/>
        <v>Instagram</v>
      </c>
      <c r="X210" s="71">
        <f t="shared" si="29"/>
        <v>37</v>
      </c>
      <c r="Y210" s="60" t="str">
        <f t="shared" si="30"/>
        <v>Train to Gain</v>
      </c>
      <c r="Z210" s="69">
        <f t="shared" si="38"/>
        <v>45394</v>
      </c>
      <c r="AA210" s="66" t="str" cm="1">
        <f t="array" ref="AA210:AB210">_xlfn.TEXTSPLIT($F210,$V210)</f>
        <v>708115906</v>
      </c>
      <c r="AB210" t="str">
        <v/>
      </c>
    </row>
    <row r="211" spans="1:28">
      <c r="A211" s="32" t="s">
        <v>1339</v>
      </c>
      <c r="B211" s="37" t="str" cm="1">
        <f t="array" ref="B211:D211">TRIM(_xlfn.TEXTSPLIT($A211,"#"))</f>
        <v>4thDec2024(08:28:19)708205909Explore Page</v>
      </c>
      <c r="C211" s="27" t="str">
        <v>Train to Gain</v>
      </c>
      <c r="D211" s="27" t="str">
        <v>[8]</v>
      </c>
      <c r="E211" s="27" t="str" cm="1">
        <f t="array" ref="E211:F211">_xlfn.TEXTSPLIT($B211,")")</f>
        <v>4thDec2024(08:28:19</v>
      </c>
      <c r="F211" s="27" t="str">
        <v>708205909Explore Page</v>
      </c>
      <c r="G211" s="27" t="str">
        <f t="shared" si="31"/>
        <v>8]</v>
      </c>
      <c r="H211" s="27">
        <f>VALUE(SUBSTITUTE($G211,"]",""))</f>
        <v>8</v>
      </c>
      <c r="I211" s="27" t="str">
        <f t="shared" si="32"/>
        <v>Train to Gain</v>
      </c>
      <c r="J211" s="28" t="str">
        <f t="shared" si="33"/>
        <v>4thDec2024 08:28:19</v>
      </c>
      <c r="K211" s="28" t="str" cm="1">
        <f t="array" ref="K211:L211">_xlfn.TEXTSPLIT($J211," ")</f>
        <v>4thDec2024</v>
      </c>
      <c r="L211" s="28" t="str">
        <v>08:28:19</v>
      </c>
      <c r="M211" s="58" t="str">
        <f t="shared" si="34"/>
        <v>4/12/2024</v>
      </c>
      <c r="N211" s="28" t="str" cm="1">
        <f t="array" ref="N211:P211">_xlfn.TEXTSPLIT($M211,"/")</f>
        <v>4</v>
      </c>
      <c r="O211" s="28" t="str">
        <v>12</v>
      </c>
      <c r="P211" s="28" t="str">
        <v>2024</v>
      </c>
      <c r="Q211" s="28">
        <f>DATE(P211,N211,O211)</f>
        <v>45394</v>
      </c>
      <c r="R211" s="89" t="str" cm="1">
        <f t="array" ref="R211:T211">_xlfn.TEXTSPLIT($L211,":")</f>
        <v>08</v>
      </c>
      <c r="S211" s="28" t="str">
        <v>28</v>
      </c>
      <c r="T211" s="28" t="str">
        <v>19</v>
      </c>
      <c r="U211" s="90">
        <f t="shared" si="35"/>
        <v>0.35299768518518521</v>
      </c>
      <c r="V211" s="27" t="str">
        <f t="shared" si="36"/>
        <v>Explore Page</v>
      </c>
      <c r="W211" s="37" t="str">
        <f t="shared" si="37"/>
        <v>Instagram</v>
      </c>
      <c r="X211" s="71">
        <f t="shared" si="29"/>
        <v>8</v>
      </c>
      <c r="Y211" s="60" t="str">
        <f t="shared" si="30"/>
        <v>Train to Gain</v>
      </c>
      <c r="Z211" s="69">
        <f t="shared" si="38"/>
        <v>45394</v>
      </c>
      <c r="AA211" s="66" t="str" cm="1">
        <f t="array" ref="AA211:AB211">_xlfn.TEXTSPLIT($F211,$V211)</f>
        <v>708205909</v>
      </c>
      <c r="AB211" t="str">
        <v/>
      </c>
    </row>
    <row r="212" spans="1:28">
      <c r="A212" s="32" t="s">
        <v>1340</v>
      </c>
      <c r="B212" s="37" t="str" cm="1">
        <f t="array" ref="B212:D212">TRIM(_xlfn.TEXTSPLIT($A212,"#"))</f>
        <v>6thDec2024(11:01:17)708295913Reels</v>
      </c>
      <c r="C212" s="27" t="str">
        <v>Unlock Your Potential</v>
      </c>
      <c r="D212" s="27" t="str">
        <v>[36]</v>
      </c>
      <c r="E212" s="27" t="str" cm="1">
        <f t="array" ref="E212:F212">_xlfn.TEXTSPLIT($B212,")")</f>
        <v>6thDec2024(11:01:17</v>
      </c>
      <c r="F212" s="27" t="str">
        <v>708295913Reels</v>
      </c>
      <c r="G212" s="27" t="str">
        <f t="shared" si="31"/>
        <v>36]</v>
      </c>
      <c r="H212" s="27">
        <f>VALUE(SUBSTITUTE($G212,"]",""))</f>
        <v>36</v>
      </c>
      <c r="I212" s="27" t="str">
        <f t="shared" si="32"/>
        <v>Unlock Your Potential</v>
      </c>
      <c r="J212" s="28" t="str">
        <f t="shared" si="33"/>
        <v>6thDec2024 11:01:17</v>
      </c>
      <c r="K212" s="28" t="str" cm="1">
        <f t="array" ref="K212:L212">_xlfn.TEXTSPLIT($J212," ")</f>
        <v>6thDec2024</v>
      </c>
      <c r="L212" s="28" t="str">
        <v>11:01:17</v>
      </c>
      <c r="M212" s="58" t="str">
        <f t="shared" si="34"/>
        <v>6/12/2024</v>
      </c>
      <c r="N212" s="28" t="str" cm="1">
        <f t="array" ref="N212:P212">_xlfn.TEXTSPLIT($M212,"/")</f>
        <v>6</v>
      </c>
      <c r="O212" s="28" t="str">
        <v>12</v>
      </c>
      <c r="P212" s="28" t="str">
        <v>2024</v>
      </c>
      <c r="Q212" s="28">
        <f>DATE(P212,N212,O212)</f>
        <v>45455</v>
      </c>
      <c r="R212" s="89" t="str" cm="1">
        <f t="array" ref="R212:T212">_xlfn.TEXTSPLIT($L212,":")</f>
        <v>11</v>
      </c>
      <c r="S212" s="28" t="str">
        <v>01</v>
      </c>
      <c r="T212" s="28" t="str">
        <v>17</v>
      </c>
      <c r="U212" s="90">
        <f t="shared" si="35"/>
        <v>0.45922453703703703</v>
      </c>
      <c r="V212" s="27" t="str">
        <f t="shared" si="36"/>
        <v>Reels</v>
      </c>
      <c r="W212" s="37" t="str">
        <f t="shared" si="37"/>
        <v>Instagram</v>
      </c>
      <c r="X212" s="71">
        <f t="shared" si="29"/>
        <v>36</v>
      </c>
      <c r="Y212" s="60" t="str">
        <f t="shared" si="30"/>
        <v>Unlock Your Potential</v>
      </c>
      <c r="Z212" s="69">
        <f t="shared" si="38"/>
        <v>45455</v>
      </c>
      <c r="AA212" s="66" t="str" cm="1">
        <f t="array" ref="AA212:AB212">_xlfn.TEXTSPLIT($F212,$V212)</f>
        <v>708295913</v>
      </c>
      <c r="AB212" t="str">
        <v/>
      </c>
    </row>
    <row r="213" spans="1:28">
      <c r="A213" s="32" t="s">
        <v>1341</v>
      </c>
      <c r="B213" s="37" t="str" cm="1">
        <f t="array" ref="B213:D213">TRIM(_xlfn.TEXTSPLIT($A213,"#"))</f>
        <v>6thDec2024(05:15:57)708385917Reels</v>
      </c>
      <c r="C213" s="27" t="str">
        <v>Train to Gain</v>
      </c>
      <c r="D213" s="27" t="str">
        <v>[31]</v>
      </c>
      <c r="E213" s="27" t="str" cm="1">
        <f t="array" ref="E213:F213">_xlfn.TEXTSPLIT($B213,")")</f>
        <v>6thDec2024(05:15:57</v>
      </c>
      <c r="F213" s="27" t="str">
        <v>708385917Reels</v>
      </c>
      <c r="G213" s="27" t="str">
        <f t="shared" si="31"/>
        <v>31]</v>
      </c>
      <c r="H213" s="27">
        <f>VALUE(SUBSTITUTE($G213,"]",""))</f>
        <v>31</v>
      </c>
      <c r="I213" s="27" t="str">
        <f t="shared" si="32"/>
        <v>Train to Gain</v>
      </c>
      <c r="J213" s="28" t="str">
        <f t="shared" si="33"/>
        <v>6thDec2024 05:15:57</v>
      </c>
      <c r="K213" s="28" t="str" cm="1">
        <f t="array" ref="K213:L213">_xlfn.TEXTSPLIT($J213," ")</f>
        <v>6thDec2024</v>
      </c>
      <c r="L213" s="28" t="str">
        <v>05:15:57</v>
      </c>
      <c r="M213" s="58" t="str">
        <f t="shared" si="34"/>
        <v>6/12/2024</v>
      </c>
      <c r="N213" s="28" t="str" cm="1">
        <f t="array" ref="N213:P213">_xlfn.TEXTSPLIT($M213,"/")</f>
        <v>6</v>
      </c>
      <c r="O213" s="28" t="str">
        <v>12</v>
      </c>
      <c r="P213" s="28" t="str">
        <v>2024</v>
      </c>
      <c r="Q213" s="28">
        <f>DATE(P213,N213,O213)</f>
        <v>45455</v>
      </c>
      <c r="R213" s="89" t="str" cm="1">
        <f t="array" ref="R213:T213">_xlfn.TEXTSPLIT($L213,":")</f>
        <v>05</v>
      </c>
      <c r="S213" s="28" t="str">
        <v>15</v>
      </c>
      <c r="T213" s="28" t="str">
        <v>57</v>
      </c>
      <c r="U213" s="90">
        <f t="shared" si="35"/>
        <v>0.21940972222222221</v>
      </c>
      <c r="V213" s="27" t="str">
        <f t="shared" si="36"/>
        <v>Reels</v>
      </c>
      <c r="W213" s="37" t="str">
        <f t="shared" si="37"/>
        <v>Instagram</v>
      </c>
      <c r="X213" s="71">
        <f t="shared" si="29"/>
        <v>31</v>
      </c>
      <c r="Y213" s="60" t="str">
        <f t="shared" si="30"/>
        <v>Train to Gain</v>
      </c>
      <c r="Z213" s="69">
        <f t="shared" si="38"/>
        <v>45455</v>
      </c>
      <c r="AA213" s="66" t="str" cm="1">
        <f t="array" ref="AA213:AB213">_xlfn.TEXTSPLIT($F213,$V213)</f>
        <v>708385917</v>
      </c>
      <c r="AB213" t="str">
        <v/>
      </c>
    </row>
    <row r="214" spans="1:28">
      <c r="A214" s="32" t="s">
        <v>1342</v>
      </c>
      <c r="B214" s="37" t="str" cm="1">
        <f t="array" ref="B214:D214">TRIM(_xlfn.TEXTSPLIT($A214,"#"))</f>
        <v>1stDec2024(00:20:29)708475921Explore Page</v>
      </c>
      <c r="C214" s="27" t="str">
        <v>Train to Gain</v>
      </c>
      <c r="D214" s="27" t="str">
        <v>[35]</v>
      </c>
      <c r="E214" s="27" t="str" cm="1">
        <f t="array" ref="E214:F214">_xlfn.TEXTSPLIT($B214,")")</f>
        <v>1stDec2024(00:20:29</v>
      </c>
      <c r="F214" s="27" t="str">
        <v>708475921Explore Page</v>
      </c>
      <c r="G214" s="27" t="str">
        <f t="shared" si="31"/>
        <v>35]</v>
      </c>
      <c r="H214" s="27">
        <f>VALUE(SUBSTITUTE($G214,"]",""))</f>
        <v>35</v>
      </c>
      <c r="I214" s="27" t="str">
        <f t="shared" si="32"/>
        <v>Train to Gain</v>
      </c>
      <c r="J214" s="28" t="str">
        <f t="shared" si="33"/>
        <v>1stDec2024 00:20:29</v>
      </c>
      <c r="K214" s="28" t="str" cm="1">
        <f t="array" ref="K214:L214">_xlfn.TEXTSPLIT($J214," ")</f>
        <v>1stDec2024</v>
      </c>
      <c r="L214" s="28" t="str">
        <v>00:20:29</v>
      </c>
      <c r="M214" s="58" t="str">
        <f t="shared" si="34"/>
        <v>1/12/2024</v>
      </c>
      <c r="N214" s="28" t="str" cm="1">
        <f t="array" ref="N214:P214">_xlfn.TEXTSPLIT($M214,"/")</f>
        <v>1</v>
      </c>
      <c r="O214" s="28" t="str">
        <v>12</v>
      </c>
      <c r="P214" s="28" t="str">
        <v>2024</v>
      </c>
      <c r="Q214" s="28">
        <f>DATE(P214,N214,O214)</f>
        <v>45303</v>
      </c>
      <c r="R214" s="89" t="str" cm="1">
        <f t="array" ref="R214:T214">_xlfn.TEXTSPLIT($L214,":")</f>
        <v>00</v>
      </c>
      <c r="S214" s="28" t="str">
        <v>20</v>
      </c>
      <c r="T214" s="28" t="str">
        <v>29</v>
      </c>
      <c r="U214" s="90">
        <f t="shared" si="35"/>
        <v>1.4224537037037037E-2</v>
      </c>
      <c r="V214" s="27" t="str">
        <f t="shared" si="36"/>
        <v>Explore Page</v>
      </c>
      <c r="W214" s="37" t="str">
        <f t="shared" si="37"/>
        <v>Instagram</v>
      </c>
      <c r="X214" s="71">
        <f t="shared" si="29"/>
        <v>35</v>
      </c>
      <c r="Y214" s="60" t="str">
        <f t="shared" si="30"/>
        <v>Train to Gain</v>
      </c>
      <c r="Z214" s="69">
        <f t="shared" si="38"/>
        <v>45303</v>
      </c>
      <c r="AA214" s="66" t="str" cm="1">
        <f t="array" ref="AA214:AB214">_xlfn.TEXTSPLIT($F214,$V214)</f>
        <v>708475921</v>
      </c>
      <c r="AB214" t="str">
        <v/>
      </c>
    </row>
    <row r="215" spans="1:28">
      <c r="A215" s="32" t="s">
        <v>1343</v>
      </c>
      <c r="B215" s="37" t="str" cm="1">
        <f t="array" ref="B215:D215">TRIM(_xlfn.TEXTSPLIT($A215,"#"))</f>
        <v>5thDec2024(10:12:12)708565925News Feed</v>
      </c>
      <c r="C215" s="27" t="str">
        <v>Train to Gain</v>
      </c>
      <c r="D215" s="27" t="str">
        <v>[3]</v>
      </c>
      <c r="E215" s="27" t="str" cm="1">
        <f t="array" ref="E215:F215">_xlfn.TEXTSPLIT($B215,")")</f>
        <v>5thDec2024(10:12:12</v>
      </c>
      <c r="F215" s="27" t="str">
        <v>708565925News Feed</v>
      </c>
      <c r="G215" s="27" t="str">
        <f t="shared" si="31"/>
        <v>3]</v>
      </c>
      <c r="H215" s="27">
        <f>VALUE(SUBSTITUTE($G215,"]",""))</f>
        <v>3</v>
      </c>
      <c r="I215" s="27" t="str">
        <f t="shared" si="32"/>
        <v>Train to Gain</v>
      </c>
      <c r="J215" s="28" t="str">
        <f t="shared" si="33"/>
        <v>5thDec2024 10:12:12</v>
      </c>
      <c r="K215" s="28" t="str" cm="1">
        <f t="array" ref="K215:L215">_xlfn.TEXTSPLIT($J215," ")</f>
        <v>5thDec2024</v>
      </c>
      <c r="L215" s="28" t="str">
        <v>10:12:12</v>
      </c>
      <c r="M215" s="58" t="str">
        <f t="shared" si="34"/>
        <v>5/12/2024</v>
      </c>
      <c r="N215" s="28" t="str" cm="1">
        <f t="array" ref="N215:P215">_xlfn.TEXTSPLIT($M215,"/")</f>
        <v>5</v>
      </c>
      <c r="O215" s="28" t="str">
        <v>12</v>
      </c>
      <c r="P215" s="28" t="str">
        <v>2024</v>
      </c>
      <c r="Q215" s="28">
        <f>DATE(P215,N215,O215)</f>
        <v>45424</v>
      </c>
      <c r="R215" s="89" t="str" cm="1">
        <f t="array" ref="R215:T215">_xlfn.TEXTSPLIT($L215,":")</f>
        <v>10</v>
      </c>
      <c r="S215" s="28" t="str">
        <v>12</v>
      </c>
      <c r="T215" s="28" t="str">
        <v>12</v>
      </c>
      <c r="U215" s="90">
        <f t="shared" si="35"/>
        <v>0.4251388888888889</v>
      </c>
      <c r="V215" s="27" t="str">
        <f t="shared" si="36"/>
        <v>News Feed</v>
      </c>
      <c r="W215" s="37" t="str">
        <f t="shared" si="37"/>
        <v>Facebook</v>
      </c>
      <c r="X215" s="71">
        <f t="shared" si="29"/>
        <v>3</v>
      </c>
      <c r="Y215" s="60" t="str">
        <f t="shared" si="30"/>
        <v>Train to Gain</v>
      </c>
      <c r="Z215" s="69">
        <f t="shared" si="38"/>
        <v>45424</v>
      </c>
      <c r="AA215" s="66" t="str" cm="1">
        <f t="array" ref="AA215:AB215">_xlfn.TEXTSPLIT($F215,$V215)</f>
        <v>708565925</v>
      </c>
      <c r="AB215" t="str">
        <v/>
      </c>
    </row>
    <row r="216" spans="1:28">
      <c r="A216" s="32" t="s">
        <v>1344</v>
      </c>
      <c r="B216" s="37" t="str" cm="1">
        <f t="array" ref="B216:D216">TRIM(_xlfn.TEXTSPLIT($A216,"#"))</f>
        <v>3rdDec2024(04:22:54)708655928News Feed</v>
      </c>
      <c r="C216" s="27" t="str">
        <v>Train to Gain</v>
      </c>
      <c r="D216" s="27" t="str">
        <v>[31]</v>
      </c>
      <c r="E216" s="27" t="str" cm="1">
        <f t="array" ref="E216:F216">_xlfn.TEXTSPLIT($B216,")")</f>
        <v>3rdDec2024(04:22:54</v>
      </c>
      <c r="F216" s="27" t="str">
        <v>708655928News Feed</v>
      </c>
      <c r="G216" s="27" t="str">
        <f t="shared" si="31"/>
        <v>31]</v>
      </c>
      <c r="H216" s="27">
        <f>VALUE(SUBSTITUTE($G216,"]",""))</f>
        <v>31</v>
      </c>
      <c r="I216" s="27" t="str">
        <f t="shared" si="32"/>
        <v>Train to Gain</v>
      </c>
      <c r="J216" s="28" t="str">
        <f t="shared" si="33"/>
        <v>3rdDec2024 04:22:54</v>
      </c>
      <c r="K216" s="28" t="str" cm="1">
        <f t="array" ref="K216:L216">_xlfn.TEXTSPLIT($J216," ")</f>
        <v>3rdDec2024</v>
      </c>
      <c r="L216" s="28" t="str">
        <v>04:22:54</v>
      </c>
      <c r="M216" s="58" t="str">
        <f t="shared" si="34"/>
        <v>3/12/2024</v>
      </c>
      <c r="N216" s="28" t="str" cm="1">
        <f t="array" ref="N216:P216">_xlfn.TEXTSPLIT($M216,"/")</f>
        <v>3</v>
      </c>
      <c r="O216" s="28" t="str">
        <v>12</v>
      </c>
      <c r="P216" s="28" t="str">
        <v>2024</v>
      </c>
      <c r="Q216" s="28">
        <f>DATE(P216,N216,O216)</f>
        <v>45363</v>
      </c>
      <c r="R216" s="89" t="str" cm="1">
        <f t="array" ref="R216:T216">_xlfn.TEXTSPLIT($L216,":")</f>
        <v>04</v>
      </c>
      <c r="S216" s="28" t="str">
        <v>22</v>
      </c>
      <c r="T216" s="28" t="str">
        <v>54</v>
      </c>
      <c r="U216" s="90">
        <f t="shared" si="35"/>
        <v>0.18256944444444445</v>
      </c>
      <c r="V216" s="27" t="str">
        <f t="shared" si="36"/>
        <v>News Feed</v>
      </c>
      <c r="W216" s="37" t="str">
        <f t="shared" si="37"/>
        <v>Facebook</v>
      </c>
      <c r="X216" s="71">
        <f t="shared" si="29"/>
        <v>31</v>
      </c>
      <c r="Y216" s="60" t="str">
        <f t="shared" si="30"/>
        <v>Train to Gain</v>
      </c>
      <c r="Z216" s="69">
        <f t="shared" si="38"/>
        <v>45363</v>
      </c>
      <c r="AA216" s="66" t="str" cm="1">
        <f t="array" ref="AA216:AB216">_xlfn.TEXTSPLIT($F216,$V216)</f>
        <v>708655928</v>
      </c>
      <c r="AB216" t="str">
        <v/>
      </c>
    </row>
    <row r="217" spans="1:28">
      <c r="A217" s="32" t="s">
        <v>1345</v>
      </c>
      <c r="B217" s="37" t="str" cm="1">
        <f t="array" ref="B217:D217">TRIM(_xlfn.TEXTSPLIT($A217,"#"))</f>
        <v>1stDec2024(00:03:39)708745932Explore Page</v>
      </c>
      <c r="C217" s="27" t="str">
        <v>Train to Gain</v>
      </c>
      <c r="D217" s="27" t="str">
        <v>[39]</v>
      </c>
      <c r="E217" s="27" t="str" cm="1">
        <f t="array" ref="E217:F217">_xlfn.TEXTSPLIT($B217,")")</f>
        <v>1stDec2024(00:03:39</v>
      </c>
      <c r="F217" s="27" t="str">
        <v>708745932Explore Page</v>
      </c>
      <c r="G217" s="27" t="str">
        <f t="shared" si="31"/>
        <v>39]</v>
      </c>
      <c r="H217" s="27">
        <f>VALUE(SUBSTITUTE($G217,"]",""))</f>
        <v>39</v>
      </c>
      <c r="I217" s="27" t="str">
        <f t="shared" si="32"/>
        <v>Train to Gain</v>
      </c>
      <c r="J217" s="28" t="str">
        <f t="shared" si="33"/>
        <v>1stDec2024 00:03:39</v>
      </c>
      <c r="K217" s="28" t="str" cm="1">
        <f t="array" ref="K217:L217">_xlfn.TEXTSPLIT($J217," ")</f>
        <v>1stDec2024</v>
      </c>
      <c r="L217" s="28" t="str">
        <v>00:03:39</v>
      </c>
      <c r="M217" s="58" t="str">
        <f t="shared" si="34"/>
        <v>1/12/2024</v>
      </c>
      <c r="N217" s="28" t="str" cm="1">
        <f t="array" ref="N217:P217">_xlfn.TEXTSPLIT($M217,"/")</f>
        <v>1</v>
      </c>
      <c r="O217" s="28" t="str">
        <v>12</v>
      </c>
      <c r="P217" s="28" t="str">
        <v>2024</v>
      </c>
      <c r="Q217" s="28">
        <f>DATE(P217,N217,O217)</f>
        <v>45303</v>
      </c>
      <c r="R217" s="89" t="str" cm="1">
        <f t="array" ref="R217:T217">_xlfn.TEXTSPLIT($L217,":")</f>
        <v>00</v>
      </c>
      <c r="S217" s="28" t="str">
        <v>03</v>
      </c>
      <c r="T217" s="28" t="str">
        <v>39</v>
      </c>
      <c r="U217" s="90">
        <f t="shared" si="35"/>
        <v>2.5347222222222221E-3</v>
      </c>
      <c r="V217" s="27" t="str">
        <f t="shared" si="36"/>
        <v>Explore Page</v>
      </c>
      <c r="W217" s="37" t="str">
        <f t="shared" si="37"/>
        <v>Instagram</v>
      </c>
      <c r="X217" s="71">
        <f t="shared" si="29"/>
        <v>39</v>
      </c>
      <c r="Y217" s="60" t="str">
        <f t="shared" si="30"/>
        <v>Train to Gain</v>
      </c>
      <c r="Z217" s="69">
        <f t="shared" si="38"/>
        <v>45303</v>
      </c>
      <c r="AA217" s="66" t="str" cm="1">
        <f t="array" ref="AA217:AB217">_xlfn.TEXTSPLIT($F217,$V217)</f>
        <v>708745932</v>
      </c>
      <c r="AB217" t="str">
        <v/>
      </c>
    </row>
    <row r="218" spans="1:28">
      <c r="A218" s="32" t="s">
        <v>1346</v>
      </c>
      <c r="B218" s="37" t="str" cm="1">
        <f t="array" ref="B218:D218">TRIM(_xlfn.TEXTSPLIT($A218,"#"))</f>
        <v>2ndDec2024(04:39:19)708835936Reels</v>
      </c>
      <c r="C218" s="27" t="str">
        <v>Unlock Your Potential</v>
      </c>
      <c r="D218" s="27" t="str">
        <v>[38]</v>
      </c>
      <c r="E218" s="27" t="str" cm="1">
        <f t="array" ref="E218:F218">_xlfn.TEXTSPLIT($B218,")")</f>
        <v>2ndDec2024(04:39:19</v>
      </c>
      <c r="F218" s="27" t="str">
        <v>708835936Reels</v>
      </c>
      <c r="G218" s="27" t="str">
        <f t="shared" si="31"/>
        <v>38]</v>
      </c>
      <c r="H218" s="27">
        <f>VALUE(SUBSTITUTE($G218,"]",""))</f>
        <v>38</v>
      </c>
      <c r="I218" s="27" t="str">
        <f t="shared" si="32"/>
        <v>Unlock Your Potential</v>
      </c>
      <c r="J218" s="28" t="str">
        <f t="shared" si="33"/>
        <v>2ndDec2024 04:39:19</v>
      </c>
      <c r="K218" s="28" t="str" cm="1">
        <f t="array" ref="K218:L218">_xlfn.TEXTSPLIT($J218," ")</f>
        <v>2ndDec2024</v>
      </c>
      <c r="L218" s="28" t="str">
        <v>04:39:19</v>
      </c>
      <c r="M218" s="58" t="str">
        <f t="shared" si="34"/>
        <v>2/12/2024</v>
      </c>
      <c r="N218" s="28" t="str" cm="1">
        <f t="array" ref="N218:P218">_xlfn.TEXTSPLIT($M218,"/")</f>
        <v>2</v>
      </c>
      <c r="O218" s="28" t="str">
        <v>12</v>
      </c>
      <c r="P218" s="28" t="str">
        <v>2024</v>
      </c>
      <c r="Q218" s="28">
        <f>DATE(P218,N218,O218)</f>
        <v>45334</v>
      </c>
      <c r="R218" s="89" t="str" cm="1">
        <f t="array" ref="R218:T218">_xlfn.TEXTSPLIT($L218,":")</f>
        <v>04</v>
      </c>
      <c r="S218" s="28" t="str">
        <v>39</v>
      </c>
      <c r="T218" s="28" t="str">
        <v>19</v>
      </c>
      <c r="U218" s="90">
        <f t="shared" si="35"/>
        <v>0.19396990740740741</v>
      </c>
      <c r="V218" s="27" t="str">
        <f t="shared" si="36"/>
        <v>Reels</v>
      </c>
      <c r="W218" s="37" t="str">
        <f t="shared" si="37"/>
        <v>Instagram</v>
      </c>
      <c r="X218" s="71">
        <f t="shared" si="29"/>
        <v>38</v>
      </c>
      <c r="Y218" s="60" t="str">
        <f t="shared" si="30"/>
        <v>Unlock Your Potential</v>
      </c>
      <c r="Z218" s="69">
        <f t="shared" si="38"/>
        <v>45334</v>
      </c>
      <c r="AA218" s="66" t="str" cm="1">
        <f t="array" ref="AA218:AB218">_xlfn.TEXTSPLIT($F218,$V218)</f>
        <v>708835936</v>
      </c>
      <c r="AB218" t="str">
        <v/>
      </c>
    </row>
    <row r="219" spans="1:28">
      <c r="A219" s="32" t="s">
        <v>1347</v>
      </c>
      <c r="B219" s="37" t="str" cm="1">
        <f t="array" ref="B219:D219">TRIM(_xlfn.TEXTSPLIT($A219,"#"))</f>
        <v>1stDec2024(06:23:59)608925940Subscribers</v>
      </c>
      <c r="C219" s="27" t="str">
        <v>Unlock Your Potential</v>
      </c>
      <c r="D219" s="27" t="str">
        <v>[40]</v>
      </c>
      <c r="E219" s="27" t="str" cm="1">
        <f t="array" ref="E219:F219">_xlfn.TEXTSPLIT($B219,")")</f>
        <v>1stDec2024(06:23:59</v>
      </c>
      <c r="F219" s="27" t="str">
        <v>608925940Subscribers</v>
      </c>
      <c r="G219" s="27" t="str">
        <f t="shared" si="31"/>
        <v>40]</v>
      </c>
      <c r="H219" s="27">
        <f>VALUE(SUBSTITUTE($G219,"]",""))</f>
        <v>40</v>
      </c>
      <c r="I219" s="27" t="str">
        <f t="shared" si="32"/>
        <v>Unlock Your Potential</v>
      </c>
      <c r="J219" s="28" t="str">
        <f t="shared" si="33"/>
        <v>1stDec2024 06:23:59</v>
      </c>
      <c r="K219" s="28" t="str" cm="1">
        <f t="array" ref="K219:L219">_xlfn.TEXTSPLIT($J219," ")</f>
        <v>1stDec2024</v>
      </c>
      <c r="L219" s="28" t="str">
        <v>06:23:59</v>
      </c>
      <c r="M219" s="58" t="str">
        <f t="shared" si="34"/>
        <v>1/12/2024</v>
      </c>
      <c r="N219" s="28" t="str" cm="1">
        <f t="array" ref="N219:P219">_xlfn.TEXTSPLIT($M219,"/")</f>
        <v>1</v>
      </c>
      <c r="O219" s="28" t="str">
        <v>12</v>
      </c>
      <c r="P219" s="28" t="str">
        <v>2024</v>
      </c>
      <c r="Q219" s="28">
        <f>DATE(P219,N219,O219)</f>
        <v>45303</v>
      </c>
      <c r="R219" s="89" t="str" cm="1">
        <f t="array" ref="R219:T219">_xlfn.TEXTSPLIT($L219,":")</f>
        <v>06</v>
      </c>
      <c r="S219" s="28" t="str">
        <v>23</v>
      </c>
      <c r="T219" s="28" t="str">
        <v>59</v>
      </c>
      <c r="U219" s="90">
        <f t="shared" si="35"/>
        <v>0.26665509259259257</v>
      </c>
      <c r="V219" s="27" t="str">
        <f t="shared" si="36"/>
        <v>Subscribers</v>
      </c>
      <c r="W219" s="37" t="str">
        <f t="shared" si="37"/>
        <v>Youtube</v>
      </c>
      <c r="X219" s="71">
        <f t="shared" si="29"/>
        <v>40</v>
      </c>
      <c r="Y219" s="60" t="str">
        <f t="shared" si="30"/>
        <v>Unlock Your Potential</v>
      </c>
      <c r="Z219" s="69">
        <f t="shared" si="38"/>
        <v>45303</v>
      </c>
      <c r="AA219" s="66" t="str" cm="1">
        <f t="array" ref="AA219:AB219">_xlfn.TEXTSPLIT($F219,$V219)</f>
        <v>608925940</v>
      </c>
      <c r="AB219" t="str">
        <v/>
      </c>
    </row>
    <row r="220" spans="1:28">
      <c r="A220" s="32" t="s">
        <v>1348</v>
      </c>
      <c r="B220" s="37" t="str" cm="1">
        <f t="array" ref="B220:D220">TRIM(_xlfn.TEXTSPLIT($A220,"#"))</f>
        <v>3rdDec2024(07:00:42)709015943Subscribers</v>
      </c>
      <c r="C220" s="27" t="str">
        <v>Unlock Your Potential</v>
      </c>
      <c r="D220" s="27" t="str">
        <v>[34]</v>
      </c>
      <c r="E220" s="27" t="str" cm="1">
        <f t="array" ref="E220:F220">_xlfn.TEXTSPLIT($B220,")")</f>
        <v>3rdDec2024(07:00:42</v>
      </c>
      <c r="F220" s="27" t="str">
        <v>709015943Subscribers</v>
      </c>
      <c r="G220" s="27" t="str">
        <f t="shared" si="31"/>
        <v>34]</v>
      </c>
      <c r="H220" s="27">
        <f>VALUE(SUBSTITUTE($G220,"]",""))</f>
        <v>34</v>
      </c>
      <c r="I220" s="27" t="str">
        <f t="shared" si="32"/>
        <v>Unlock Your Potential</v>
      </c>
      <c r="J220" s="28" t="str">
        <f t="shared" si="33"/>
        <v>3rdDec2024 07:00:42</v>
      </c>
      <c r="K220" s="28" t="str" cm="1">
        <f t="array" ref="K220:L220">_xlfn.TEXTSPLIT($J220," ")</f>
        <v>3rdDec2024</v>
      </c>
      <c r="L220" s="28" t="str">
        <v>07:00:42</v>
      </c>
      <c r="M220" s="58" t="str">
        <f t="shared" si="34"/>
        <v>3/12/2024</v>
      </c>
      <c r="N220" s="28" t="str" cm="1">
        <f t="array" ref="N220:P220">_xlfn.TEXTSPLIT($M220,"/")</f>
        <v>3</v>
      </c>
      <c r="O220" s="28" t="str">
        <v>12</v>
      </c>
      <c r="P220" s="28" t="str">
        <v>2024</v>
      </c>
      <c r="Q220" s="28">
        <f>DATE(P220,N220,O220)</f>
        <v>45363</v>
      </c>
      <c r="R220" s="89" t="str" cm="1">
        <f t="array" ref="R220:T220">_xlfn.TEXTSPLIT($L220,":")</f>
        <v>07</v>
      </c>
      <c r="S220" s="28" t="str">
        <v>00</v>
      </c>
      <c r="T220" s="28" t="str">
        <v>42</v>
      </c>
      <c r="U220" s="90">
        <f t="shared" si="35"/>
        <v>0.29215277777777776</v>
      </c>
      <c r="V220" s="27" t="str">
        <f t="shared" si="36"/>
        <v>Subscribers</v>
      </c>
      <c r="W220" s="37" t="str">
        <f t="shared" si="37"/>
        <v>Youtube</v>
      </c>
      <c r="X220" s="71">
        <f t="shared" si="29"/>
        <v>34</v>
      </c>
      <c r="Y220" s="60" t="str">
        <f t="shared" si="30"/>
        <v>Unlock Your Potential</v>
      </c>
      <c r="Z220" s="69">
        <f t="shared" si="38"/>
        <v>45363</v>
      </c>
      <c r="AA220" s="66" t="str" cm="1">
        <f t="array" ref="AA220:AB220">_xlfn.TEXTSPLIT($F220,$V220)</f>
        <v>709015943</v>
      </c>
      <c r="AB220" t="str">
        <v/>
      </c>
    </row>
    <row r="221" spans="1:28">
      <c r="A221" s="32" t="s">
        <v>1349</v>
      </c>
      <c r="B221" s="37" t="str" cm="1">
        <f t="array" ref="B221:D221">TRIM(_xlfn.TEXTSPLIT($A221,"#"))</f>
        <v>1stDec2024(00:16:08)609105947Monetization</v>
      </c>
      <c r="C221" s="27" t="str">
        <v>Unlock Your Potential</v>
      </c>
      <c r="D221" s="27" t="str">
        <v>[11]</v>
      </c>
      <c r="E221" s="27" t="str" cm="1">
        <f t="array" ref="E221:F221">_xlfn.TEXTSPLIT($B221,")")</f>
        <v>1stDec2024(00:16:08</v>
      </c>
      <c r="F221" s="27" t="str">
        <v>609105947Monetization</v>
      </c>
      <c r="G221" s="27" t="str">
        <f t="shared" si="31"/>
        <v>11]</v>
      </c>
      <c r="H221" s="27">
        <f>VALUE(SUBSTITUTE($G221,"]",""))</f>
        <v>11</v>
      </c>
      <c r="I221" s="27" t="str">
        <f t="shared" si="32"/>
        <v>Unlock Your Potential</v>
      </c>
      <c r="J221" s="28" t="str">
        <f t="shared" si="33"/>
        <v>1stDec2024 00:16:08</v>
      </c>
      <c r="K221" s="28" t="str" cm="1">
        <f t="array" ref="K221:L221">_xlfn.TEXTSPLIT($J221," ")</f>
        <v>1stDec2024</v>
      </c>
      <c r="L221" s="28" t="str">
        <v>00:16:08</v>
      </c>
      <c r="M221" s="58" t="str">
        <f t="shared" si="34"/>
        <v>1/12/2024</v>
      </c>
      <c r="N221" s="28" t="str" cm="1">
        <f t="array" ref="N221:P221">_xlfn.TEXTSPLIT($M221,"/")</f>
        <v>1</v>
      </c>
      <c r="O221" s="28" t="str">
        <v>12</v>
      </c>
      <c r="P221" s="28" t="str">
        <v>2024</v>
      </c>
      <c r="Q221" s="28">
        <f>DATE(P221,N221,O221)</f>
        <v>45303</v>
      </c>
      <c r="R221" s="89" t="str" cm="1">
        <f t="array" ref="R221:T221">_xlfn.TEXTSPLIT($L221,":")</f>
        <v>00</v>
      </c>
      <c r="S221" s="28" t="str">
        <v>16</v>
      </c>
      <c r="T221" s="28" t="str">
        <v>08</v>
      </c>
      <c r="U221" s="90">
        <f t="shared" si="35"/>
        <v>1.1203703703703704E-2</v>
      </c>
      <c r="V221" s="27" t="str">
        <f t="shared" si="36"/>
        <v>Monetization</v>
      </c>
      <c r="W221" s="37" t="str">
        <f t="shared" si="37"/>
        <v>Youtube</v>
      </c>
      <c r="X221" s="71">
        <f t="shared" si="29"/>
        <v>11</v>
      </c>
      <c r="Y221" s="60" t="str">
        <f t="shared" si="30"/>
        <v>Unlock Your Potential</v>
      </c>
      <c r="Z221" s="69">
        <f t="shared" si="38"/>
        <v>45303</v>
      </c>
      <c r="AA221" s="66" t="str" cm="1">
        <f t="array" ref="AA221:AB221">_xlfn.TEXTSPLIT($F221,$V221)</f>
        <v>609105947</v>
      </c>
      <c r="AB221" t="str">
        <v/>
      </c>
    </row>
    <row r="222" spans="1:28">
      <c r="A222" s="32" t="s">
        <v>1350</v>
      </c>
      <c r="B222" s="37" t="str" cm="1">
        <f t="array" ref="B222:D222">TRIM(_xlfn.TEXTSPLIT($A222,"#"))</f>
        <v>3rdDec2024(01:54:19)709195951Reels</v>
      </c>
      <c r="C222" s="27" t="str">
        <v>Unlock Your Potential</v>
      </c>
      <c r="D222" s="27" t="str">
        <v>[13]</v>
      </c>
      <c r="E222" s="27" t="str" cm="1">
        <f t="array" ref="E222:F222">_xlfn.TEXTSPLIT($B222,")")</f>
        <v>3rdDec2024(01:54:19</v>
      </c>
      <c r="F222" s="27" t="str">
        <v>709195951Reels</v>
      </c>
      <c r="G222" s="27" t="str">
        <f t="shared" si="31"/>
        <v>13]</v>
      </c>
      <c r="H222" s="27">
        <f>VALUE(SUBSTITUTE($G222,"]",""))</f>
        <v>13</v>
      </c>
      <c r="I222" s="27" t="str">
        <f t="shared" si="32"/>
        <v>Unlock Your Potential</v>
      </c>
      <c r="J222" s="28" t="str">
        <f t="shared" si="33"/>
        <v>3rdDec2024 01:54:19</v>
      </c>
      <c r="K222" s="28" t="str" cm="1">
        <f t="array" ref="K222:L222">_xlfn.TEXTSPLIT($J222," ")</f>
        <v>3rdDec2024</v>
      </c>
      <c r="L222" s="28" t="str">
        <v>01:54:19</v>
      </c>
      <c r="M222" s="58" t="str">
        <f t="shared" si="34"/>
        <v>3/12/2024</v>
      </c>
      <c r="N222" s="28" t="str" cm="1">
        <f t="array" ref="N222:P222">_xlfn.TEXTSPLIT($M222,"/")</f>
        <v>3</v>
      </c>
      <c r="O222" s="28" t="str">
        <v>12</v>
      </c>
      <c r="P222" s="28" t="str">
        <v>2024</v>
      </c>
      <c r="Q222" s="28">
        <f>DATE(P222,N222,O222)</f>
        <v>45363</v>
      </c>
      <c r="R222" s="89" t="str" cm="1">
        <f t="array" ref="R222:T222">_xlfn.TEXTSPLIT($L222,":")</f>
        <v>01</v>
      </c>
      <c r="S222" s="28" t="str">
        <v>54</v>
      </c>
      <c r="T222" s="28" t="str">
        <v>19</v>
      </c>
      <c r="U222" s="90">
        <f t="shared" si="35"/>
        <v>7.9386574074074068E-2</v>
      </c>
      <c r="V222" s="27" t="str">
        <f t="shared" si="36"/>
        <v>Reels</v>
      </c>
      <c r="W222" s="37" t="str">
        <f t="shared" si="37"/>
        <v>Instagram</v>
      </c>
      <c r="X222" s="71">
        <f t="shared" si="29"/>
        <v>13</v>
      </c>
      <c r="Y222" s="60" t="str">
        <f t="shared" si="30"/>
        <v>Unlock Your Potential</v>
      </c>
      <c r="Z222" s="69">
        <f t="shared" si="38"/>
        <v>45363</v>
      </c>
      <c r="AA222" s="66" t="str" cm="1">
        <f t="array" ref="AA222:AB222">_xlfn.TEXTSPLIT($F222,$V222)</f>
        <v>709195951</v>
      </c>
      <c r="AB222" t="str">
        <v/>
      </c>
    </row>
    <row r="223" spans="1:28">
      <c r="A223" s="32" t="s">
        <v>1351</v>
      </c>
      <c r="B223" s="37" t="str" cm="1">
        <f t="array" ref="B223:D223">TRIM(_xlfn.TEXTSPLIT($A223,"#"))</f>
        <v>2ndDec2024(04:33:23)609285955Stories</v>
      </c>
      <c r="C223" s="27" t="str">
        <v>Train to Gain</v>
      </c>
      <c r="D223" s="27" t="str">
        <v>[39]</v>
      </c>
      <c r="E223" s="27" t="str" cm="1">
        <f t="array" ref="E223:F223">_xlfn.TEXTSPLIT($B223,")")</f>
        <v>2ndDec2024(04:33:23</v>
      </c>
      <c r="F223" s="27" t="str">
        <v>609285955Stories</v>
      </c>
      <c r="G223" s="27" t="str">
        <f t="shared" si="31"/>
        <v>39]</v>
      </c>
      <c r="H223" s="27">
        <f>VALUE(SUBSTITUTE($G223,"]",""))</f>
        <v>39</v>
      </c>
      <c r="I223" s="27" t="str">
        <f t="shared" si="32"/>
        <v>Train to Gain</v>
      </c>
      <c r="J223" s="28" t="str">
        <f t="shared" si="33"/>
        <v>2ndDec2024 04:33:23</v>
      </c>
      <c r="K223" s="28" t="str" cm="1">
        <f t="array" ref="K223:L223">_xlfn.TEXTSPLIT($J223," ")</f>
        <v>2ndDec2024</v>
      </c>
      <c r="L223" s="28" t="str">
        <v>04:33:23</v>
      </c>
      <c r="M223" s="58" t="str">
        <f t="shared" si="34"/>
        <v>2/12/2024</v>
      </c>
      <c r="N223" s="28" t="str" cm="1">
        <f t="array" ref="N223:P223">_xlfn.TEXTSPLIT($M223,"/")</f>
        <v>2</v>
      </c>
      <c r="O223" s="28" t="str">
        <v>12</v>
      </c>
      <c r="P223" s="28" t="str">
        <v>2024</v>
      </c>
      <c r="Q223" s="28">
        <f>DATE(P223,N223,O223)</f>
        <v>45334</v>
      </c>
      <c r="R223" s="89" t="str" cm="1">
        <f t="array" ref="R223:T223">_xlfn.TEXTSPLIT($L223,":")</f>
        <v>04</v>
      </c>
      <c r="S223" s="28" t="str">
        <v>33</v>
      </c>
      <c r="T223" s="28" t="str">
        <v>23</v>
      </c>
      <c r="U223" s="90">
        <f t="shared" si="35"/>
        <v>0.18984953703703702</v>
      </c>
      <c r="V223" s="27" t="str">
        <f t="shared" si="36"/>
        <v>Stories</v>
      </c>
      <c r="W223" s="37" t="str">
        <f t="shared" si="37"/>
        <v>Instagram</v>
      </c>
      <c r="X223" s="71">
        <f t="shared" si="29"/>
        <v>39</v>
      </c>
      <c r="Y223" s="60" t="str">
        <f t="shared" si="30"/>
        <v>Train to Gain</v>
      </c>
      <c r="Z223" s="69">
        <f t="shared" si="38"/>
        <v>45334</v>
      </c>
      <c r="AA223" s="66" t="str" cm="1">
        <f t="array" ref="AA223:AB223">_xlfn.TEXTSPLIT($F223,$V223)</f>
        <v>609285955</v>
      </c>
      <c r="AB223" t="str">
        <v/>
      </c>
    </row>
    <row r="224" spans="1:28">
      <c r="A224" s="32" t="s">
        <v>1352</v>
      </c>
      <c r="B224" s="37" t="str" cm="1">
        <f t="array" ref="B224:D224">TRIM(_xlfn.TEXTSPLIT($A224,"#"))</f>
        <v>1stDec2024(06:40:24)709375959Stories</v>
      </c>
      <c r="C224" s="27" t="str">
        <v>Train to Gain</v>
      </c>
      <c r="D224" s="27" t="str">
        <v>[18]</v>
      </c>
      <c r="E224" s="27" t="str" cm="1">
        <f t="array" ref="E224:F224">_xlfn.TEXTSPLIT($B224,")")</f>
        <v>1stDec2024(06:40:24</v>
      </c>
      <c r="F224" s="27" t="str">
        <v>709375959Stories</v>
      </c>
      <c r="G224" s="27" t="str">
        <f t="shared" si="31"/>
        <v>18]</v>
      </c>
      <c r="H224" s="27">
        <f>VALUE(SUBSTITUTE($G224,"]",""))</f>
        <v>18</v>
      </c>
      <c r="I224" s="27" t="str">
        <f t="shared" si="32"/>
        <v>Train to Gain</v>
      </c>
      <c r="J224" s="28" t="str">
        <f t="shared" si="33"/>
        <v>1stDec2024 06:40:24</v>
      </c>
      <c r="K224" s="28" t="str" cm="1">
        <f t="array" ref="K224:L224">_xlfn.TEXTSPLIT($J224," ")</f>
        <v>1stDec2024</v>
      </c>
      <c r="L224" s="28" t="str">
        <v>06:40:24</v>
      </c>
      <c r="M224" s="58" t="str">
        <f t="shared" si="34"/>
        <v>1/12/2024</v>
      </c>
      <c r="N224" s="28" t="str" cm="1">
        <f t="array" ref="N224:P224">_xlfn.TEXTSPLIT($M224,"/")</f>
        <v>1</v>
      </c>
      <c r="O224" s="28" t="str">
        <v>12</v>
      </c>
      <c r="P224" s="28" t="str">
        <v>2024</v>
      </c>
      <c r="Q224" s="28">
        <f>DATE(P224,N224,O224)</f>
        <v>45303</v>
      </c>
      <c r="R224" s="89" t="str" cm="1">
        <f t="array" ref="R224:T224">_xlfn.TEXTSPLIT($L224,":")</f>
        <v>06</v>
      </c>
      <c r="S224" s="28" t="str">
        <v>40</v>
      </c>
      <c r="T224" s="28" t="str">
        <v>24</v>
      </c>
      <c r="U224" s="90">
        <f t="shared" si="35"/>
        <v>0.27805555555555556</v>
      </c>
      <c r="V224" s="27" t="str">
        <f t="shared" si="36"/>
        <v>Stories</v>
      </c>
      <c r="W224" s="37" t="str">
        <f t="shared" si="37"/>
        <v>Instagram</v>
      </c>
      <c r="X224" s="71">
        <f t="shared" si="29"/>
        <v>18</v>
      </c>
      <c r="Y224" s="60" t="str">
        <f t="shared" si="30"/>
        <v>Train to Gain</v>
      </c>
      <c r="Z224" s="69">
        <f t="shared" si="38"/>
        <v>45303</v>
      </c>
      <c r="AA224" s="66" t="str" cm="1">
        <f t="array" ref="AA224:AB224">_xlfn.TEXTSPLIT($F224,$V224)</f>
        <v>709375959</v>
      </c>
      <c r="AB224" t="str">
        <v/>
      </c>
    </row>
    <row r="225" spans="1:28">
      <c r="A225" s="32" t="s">
        <v>1353</v>
      </c>
      <c r="B225" s="37" t="str" cm="1">
        <f t="array" ref="B225:D225">TRIM(_xlfn.TEXTSPLIT($A225,"#"))</f>
        <v>1stDec2024(09:43:59)609465962Monetization</v>
      </c>
      <c r="C225" s="27" t="str">
        <v>Unlock Your Potential</v>
      </c>
      <c r="D225" s="27" t="str">
        <v>[8]</v>
      </c>
      <c r="E225" s="27" t="str" cm="1">
        <f t="array" ref="E225:F225">_xlfn.TEXTSPLIT($B225,")")</f>
        <v>1stDec2024(09:43:59</v>
      </c>
      <c r="F225" s="27" t="str">
        <v>609465962Monetization</v>
      </c>
      <c r="G225" s="27" t="str">
        <f t="shared" si="31"/>
        <v>8]</v>
      </c>
      <c r="H225" s="27">
        <f>VALUE(SUBSTITUTE($G225,"]",""))</f>
        <v>8</v>
      </c>
      <c r="I225" s="27" t="str">
        <f t="shared" si="32"/>
        <v>Unlock Your Potential</v>
      </c>
      <c r="J225" s="28" t="str">
        <f t="shared" si="33"/>
        <v>1stDec2024 09:43:59</v>
      </c>
      <c r="K225" s="28" t="str" cm="1">
        <f t="array" ref="K225:L225">_xlfn.TEXTSPLIT($J225," ")</f>
        <v>1stDec2024</v>
      </c>
      <c r="L225" s="28" t="str">
        <v>09:43:59</v>
      </c>
      <c r="M225" s="58" t="str">
        <f t="shared" si="34"/>
        <v>1/12/2024</v>
      </c>
      <c r="N225" s="28" t="str" cm="1">
        <f t="array" ref="N225:P225">_xlfn.TEXTSPLIT($M225,"/")</f>
        <v>1</v>
      </c>
      <c r="O225" s="28" t="str">
        <v>12</v>
      </c>
      <c r="P225" s="28" t="str">
        <v>2024</v>
      </c>
      <c r="Q225" s="28">
        <f>DATE(P225,N225,O225)</f>
        <v>45303</v>
      </c>
      <c r="R225" s="89" t="str" cm="1">
        <f t="array" ref="R225:T225">_xlfn.TEXTSPLIT($L225,":")</f>
        <v>09</v>
      </c>
      <c r="S225" s="28" t="str">
        <v>43</v>
      </c>
      <c r="T225" s="28" t="str">
        <v>59</v>
      </c>
      <c r="U225" s="90">
        <f t="shared" si="35"/>
        <v>0.40554398148148146</v>
      </c>
      <c r="V225" s="27" t="str">
        <f t="shared" si="36"/>
        <v>Monetization</v>
      </c>
      <c r="W225" s="37" t="str">
        <f t="shared" si="37"/>
        <v>Youtube</v>
      </c>
      <c r="X225" s="71">
        <f t="shared" si="29"/>
        <v>8</v>
      </c>
      <c r="Y225" s="60" t="str">
        <f t="shared" si="30"/>
        <v>Unlock Your Potential</v>
      </c>
      <c r="Z225" s="69">
        <f t="shared" si="38"/>
        <v>45303</v>
      </c>
      <c r="AA225" s="66" t="str" cm="1">
        <f t="array" ref="AA225:AB225">_xlfn.TEXTSPLIT($F225,$V225)</f>
        <v>609465962</v>
      </c>
      <c r="AB225" t="str">
        <v/>
      </c>
    </row>
    <row r="226" spans="1:28">
      <c r="A226" s="32" t="s">
        <v>1354</v>
      </c>
      <c r="B226" s="37" t="str" cm="1">
        <f t="array" ref="B226:D226">TRIM(_xlfn.TEXTSPLIT($A226,"#"))</f>
        <v>1stDec2024(06:27:16)709555966Reels</v>
      </c>
      <c r="C226" s="27" t="str">
        <v>Train to Gain</v>
      </c>
      <c r="D226" s="27" t="str">
        <v>[40]</v>
      </c>
      <c r="E226" s="27" t="str" cm="1">
        <f t="array" ref="E226:F226">_xlfn.TEXTSPLIT($B226,")")</f>
        <v>1stDec2024(06:27:16</v>
      </c>
      <c r="F226" s="27" t="str">
        <v>709555966Reels</v>
      </c>
      <c r="G226" s="27" t="str">
        <f t="shared" si="31"/>
        <v>40]</v>
      </c>
      <c r="H226" s="27">
        <f>VALUE(SUBSTITUTE($G226,"]",""))</f>
        <v>40</v>
      </c>
      <c r="I226" s="27" t="str">
        <f t="shared" si="32"/>
        <v>Train to Gain</v>
      </c>
      <c r="J226" s="28" t="str">
        <f t="shared" si="33"/>
        <v>1stDec2024 06:27:16</v>
      </c>
      <c r="K226" s="28" t="str" cm="1">
        <f t="array" ref="K226:L226">_xlfn.TEXTSPLIT($J226," ")</f>
        <v>1stDec2024</v>
      </c>
      <c r="L226" s="28" t="str">
        <v>06:27:16</v>
      </c>
      <c r="M226" s="58" t="str">
        <f t="shared" si="34"/>
        <v>1/12/2024</v>
      </c>
      <c r="N226" s="28" t="str" cm="1">
        <f t="array" ref="N226:P226">_xlfn.TEXTSPLIT($M226,"/")</f>
        <v>1</v>
      </c>
      <c r="O226" s="28" t="str">
        <v>12</v>
      </c>
      <c r="P226" s="28" t="str">
        <v>2024</v>
      </c>
      <c r="Q226" s="28">
        <f>DATE(P226,N226,O226)</f>
        <v>45303</v>
      </c>
      <c r="R226" s="89" t="str" cm="1">
        <f t="array" ref="R226:T226">_xlfn.TEXTSPLIT($L226,":")</f>
        <v>06</v>
      </c>
      <c r="S226" s="28" t="str">
        <v>27</v>
      </c>
      <c r="T226" s="28" t="str">
        <v>16</v>
      </c>
      <c r="U226" s="90">
        <f t="shared" si="35"/>
        <v>0.26893518518518517</v>
      </c>
      <c r="V226" s="27" t="str">
        <f t="shared" si="36"/>
        <v>Reels</v>
      </c>
      <c r="W226" s="37" t="str">
        <f t="shared" si="37"/>
        <v>Instagram</v>
      </c>
      <c r="X226" s="71">
        <f t="shared" si="29"/>
        <v>40</v>
      </c>
      <c r="Y226" s="60" t="str">
        <f t="shared" si="30"/>
        <v>Train to Gain</v>
      </c>
      <c r="Z226" s="69">
        <f t="shared" si="38"/>
        <v>45303</v>
      </c>
      <c r="AA226" s="66" t="str" cm="1">
        <f t="array" ref="AA226:AB226">_xlfn.TEXTSPLIT($F226,$V226)</f>
        <v>709555966</v>
      </c>
      <c r="AB226" t="str">
        <v/>
      </c>
    </row>
    <row r="227" spans="1:28">
      <c r="A227" s="32" t="s">
        <v>1355</v>
      </c>
      <c r="B227" s="37" t="str" cm="1">
        <f t="array" ref="B227:D227">TRIM(_xlfn.TEXTSPLIT($A227,"#"))</f>
        <v>3rdDec2024(11:03:09)609645970Reels</v>
      </c>
      <c r="C227" s="27" t="str">
        <v>Unlock Your Potential</v>
      </c>
      <c r="D227" s="27" t="str">
        <v>[18]</v>
      </c>
      <c r="E227" s="27" t="str" cm="1">
        <f t="array" ref="E227:F227">_xlfn.TEXTSPLIT($B227,")")</f>
        <v>3rdDec2024(11:03:09</v>
      </c>
      <c r="F227" s="27" t="str">
        <v>609645970Reels</v>
      </c>
      <c r="G227" s="27" t="str">
        <f t="shared" si="31"/>
        <v>18]</v>
      </c>
      <c r="H227" s="27">
        <f>VALUE(SUBSTITUTE($G227,"]",""))</f>
        <v>18</v>
      </c>
      <c r="I227" s="27" t="str">
        <f t="shared" si="32"/>
        <v>Unlock Your Potential</v>
      </c>
      <c r="J227" s="28" t="str">
        <f t="shared" si="33"/>
        <v>3rdDec2024 11:03:09</v>
      </c>
      <c r="K227" s="28" t="str" cm="1">
        <f t="array" ref="K227:L227">_xlfn.TEXTSPLIT($J227," ")</f>
        <v>3rdDec2024</v>
      </c>
      <c r="L227" s="28" t="str">
        <v>11:03:09</v>
      </c>
      <c r="M227" s="58" t="str">
        <f t="shared" si="34"/>
        <v>3/12/2024</v>
      </c>
      <c r="N227" s="28" t="str" cm="1">
        <f t="array" ref="N227:P227">_xlfn.TEXTSPLIT($M227,"/")</f>
        <v>3</v>
      </c>
      <c r="O227" s="28" t="str">
        <v>12</v>
      </c>
      <c r="P227" s="28" t="str">
        <v>2024</v>
      </c>
      <c r="Q227" s="28">
        <f>DATE(P227,N227,O227)</f>
        <v>45363</v>
      </c>
      <c r="R227" s="89" t="str" cm="1">
        <f t="array" ref="R227:T227">_xlfn.TEXTSPLIT($L227,":")</f>
        <v>11</v>
      </c>
      <c r="S227" s="28" t="str">
        <v>03</v>
      </c>
      <c r="T227" s="28" t="str">
        <v>09</v>
      </c>
      <c r="U227" s="90">
        <f t="shared" si="35"/>
        <v>0.46052083333333332</v>
      </c>
      <c r="V227" s="27" t="str">
        <f t="shared" si="36"/>
        <v>Reels</v>
      </c>
      <c r="W227" s="37" t="str">
        <f t="shared" si="37"/>
        <v>Instagram</v>
      </c>
      <c r="X227" s="71">
        <f t="shared" si="29"/>
        <v>18</v>
      </c>
      <c r="Y227" s="60" t="str">
        <f t="shared" si="30"/>
        <v>Unlock Your Potential</v>
      </c>
      <c r="Z227" s="69">
        <f t="shared" si="38"/>
        <v>45363</v>
      </c>
      <c r="AA227" s="66" t="str" cm="1">
        <f t="array" ref="AA227:AB227">_xlfn.TEXTSPLIT($F227,$V227)</f>
        <v>609645970</v>
      </c>
      <c r="AB227" t="str">
        <v/>
      </c>
    </row>
    <row r="228" spans="1:28">
      <c r="A228" s="32" t="s">
        <v>1356</v>
      </c>
      <c r="B228" s="37" t="str" cm="1">
        <f t="array" ref="B228:D228">TRIM(_xlfn.TEXTSPLIT($A228,"#"))</f>
        <v>3rdDec2024(08:54:45)609735974Explore Page</v>
      </c>
      <c r="C228" s="27" t="str">
        <v>Unlock Your Potential</v>
      </c>
      <c r="D228" s="27" t="str">
        <v>[20]</v>
      </c>
      <c r="E228" s="27" t="str" cm="1">
        <f t="array" ref="E228:F228">_xlfn.TEXTSPLIT($B228,")")</f>
        <v>3rdDec2024(08:54:45</v>
      </c>
      <c r="F228" s="27" t="str">
        <v>609735974Explore Page</v>
      </c>
      <c r="G228" s="27" t="str">
        <f t="shared" si="31"/>
        <v>20]</v>
      </c>
      <c r="H228" s="27">
        <f>VALUE(SUBSTITUTE($G228,"]",""))</f>
        <v>20</v>
      </c>
      <c r="I228" s="27" t="str">
        <f t="shared" si="32"/>
        <v>Unlock Your Potential</v>
      </c>
      <c r="J228" s="28" t="str">
        <f t="shared" si="33"/>
        <v>3rdDec2024 08:54:45</v>
      </c>
      <c r="K228" s="28" t="str" cm="1">
        <f t="array" ref="K228:L228">_xlfn.TEXTSPLIT($J228," ")</f>
        <v>3rdDec2024</v>
      </c>
      <c r="L228" s="28" t="str">
        <v>08:54:45</v>
      </c>
      <c r="M228" s="58" t="str">
        <f t="shared" si="34"/>
        <v>3/12/2024</v>
      </c>
      <c r="N228" s="28" t="str" cm="1">
        <f t="array" ref="N228:P228">_xlfn.TEXTSPLIT($M228,"/")</f>
        <v>3</v>
      </c>
      <c r="O228" s="28" t="str">
        <v>12</v>
      </c>
      <c r="P228" s="28" t="str">
        <v>2024</v>
      </c>
      <c r="Q228" s="28">
        <f>DATE(P228,N228,O228)</f>
        <v>45363</v>
      </c>
      <c r="R228" s="89" t="str" cm="1">
        <f t="array" ref="R228:T228">_xlfn.TEXTSPLIT($L228,":")</f>
        <v>08</v>
      </c>
      <c r="S228" s="28" t="str">
        <v>54</v>
      </c>
      <c r="T228" s="28" t="str">
        <v>45</v>
      </c>
      <c r="U228" s="90">
        <f t="shared" si="35"/>
        <v>0.37135416666666665</v>
      </c>
      <c r="V228" s="27" t="str">
        <f t="shared" si="36"/>
        <v>Explore Page</v>
      </c>
      <c r="W228" s="37" t="str">
        <f t="shared" si="37"/>
        <v>Instagram</v>
      </c>
      <c r="X228" s="71">
        <f t="shared" si="29"/>
        <v>20</v>
      </c>
      <c r="Y228" s="60" t="str">
        <f t="shared" si="30"/>
        <v>Unlock Your Potential</v>
      </c>
      <c r="Z228" s="69">
        <f t="shared" si="38"/>
        <v>45363</v>
      </c>
      <c r="AA228" s="66" t="str" cm="1">
        <f t="array" ref="AA228:AB228">_xlfn.TEXTSPLIT($F228,$V228)</f>
        <v>609735974</v>
      </c>
      <c r="AB228" t="str">
        <v/>
      </c>
    </row>
    <row r="229" spans="1:28">
      <c r="A229" s="32" t="s">
        <v>1357</v>
      </c>
      <c r="B229" s="37" t="str" cm="1">
        <f t="array" ref="B229:D229">TRIM(_xlfn.TEXTSPLIT($A229,"#"))</f>
        <v>7thDec2024(06:51:54)709825977Explore Page</v>
      </c>
      <c r="C229" s="27" t="str">
        <v>Unlock Your Potential</v>
      </c>
      <c r="D229" s="27" t="str">
        <v>[34]</v>
      </c>
      <c r="E229" s="27" t="str" cm="1">
        <f t="array" ref="E229:F229">_xlfn.TEXTSPLIT($B229,")")</f>
        <v>7thDec2024(06:51:54</v>
      </c>
      <c r="F229" s="27" t="str">
        <v>709825977Explore Page</v>
      </c>
      <c r="G229" s="27" t="str">
        <f t="shared" si="31"/>
        <v>34]</v>
      </c>
      <c r="H229" s="27">
        <f>VALUE(SUBSTITUTE($G229,"]",""))</f>
        <v>34</v>
      </c>
      <c r="I229" s="27" t="str">
        <f t="shared" si="32"/>
        <v>Unlock Your Potential</v>
      </c>
      <c r="J229" s="28" t="str">
        <f t="shared" si="33"/>
        <v>7thDec2024 06:51:54</v>
      </c>
      <c r="K229" s="28" t="str" cm="1">
        <f t="array" ref="K229:L229">_xlfn.TEXTSPLIT($J229," ")</f>
        <v>7thDec2024</v>
      </c>
      <c r="L229" s="28" t="str">
        <v>06:51:54</v>
      </c>
      <c r="M229" s="58" t="str">
        <f t="shared" si="34"/>
        <v>7/12/2024</v>
      </c>
      <c r="N229" s="28" t="str" cm="1">
        <f t="array" ref="N229:P229">_xlfn.TEXTSPLIT($M229,"/")</f>
        <v>7</v>
      </c>
      <c r="O229" s="28" t="str">
        <v>12</v>
      </c>
      <c r="P229" s="28" t="str">
        <v>2024</v>
      </c>
      <c r="Q229" s="28">
        <f>DATE(P229,N229,O229)</f>
        <v>45485</v>
      </c>
      <c r="R229" s="89" t="str" cm="1">
        <f t="array" ref="R229:T229">_xlfn.TEXTSPLIT($L229,":")</f>
        <v>06</v>
      </c>
      <c r="S229" s="28" t="str">
        <v>51</v>
      </c>
      <c r="T229" s="28" t="str">
        <v>54</v>
      </c>
      <c r="U229" s="90">
        <f t="shared" si="35"/>
        <v>0.28604166666666669</v>
      </c>
      <c r="V229" s="27" t="str">
        <f t="shared" si="36"/>
        <v>Explore Page</v>
      </c>
      <c r="W229" s="37" t="str">
        <f t="shared" si="37"/>
        <v>Instagram</v>
      </c>
      <c r="X229" s="71">
        <f t="shared" si="29"/>
        <v>34</v>
      </c>
      <c r="Y229" s="60" t="str">
        <f t="shared" si="30"/>
        <v>Unlock Your Potential</v>
      </c>
      <c r="Z229" s="69">
        <f t="shared" si="38"/>
        <v>45485</v>
      </c>
      <c r="AA229" s="66" t="str" cm="1">
        <f t="array" ref="AA229:AB229">_xlfn.TEXTSPLIT($F229,$V229)</f>
        <v>709825977</v>
      </c>
      <c r="AB229" t="str">
        <v/>
      </c>
    </row>
    <row r="230" spans="1:28">
      <c r="A230" s="32" t="s">
        <v>1358</v>
      </c>
      <c r="B230" s="37" t="str" cm="1">
        <f t="array" ref="B230:D230">TRIM(_xlfn.TEXTSPLIT($A230,"#"))</f>
        <v>5thDec2024(03:01:50)709915981Reels</v>
      </c>
      <c r="C230" s="27" t="str">
        <v>Train to Gain</v>
      </c>
      <c r="D230" s="27" t="str">
        <v>[33]</v>
      </c>
      <c r="E230" s="27" t="str" cm="1">
        <f t="array" ref="E230:F230">_xlfn.TEXTSPLIT($B230,")")</f>
        <v>5thDec2024(03:01:50</v>
      </c>
      <c r="F230" s="27" t="str">
        <v>709915981Reels</v>
      </c>
      <c r="G230" s="27" t="str">
        <f t="shared" si="31"/>
        <v>33]</v>
      </c>
      <c r="H230" s="27">
        <f>VALUE(SUBSTITUTE($G230,"]",""))</f>
        <v>33</v>
      </c>
      <c r="I230" s="27" t="str">
        <f t="shared" si="32"/>
        <v>Train to Gain</v>
      </c>
      <c r="J230" s="28" t="str">
        <f t="shared" si="33"/>
        <v>5thDec2024 03:01:50</v>
      </c>
      <c r="K230" s="28" t="str" cm="1">
        <f t="array" ref="K230:L230">_xlfn.TEXTSPLIT($J230," ")</f>
        <v>5thDec2024</v>
      </c>
      <c r="L230" s="28" t="str">
        <v>03:01:50</v>
      </c>
      <c r="M230" s="58" t="str">
        <f t="shared" si="34"/>
        <v>5/12/2024</v>
      </c>
      <c r="N230" s="28" t="str" cm="1">
        <f t="array" ref="N230:P230">_xlfn.TEXTSPLIT($M230,"/")</f>
        <v>5</v>
      </c>
      <c r="O230" s="28" t="str">
        <v>12</v>
      </c>
      <c r="P230" s="28" t="str">
        <v>2024</v>
      </c>
      <c r="Q230" s="28">
        <f>DATE(P230,N230,O230)</f>
        <v>45424</v>
      </c>
      <c r="R230" s="89" t="str" cm="1">
        <f t="array" ref="R230:T230">_xlfn.TEXTSPLIT($L230,":")</f>
        <v>03</v>
      </c>
      <c r="S230" s="28" t="str">
        <v>01</v>
      </c>
      <c r="T230" s="28" t="str">
        <v>50</v>
      </c>
      <c r="U230" s="90">
        <f t="shared" si="35"/>
        <v>0.12627314814814813</v>
      </c>
      <c r="V230" s="27" t="str">
        <f t="shared" si="36"/>
        <v>Reels</v>
      </c>
      <c r="W230" s="37" t="str">
        <f t="shared" si="37"/>
        <v>Instagram</v>
      </c>
      <c r="X230" s="71">
        <f t="shared" si="29"/>
        <v>33</v>
      </c>
      <c r="Y230" s="60" t="str">
        <f t="shared" si="30"/>
        <v>Train to Gain</v>
      </c>
      <c r="Z230" s="69">
        <f t="shared" si="38"/>
        <v>45424</v>
      </c>
      <c r="AA230" s="66" t="str" cm="1">
        <f t="array" ref="AA230:AB230">_xlfn.TEXTSPLIT($F230,$V230)</f>
        <v>709915981</v>
      </c>
      <c r="AB230" t="str">
        <v/>
      </c>
    </row>
    <row r="231" spans="1:28">
      <c r="A231" s="32" t="s">
        <v>1359</v>
      </c>
      <c r="B231" s="37" t="str" cm="1">
        <f t="array" ref="B231:D231">TRIM(_xlfn.TEXTSPLIT($A231,"#"))</f>
        <v>7thDec2024(09:56:28)700005985Explore Page</v>
      </c>
      <c r="C231" s="27" t="str">
        <v>Train to Gain</v>
      </c>
      <c r="D231" s="27" t="str">
        <v>[31]</v>
      </c>
      <c r="E231" s="27" t="str" cm="1">
        <f t="array" ref="E231:F231">_xlfn.TEXTSPLIT($B231,")")</f>
        <v>7thDec2024(09:56:28</v>
      </c>
      <c r="F231" s="27" t="str">
        <v>700005985Explore Page</v>
      </c>
      <c r="G231" s="27" t="str">
        <f t="shared" si="31"/>
        <v>31]</v>
      </c>
      <c r="H231" s="27">
        <f>VALUE(SUBSTITUTE($G231,"]",""))</f>
        <v>31</v>
      </c>
      <c r="I231" s="27" t="str">
        <f t="shared" si="32"/>
        <v>Train to Gain</v>
      </c>
      <c r="J231" s="28" t="str">
        <f t="shared" si="33"/>
        <v>7thDec2024 09:56:28</v>
      </c>
      <c r="K231" s="28" t="str" cm="1">
        <f t="array" ref="K231:L231">_xlfn.TEXTSPLIT($J231," ")</f>
        <v>7thDec2024</v>
      </c>
      <c r="L231" s="28" t="str">
        <v>09:56:28</v>
      </c>
      <c r="M231" s="58" t="str">
        <f t="shared" si="34"/>
        <v>7/12/2024</v>
      </c>
      <c r="N231" s="28" t="str" cm="1">
        <f t="array" ref="N231:P231">_xlfn.TEXTSPLIT($M231,"/")</f>
        <v>7</v>
      </c>
      <c r="O231" s="28" t="str">
        <v>12</v>
      </c>
      <c r="P231" s="28" t="str">
        <v>2024</v>
      </c>
      <c r="Q231" s="28">
        <f>DATE(P231,N231,O231)</f>
        <v>45485</v>
      </c>
      <c r="R231" s="89" t="str" cm="1">
        <f t="array" ref="R231:T231">_xlfn.TEXTSPLIT($L231,":")</f>
        <v>09</v>
      </c>
      <c r="S231" s="28" t="str">
        <v>56</v>
      </c>
      <c r="T231" s="28" t="str">
        <v>28</v>
      </c>
      <c r="U231" s="90">
        <f t="shared" si="35"/>
        <v>0.41421296296296295</v>
      </c>
      <c r="V231" s="27" t="str">
        <f t="shared" si="36"/>
        <v>Explore Page</v>
      </c>
      <c r="W231" s="37" t="str">
        <f t="shared" si="37"/>
        <v>Instagram</v>
      </c>
      <c r="X231" s="71">
        <f t="shared" si="29"/>
        <v>31</v>
      </c>
      <c r="Y231" s="60" t="str">
        <f t="shared" si="30"/>
        <v>Train to Gain</v>
      </c>
      <c r="Z231" s="69">
        <f t="shared" si="38"/>
        <v>45485</v>
      </c>
      <c r="AA231" s="66" t="str" cm="1">
        <f t="array" ref="AA231:AB231">_xlfn.TEXTSPLIT($F231,$V231)</f>
        <v>700005985</v>
      </c>
      <c r="AB231" t="str">
        <v/>
      </c>
    </row>
    <row r="232" spans="1:28">
      <c r="A232" s="32" t="s">
        <v>1360</v>
      </c>
      <c r="B232" s="37" t="str" cm="1">
        <f t="array" ref="B232:D232">TRIM(_xlfn.TEXTSPLIT($A232,"#"))</f>
        <v>3rdDec2024(11:39:16)700095989Stories</v>
      </c>
      <c r="C232" s="27" t="str">
        <v>Train to Gain</v>
      </c>
      <c r="D232" s="27" t="str">
        <v>[35]</v>
      </c>
      <c r="E232" s="27" t="str" cm="1">
        <f t="array" ref="E232:F232">_xlfn.TEXTSPLIT($B232,")")</f>
        <v>3rdDec2024(11:39:16</v>
      </c>
      <c r="F232" s="27" t="str">
        <v>700095989Stories</v>
      </c>
      <c r="G232" s="27" t="str">
        <f t="shared" si="31"/>
        <v>35]</v>
      </c>
      <c r="H232" s="27">
        <f>VALUE(SUBSTITUTE($G232,"]",""))</f>
        <v>35</v>
      </c>
      <c r="I232" s="27" t="str">
        <f t="shared" si="32"/>
        <v>Train to Gain</v>
      </c>
      <c r="J232" s="28" t="str">
        <f t="shared" si="33"/>
        <v>3rdDec2024 11:39:16</v>
      </c>
      <c r="K232" s="28" t="str" cm="1">
        <f t="array" ref="K232:L232">_xlfn.TEXTSPLIT($J232," ")</f>
        <v>3rdDec2024</v>
      </c>
      <c r="L232" s="28" t="str">
        <v>11:39:16</v>
      </c>
      <c r="M232" s="58" t="str">
        <f t="shared" si="34"/>
        <v>3/12/2024</v>
      </c>
      <c r="N232" s="28" t="str" cm="1">
        <f t="array" ref="N232:P232">_xlfn.TEXTSPLIT($M232,"/")</f>
        <v>3</v>
      </c>
      <c r="O232" s="28" t="str">
        <v>12</v>
      </c>
      <c r="P232" s="28" t="str">
        <v>2024</v>
      </c>
      <c r="Q232" s="28">
        <f>DATE(P232,N232,O232)</f>
        <v>45363</v>
      </c>
      <c r="R232" s="89" t="str" cm="1">
        <f t="array" ref="R232:T232">_xlfn.TEXTSPLIT($L232,":")</f>
        <v>11</v>
      </c>
      <c r="S232" s="28" t="str">
        <v>39</v>
      </c>
      <c r="T232" s="28" t="str">
        <v>16</v>
      </c>
      <c r="U232" s="90">
        <f t="shared" si="35"/>
        <v>0.48560185185185184</v>
      </c>
      <c r="V232" s="27" t="str">
        <f t="shared" si="36"/>
        <v>Stories</v>
      </c>
      <c r="W232" s="37" t="str">
        <f t="shared" si="37"/>
        <v>Instagram</v>
      </c>
      <c r="X232" s="71">
        <f t="shared" si="29"/>
        <v>35</v>
      </c>
      <c r="Y232" s="60" t="str">
        <f t="shared" si="30"/>
        <v>Train to Gain</v>
      </c>
      <c r="Z232" s="69">
        <f t="shared" si="38"/>
        <v>45363</v>
      </c>
      <c r="AA232" s="66" t="str" cm="1">
        <f t="array" ref="AA232:AB232">_xlfn.TEXTSPLIT($F232,$V232)</f>
        <v>700095989</v>
      </c>
      <c r="AB232" t="str">
        <v/>
      </c>
    </row>
    <row r="233" spans="1:28">
      <c r="A233" s="32" t="s">
        <v>1361</v>
      </c>
      <c r="B233" s="37" t="str" cm="1">
        <f t="array" ref="B233:D233">TRIM(_xlfn.TEXTSPLIT($A233,"#"))</f>
        <v>5thDec2024(11:29:24)600185993Reels</v>
      </c>
      <c r="C233" s="27" t="str">
        <v>Unlock Your Potential</v>
      </c>
      <c r="D233" s="27" t="str">
        <v>[35]</v>
      </c>
      <c r="E233" s="27" t="str" cm="1">
        <f t="array" ref="E233:F233">_xlfn.TEXTSPLIT($B233,")")</f>
        <v>5thDec2024(11:29:24</v>
      </c>
      <c r="F233" s="27" t="str">
        <v>600185993Reels</v>
      </c>
      <c r="G233" s="27" t="str">
        <f t="shared" si="31"/>
        <v>35]</v>
      </c>
      <c r="H233" s="27">
        <f>VALUE(SUBSTITUTE($G233,"]",""))</f>
        <v>35</v>
      </c>
      <c r="I233" s="27" t="str">
        <f t="shared" si="32"/>
        <v>Unlock Your Potential</v>
      </c>
      <c r="J233" s="28" t="str">
        <f t="shared" si="33"/>
        <v>5thDec2024 11:29:24</v>
      </c>
      <c r="K233" s="28" t="str" cm="1">
        <f t="array" ref="K233:L233">_xlfn.TEXTSPLIT($J233," ")</f>
        <v>5thDec2024</v>
      </c>
      <c r="L233" s="28" t="str">
        <v>11:29:24</v>
      </c>
      <c r="M233" s="58" t="str">
        <f t="shared" si="34"/>
        <v>5/12/2024</v>
      </c>
      <c r="N233" s="28" t="str" cm="1">
        <f t="array" ref="N233:P233">_xlfn.TEXTSPLIT($M233,"/")</f>
        <v>5</v>
      </c>
      <c r="O233" s="28" t="str">
        <v>12</v>
      </c>
      <c r="P233" s="28" t="str">
        <v>2024</v>
      </c>
      <c r="Q233" s="28">
        <f>DATE(P233,N233,O233)</f>
        <v>45424</v>
      </c>
      <c r="R233" s="89" t="str" cm="1">
        <f t="array" ref="R233:T233">_xlfn.TEXTSPLIT($L233,":")</f>
        <v>11</v>
      </c>
      <c r="S233" s="28" t="str">
        <v>29</v>
      </c>
      <c r="T233" s="28" t="str">
        <v>24</v>
      </c>
      <c r="U233" s="90">
        <f t="shared" si="35"/>
        <v>0.47875000000000001</v>
      </c>
      <c r="V233" s="27" t="str">
        <f t="shared" si="36"/>
        <v>Reels</v>
      </c>
      <c r="W233" s="37" t="str">
        <f t="shared" si="37"/>
        <v>Instagram</v>
      </c>
      <c r="X233" s="71">
        <f t="shared" si="29"/>
        <v>35</v>
      </c>
      <c r="Y233" s="60" t="str">
        <f t="shared" si="30"/>
        <v>Unlock Your Potential</v>
      </c>
      <c r="Z233" s="69">
        <f t="shared" si="38"/>
        <v>45424</v>
      </c>
      <c r="AA233" s="66" t="str" cm="1">
        <f t="array" ref="AA233:AB233">_xlfn.TEXTSPLIT($F233,$V233)</f>
        <v>600185993</v>
      </c>
      <c r="AB233" t="str">
        <v/>
      </c>
    </row>
    <row r="234" spans="1:28">
      <c r="A234" s="32" t="s">
        <v>1362</v>
      </c>
      <c r="B234" s="37" t="str" cm="1">
        <f t="array" ref="B234:D234">TRIM(_xlfn.TEXTSPLIT($A234,"#"))</f>
        <v>2ndDec2024(08:08:55)600275996News Feed</v>
      </c>
      <c r="C234" s="27" t="str">
        <v>Train to Gain</v>
      </c>
      <c r="D234" s="27" t="str">
        <v>[34]</v>
      </c>
      <c r="E234" s="27" t="str" cm="1">
        <f t="array" ref="E234:F234">_xlfn.TEXTSPLIT($B234,")")</f>
        <v>2ndDec2024(08:08:55</v>
      </c>
      <c r="F234" s="27" t="str">
        <v>600275996News Feed</v>
      </c>
      <c r="G234" s="27" t="str">
        <f t="shared" si="31"/>
        <v>34]</v>
      </c>
      <c r="H234" s="27">
        <f>VALUE(SUBSTITUTE($G234,"]",""))</f>
        <v>34</v>
      </c>
      <c r="I234" s="27" t="str">
        <f t="shared" si="32"/>
        <v>Train to Gain</v>
      </c>
      <c r="J234" s="28" t="str">
        <f t="shared" si="33"/>
        <v>2ndDec2024 08:08:55</v>
      </c>
      <c r="K234" s="28" t="str" cm="1">
        <f t="array" ref="K234:L234">_xlfn.TEXTSPLIT($J234," ")</f>
        <v>2ndDec2024</v>
      </c>
      <c r="L234" s="28" t="str">
        <v>08:08:55</v>
      </c>
      <c r="M234" s="58" t="str">
        <f t="shared" si="34"/>
        <v>2/12/2024</v>
      </c>
      <c r="N234" s="28" t="str" cm="1">
        <f t="array" ref="N234:P234">_xlfn.TEXTSPLIT($M234,"/")</f>
        <v>2</v>
      </c>
      <c r="O234" s="28" t="str">
        <v>12</v>
      </c>
      <c r="P234" s="28" t="str">
        <v>2024</v>
      </c>
      <c r="Q234" s="28">
        <f>DATE(P234,N234,O234)</f>
        <v>45334</v>
      </c>
      <c r="R234" s="89" t="str" cm="1">
        <f t="array" ref="R234:T234">_xlfn.TEXTSPLIT($L234,":")</f>
        <v>08</v>
      </c>
      <c r="S234" s="28" t="str">
        <v>08</v>
      </c>
      <c r="T234" s="28" t="str">
        <v>55</v>
      </c>
      <c r="U234" s="90">
        <f t="shared" si="35"/>
        <v>0.33952546296296299</v>
      </c>
      <c r="V234" s="27" t="str">
        <f t="shared" si="36"/>
        <v>News Feed</v>
      </c>
      <c r="W234" s="37" t="str">
        <f t="shared" si="37"/>
        <v>Facebook</v>
      </c>
      <c r="X234" s="71">
        <f t="shared" si="29"/>
        <v>34</v>
      </c>
      <c r="Y234" s="60" t="str">
        <f t="shared" si="30"/>
        <v>Train to Gain</v>
      </c>
      <c r="Z234" s="69">
        <f t="shared" si="38"/>
        <v>45334</v>
      </c>
      <c r="AA234" s="66" t="str" cm="1">
        <f t="array" ref="AA234:AB234">_xlfn.TEXTSPLIT($F234,$V234)</f>
        <v>600275996</v>
      </c>
      <c r="AB234" t="str">
        <v/>
      </c>
    </row>
    <row r="235" spans="1:28">
      <c r="A235" s="32" t="s">
        <v>1363</v>
      </c>
      <c r="B235" s="37" t="str" cm="1">
        <f t="array" ref="B235:D235">TRIM(_xlfn.TEXTSPLIT($A235,"#"))</f>
        <v>5thDec2024(10:37:28)700366000Subscribers</v>
      </c>
      <c r="C235" s="27" t="str">
        <v>Train to Gain</v>
      </c>
      <c r="D235" s="27" t="str">
        <v>[8]</v>
      </c>
      <c r="E235" s="27" t="str" cm="1">
        <f t="array" ref="E235:F235">_xlfn.TEXTSPLIT($B235,")")</f>
        <v>5thDec2024(10:37:28</v>
      </c>
      <c r="F235" s="27" t="str">
        <v>700366000Subscribers</v>
      </c>
      <c r="G235" s="27" t="str">
        <f t="shared" si="31"/>
        <v>8]</v>
      </c>
      <c r="H235" s="27">
        <f>VALUE(SUBSTITUTE($G235,"]",""))</f>
        <v>8</v>
      </c>
      <c r="I235" s="27" t="str">
        <f t="shared" si="32"/>
        <v>Train to Gain</v>
      </c>
      <c r="J235" s="28" t="str">
        <f t="shared" si="33"/>
        <v>5thDec2024 10:37:28</v>
      </c>
      <c r="K235" s="28" t="str" cm="1">
        <f t="array" ref="K235:L235">_xlfn.TEXTSPLIT($J235," ")</f>
        <v>5thDec2024</v>
      </c>
      <c r="L235" s="28" t="str">
        <v>10:37:28</v>
      </c>
      <c r="M235" s="58" t="str">
        <f t="shared" si="34"/>
        <v>5/12/2024</v>
      </c>
      <c r="N235" s="28" t="str" cm="1">
        <f t="array" ref="N235:P235">_xlfn.TEXTSPLIT($M235,"/")</f>
        <v>5</v>
      </c>
      <c r="O235" s="28" t="str">
        <v>12</v>
      </c>
      <c r="P235" s="28" t="str">
        <v>2024</v>
      </c>
      <c r="Q235" s="28">
        <f>DATE(P235,N235,O235)</f>
        <v>45424</v>
      </c>
      <c r="R235" s="89" t="str" cm="1">
        <f t="array" ref="R235:T235">_xlfn.TEXTSPLIT($L235,":")</f>
        <v>10</v>
      </c>
      <c r="S235" s="28" t="str">
        <v>37</v>
      </c>
      <c r="T235" s="28" t="str">
        <v>28</v>
      </c>
      <c r="U235" s="90">
        <f t="shared" si="35"/>
        <v>0.44268518518518518</v>
      </c>
      <c r="V235" s="27" t="str">
        <f t="shared" si="36"/>
        <v>Subscribers</v>
      </c>
      <c r="W235" s="37" t="str">
        <f t="shared" si="37"/>
        <v>Youtube</v>
      </c>
      <c r="X235" s="71">
        <f t="shared" si="29"/>
        <v>8</v>
      </c>
      <c r="Y235" s="60" t="str">
        <f t="shared" si="30"/>
        <v>Train to Gain</v>
      </c>
      <c r="Z235" s="69">
        <f t="shared" si="38"/>
        <v>45424</v>
      </c>
      <c r="AA235" s="66" t="str" cm="1">
        <f t="array" ref="AA235:AB235">_xlfn.TEXTSPLIT($F235,$V235)</f>
        <v>700366000</v>
      </c>
      <c r="AB235" t="str">
        <v/>
      </c>
    </row>
    <row r="236" spans="1:28">
      <c r="A236" s="32" t="s">
        <v>1364</v>
      </c>
      <c r="B236" s="37" t="str" cm="1">
        <f t="array" ref="B236:D236">TRIM(_xlfn.TEXTSPLIT($A236,"#"))</f>
        <v>1stDec2024(06:37:27)700456004Reels</v>
      </c>
      <c r="C236" s="27" t="str">
        <v>Train to Gain</v>
      </c>
      <c r="D236" s="27" t="str">
        <v>[39]</v>
      </c>
      <c r="E236" s="27" t="str" cm="1">
        <f t="array" ref="E236:F236">_xlfn.TEXTSPLIT($B236,")")</f>
        <v>1stDec2024(06:37:27</v>
      </c>
      <c r="F236" s="27" t="str">
        <v>700456004Reels</v>
      </c>
      <c r="G236" s="27" t="str">
        <f t="shared" si="31"/>
        <v>39]</v>
      </c>
      <c r="H236" s="27">
        <f>VALUE(SUBSTITUTE($G236,"]",""))</f>
        <v>39</v>
      </c>
      <c r="I236" s="27" t="str">
        <f t="shared" si="32"/>
        <v>Train to Gain</v>
      </c>
      <c r="J236" s="28" t="str">
        <f t="shared" si="33"/>
        <v>1stDec2024 06:37:27</v>
      </c>
      <c r="K236" s="28" t="str" cm="1">
        <f t="array" ref="K236:L236">_xlfn.TEXTSPLIT($J236," ")</f>
        <v>1stDec2024</v>
      </c>
      <c r="L236" s="28" t="str">
        <v>06:37:27</v>
      </c>
      <c r="M236" s="58" t="str">
        <f t="shared" si="34"/>
        <v>1/12/2024</v>
      </c>
      <c r="N236" s="28" t="str" cm="1">
        <f t="array" ref="N236:P236">_xlfn.TEXTSPLIT($M236,"/")</f>
        <v>1</v>
      </c>
      <c r="O236" s="28" t="str">
        <v>12</v>
      </c>
      <c r="P236" s="28" t="str">
        <v>2024</v>
      </c>
      <c r="Q236" s="28">
        <f>DATE(P236,N236,O236)</f>
        <v>45303</v>
      </c>
      <c r="R236" s="89" t="str" cm="1">
        <f t="array" ref="R236:T236">_xlfn.TEXTSPLIT($L236,":")</f>
        <v>06</v>
      </c>
      <c r="S236" s="28" t="str">
        <v>37</v>
      </c>
      <c r="T236" s="28" t="str">
        <v>27</v>
      </c>
      <c r="U236" s="90">
        <f t="shared" si="35"/>
        <v>0.27600694444444446</v>
      </c>
      <c r="V236" s="27" t="str">
        <f t="shared" si="36"/>
        <v>Reels</v>
      </c>
      <c r="W236" s="37" t="str">
        <f t="shared" si="37"/>
        <v>Instagram</v>
      </c>
      <c r="X236" s="71">
        <f t="shared" si="29"/>
        <v>39</v>
      </c>
      <c r="Y236" s="60" t="str">
        <f t="shared" si="30"/>
        <v>Train to Gain</v>
      </c>
      <c r="Z236" s="69">
        <f t="shared" si="38"/>
        <v>45303</v>
      </c>
      <c r="AA236" s="66" t="str" cm="1">
        <f t="array" ref="AA236:AB236">_xlfn.TEXTSPLIT($F236,$V236)</f>
        <v>700456004</v>
      </c>
      <c r="AB236" t="str">
        <v/>
      </c>
    </row>
    <row r="237" spans="1:28">
      <c r="A237" s="32" t="s">
        <v>1365</v>
      </c>
      <c r="B237" s="37" t="str" cm="1">
        <f t="array" ref="B237:D237">TRIM(_xlfn.TEXTSPLIT($A237,"#"))</f>
        <v>7thDec2024(01:40:46)600546008News Feed</v>
      </c>
      <c r="C237" s="27" t="str">
        <v>Unlock Your Potential</v>
      </c>
      <c r="D237" s="27" t="str">
        <v>[17]</v>
      </c>
      <c r="E237" s="27" t="str" cm="1">
        <f t="array" ref="E237:F237">_xlfn.TEXTSPLIT($B237,")")</f>
        <v>7thDec2024(01:40:46</v>
      </c>
      <c r="F237" s="27" t="str">
        <v>600546008News Feed</v>
      </c>
      <c r="G237" s="27" t="str">
        <f t="shared" si="31"/>
        <v>17]</v>
      </c>
      <c r="H237" s="27">
        <f>VALUE(SUBSTITUTE($G237,"]",""))</f>
        <v>17</v>
      </c>
      <c r="I237" s="27" t="str">
        <f t="shared" si="32"/>
        <v>Unlock Your Potential</v>
      </c>
      <c r="J237" s="28" t="str">
        <f t="shared" si="33"/>
        <v>7thDec2024 01:40:46</v>
      </c>
      <c r="K237" s="28" t="str" cm="1">
        <f t="array" ref="K237:L237">_xlfn.TEXTSPLIT($J237," ")</f>
        <v>7thDec2024</v>
      </c>
      <c r="L237" s="28" t="str">
        <v>01:40:46</v>
      </c>
      <c r="M237" s="58" t="str">
        <f t="shared" si="34"/>
        <v>7/12/2024</v>
      </c>
      <c r="N237" s="28" t="str" cm="1">
        <f t="array" ref="N237:P237">_xlfn.TEXTSPLIT($M237,"/")</f>
        <v>7</v>
      </c>
      <c r="O237" s="28" t="str">
        <v>12</v>
      </c>
      <c r="P237" s="28" t="str">
        <v>2024</v>
      </c>
      <c r="Q237" s="28">
        <f>DATE(P237,N237,O237)</f>
        <v>45485</v>
      </c>
      <c r="R237" s="89" t="str" cm="1">
        <f t="array" ref="R237:T237">_xlfn.TEXTSPLIT($L237,":")</f>
        <v>01</v>
      </c>
      <c r="S237" s="28" t="str">
        <v>40</v>
      </c>
      <c r="T237" s="28" t="str">
        <v>46</v>
      </c>
      <c r="U237" s="90">
        <f t="shared" si="35"/>
        <v>6.9976851851851846E-2</v>
      </c>
      <c r="V237" s="27" t="str">
        <f t="shared" si="36"/>
        <v>News Feed</v>
      </c>
      <c r="W237" s="37" t="str">
        <f t="shared" si="37"/>
        <v>Facebook</v>
      </c>
      <c r="X237" s="71">
        <f t="shared" si="29"/>
        <v>17</v>
      </c>
      <c r="Y237" s="60" t="str">
        <f t="shared" si="30"/>
        <v>Unlock Your Potential</v>
      </c>
      <c r="Z237" s="69">
        <f t="shared" si="38"/>
        <v>45485</v>
      </c>
      <c r="AA237" s="66" t="str" cm="1">
        <f t="array" ref="AA237:AB237">_xlfn.TEXTSPLIT($F237,$V237)</f>
        <v>600546008</v>
      </c>
      <c r="AB237" t="str">
        <v/>
      </c>
    </row>
    <row r="238" spans="1:28">
      <c r="A238" s="32" t="s">
        <v>1366</v>
      </c>
      <c r="B238" s="37" t="str" cm="1">
        <f t="array" ref="B238:D238">TRIM(_xlfn.TEXTSPLIT($A238,"#"))</f>
        <v>7thDec2024(01:01:16)700636011Stories</v>
      </c>
      <c r="C238" s="27" t="str">
        <v>Unlock Your Potential</v>
      </c>
      <c r="D238" s="27" t="str">
        <v>[20]</v>
      </c>
      <c r="E238" s="27" t="str" cm="1">
        <f t="array" ref="E238:F238">_xlfn.TEXTSPLIT($B238,")")</f>
        <v>7thDec2024(01:01:16</v>
      </c>
      <c r="F238" s="27" t="str">
        <v>700636011Stories</v>
      </c>
      <c r="G238" s="27" t="str">
        <f t="shared" si="31"/>
        <v>20]</v>
      </c>
      <c r="H238" s="27">
        <f>VALUE(SUBSTITUTE($G238,"]",""))</f>
        <v>20</v>
      </c>
      <c r="I238" s="27" t="str">
        <f t="shared" si="32"/>
        <v>Unlock Your Potential</v>
      </c>
      <c r="J238" s="28" t="str">
        <f t="shared" si="33"/>
        <v>7thDec2024 01:01:16</v>
      </c>
      <c r="K238" s="28" t="str" cm="1">
        <f t="array" ref="K238:L238">_xlfn.TEXTSPLIT($J238," ")</f>
        <v>7thDec2024</v>
      </c>
      <c r="L238" s="28" t="str">
        <v>01:01:16</v>
      </c>
      <c r="M238" s="58" t="str">
        <f t="shared" si="34"/>
        <v>7/12/2024</v>
      </c>
      <c r="N238" s="28" t="str" cm="1">
        <f t="array" ref="N238:P238">_xlfn.TEXTSPLIT($M238,"/")</f>
        <v>7</v>
      </c>
      <c r="O238" s="28" t="str">
        <v>12</v>
      </c>
      <c r="P238" s="28" t="str">
        <v>2024</v>
      </c>
      <c r="Q238" s="28">
        <f>DATE(P238,N238,O238)</f>
        <v>45485</v>
      </c>
      <c r="R238" s="89" t="str" cm="1">
        <f t="array" ref="R238:T238">_xlfn.TEXTSPLIT($L238,":")</f>
        <v>01</v>
      </c>
      <c r="S238" s="28" t="str">
        <v>01</v>
      </c>
      <c r="T238" s="28" t="str">
        <v>16</v>
      </c>
      <c r="U238" s="90">
        <f t="shared" si="35"/>
        <v>4.2546296296296297E-2</v>
      </c>
      <c r="V238" s="27" t="str">
        <f t="shared" si="36"/>
        <v>Stories</v>
      </c>
      <c r="W238" s="37" t="str">
        <f t="shared" si="37"/>
        <v>Instagram</v>
      </c>
      <c r="X238" s="71">
        <f t="shared" si="29"/>
        <v>20</v>
      </c>
      <c r="Y238" s="60" t="str">
        <f t="shared" si="30"/>
        <v>Unlock Your Potential</v>
      </c>
      <c r="Z238" s="69">
        <f t="shared" si="38"/>
        <v>45485</v>
      </c>
      <c r="AA238" s="66" t="str" cm="1">
        <f t="array" ref="AA238:AB238">_xlfn.TEXTSPLIT($F238,$V238)</f>
        <v>700636011</v>
      </c>
      <c r="AB238" t="str">
        <v/>
      </c>
    </row>
    <row r="239" spans="1:28">
      <c r="A239" s="32" t="s">
        <v>1367</v>
      </c>
      <c r="B239" s="37" t="str" cm="1">
        <f t="array" ref="B239:D239">TRIM(_xlfn.TEXTSPLIT($A239,"#"))</f>
        <v>4thDec2024(06:07:03)600726015Explore Page</v>
      </c>
      <c r="C239" s="27" t="str">
        <v>Unlock Your Potential</v>
      </c>
      <c r="D239" s="27" t="str">
        <v>[37]</v>
      </c>
      <c r="E239" s="27" t="str" cm="1">
        <f t="array" ref="E239:F239">_xlfn.TEXTSPLIT($B239,")")</f>
        <v>4thDec2024(06:07:03</v>
      </c>
      <c r="F239" s="27" t="str">
        <v>600726015Explore Page</v>
      </c>
      <c r="G239" s="27" t="str">
        <f t="shared" si="31"/>
        <v>37]</v>
      </c>
      <c r="H239" s="27">
        <f>VALUE(SUBSTITUTE($G239,"]",""))</f>
        <v>37</v>
      </c>
      <c r="I239" s="27" t="str">
        <f t="shared" si="32"/>
        <v>Unlock Your Potential</v>
      </c>
      <c r="J239" s="28" t="str">
        <f t="shared" si="33"/>
        <v>4thDec2024 06:07:03</v>
      </c>
      <c r="K239" s="28" t="str" cm="1">
        <f t="array" ref="K239:L239">_xlfn.TEXTSPLIT($J239," ")</f>
        <v>4thDec2024</v>
      </c>
      <c r="L239" s="28" t="str">
        <v>06:07:03</v>
      </c>
      <c r="M239" s="58" t="str">
        <f t="shared" si="34"/>
        <v>4/12/2024</v>
      </c>
      <c r="N239" s="28" t="str" cm="1">
        <f t="array" ref="N239:P239">_xlfn.TEXTSPLIT($M239,"/")</f>
        <v>4</v>
      </c>
      <c r="O239" s="28" t="str">
        <v>12</v>
      </c>
      <c r="P239" s="28" t="str">
        <v>2024</v>
      </c>
      <c r="Q239" s="28">
        <f>DATE(P239,N239,O239)</f>
        <v>45394</v>
      </c>
      <c r="R239" s="89" t="str" cm="1">
        <f t="array" ref="R239:T239">_xlfn.TEXTSPLIT($L239,":")</f>
        <v>06</v>
      </c>
      <c r="S239" s="28" t="str">
        <v>07</v>
      </c>
      <c r="T239" s="28" t="str">
        <v>03</v>
      </c>
      <c r="U239" s="90">
        <f t="shared" si="35"/>
        <v>0.25489583333333332</v>
      </c>
      <c r="V239" s="27" t="str">
        <f t="shared" si="36"/>
        <v>Explore Page</v>
      </c>
      <c r="W239" s="37" t="str">
        <f t="shared" si="37"/>
        <v>Instagram</v>
      </c>
      <c r="X239" s="71">
        <f t="shared" si="29"/>
        <v>37</v>
      </c>
      <c r="Y239" s="60" t="str">
        <f t="shared" si="30"/>
        <v>Unlock Your Potential</v>
      </c>
      <c r="Z239" s="69">
        <f t="shared" si="38"/>
        <v>45394</v>
      </c>
      <c r="AA239" s="66" t="str" cm="1">
        <f t="array" ref="AA239:AB239">_xlfn.TEXTSPLIT($F239,$V239)</f>
        <v>600726015</v>
      </c>
      <c r="AB239" t="str">
        <v/>
      </c>
    </row>
    <row r="240" spans="1:28">
      <c r="A240" s="32" t="s">
        <v>1368</v>
      </c>
      <c r="B240" s="37" t="str" cm="1">
        <f t="array" ref="B240:D240">TRIM(_xlfn.TEXTSPLIT($A240,"#"))</f>
        <v>3rdDec2024(07:23:45)700816019Reels</v>
      </c>
      <c r="C240" s="27" t="str">
        <v>Train to Gain</v>
      </c>
      <c r="D240" s="27" t="str">
        <v>[39]</v>
      </c>
      <c r="E240" s="27" t="str" cm="1">
        <f t="array" ref="E240:F240">_xlfn.TEXTSPLIT($B240,")")</f>
        <v>3rdDec2024(07:23:45</v>
      </c>
      <c r="F240" s="27" t="str">
        <v>700816019Reels</v>
      </c>
      <c r="G240" s="27" t="str">
        <f t="shared" si="31"/>
        <v>39]</v>
      </c>
      <c r="H240" s="27">
        <f>VALUE(SUBSTITUTE($G240,"]",""))</f>
        <v>39</v>
      </c>
      <c r="I240" s="27" t="str">
        <f t="shared" si="32"/>
        <v>Train to Gain</v>
      </c>
      <c r="J240" s="28" t="str">
        <f t="shared" si="33"/>
        <v>3rdDec2024 07:23:45</v>
      </c>
      <c r="K240" s="28" t="str" cm="1">
        <f t="array" ref="K240:L240">_xlfn.TEXTSPLIT($J240," ")</f>
        <v>3rdDec2024</v>
      </c>
      <c r="L240" s="28" t="str">
        <v>07:23:45</v>
      </c>
      <c r="M240" s="58" t="str">
        <f t="shared" si="34"/>
        <v>3/12/2024</v>
      </c>
      <c r="N240" s="28" t="str" cm="1">
        <f t="array" ref="N240:P240">_xlfn.TEXTSPLIT($M240,"/")</f>
        <v>3</v>
      </c>
      <c r="O240" s="28" t="str">
        <v>12</v>
      </c>
      <c r="P240" s="28" t="str">
        <v>2024</v>
      </c>
      <c r="Q240" s="28">
        <f>DATE(P240,N240,O240)</f>
        <v>45363</v>
      </c>
      <c r="R240" s="89" t="str" cm="1">
        <f t="array" ref="R240:T240">_xlfn.TEXTSPLIT($L240,":")</f>
        <v>07</v>
      </c>
      <c r="S240" s="28" t="str">
        <v>23</v>
      </c>
      <c r="T240" s="28" t="str">
        <v>45</v>
      </c>
      <c r="U240" s="90">
        <f t="shared" si="35"/>
        <v>0.30815972222222221</v>
      </c>
      <c r="V240" s="27" t="str">
        <f t="shared" si="36"/>
        <v>Reels</v>
      </c>
      <c r="W240" s="37" t="str">
        <f t="shared" si="37"/>
        <v>Instagram</v>
      </c>
      <c r="X240" s="71">
        <f t="shared" si="29"/>
        <v>39</v>
      </c>
      <c r="Y240" s="60" t="str">
        <f t="shared" si="30"/>
        <v>Train to Gain</v>
      </c>
      <c r="Z240" s="69">
        <f t="shared" si="38"/>
        <v>45363</v>
      </c>
      <c r="AA240" s="66" t="str" cm="1">
        <f t="array" ref="AA240:AB240">_xlfn.TEXTSPLIT($F240,$V240)</f>
        <v>700816019</v>
      </c>
      <c r="AB240" t="str">
        <v/>
      </c>
    </row>
    <row r="241" spans="1:28">
      <c r="A241" s="32" t="s">
        <v>1369</v>
      </c>
      <c r="B241" s="37" t="str" cm="1">
        <f t="array" ref="B241:D241">TRIM(_xlfn.TEXTSPLIT($A241,"#"))</f>
        <v>5thDec2024(10:26:21)600906023Reels</v>
      </c>
      <c r="C241" s="27" t="str">
        <v>Train to Gain</v>
      </c>
      <c r="D241" s="27" t="str">
        <v>[13]</v>
      </c>
      <c r="E241" s="27" t="str" cm="1">
        <f t="array" ref="E241:F241">_xlfn.TEXTSPLIT($B241,")")</f>
        <v>5thDec2024(10:26:21</v>
      </c>
      <c r="F241" s="27" t="str">
        <v>600906023Reels</v>
      </c>
      <c r="G241" s="27" t="str">
        <f t="shared" si="31"/>
        <v>13]</v>
      </c>
      <c r="H241" s="27">
        <f>VALUE(SUBSTITUTE($G241,"]",""))</f>
        <v>13</v>
      </c>
      <c r="I241" s="27" t="str">
        <f t="shared" si="32"/>
        <v>Train to Gain</v>
      </c>
      <c r="J241" s="28" t="str">
        <f t="shared" si="33"/>
        <v>5thDec2024 10:26:21</v>
      </c>
      <c r="K241" s="28" t="str" cm="1">
        <f t="array" ref="K241:L241">_xlfn.TEXTSPLIT($J241," ")</f>
        <v>5thDec2024</v>
      </c>
      <c r="L241" s="28" t="str">
        <v>10:26:21</v>
      </c>
      <c r="M241" s="58" t="str">
        <f t="shared" si="34"/>
        <v>5/12/2024</v>
      </c>
      <c r="N241" s="28" t="str" cm="1">
        <f t="array" ref="N241:P241">_xlfn.TEXTSPLIT($M241,"/")</f>
        <v>5</v>
      </c>
      <c r="O241" s="28" t="str">
        <v>12</v>
      </c>
      <c r="P241" s="28" t="str">
        <v>2024</v>
      </c>
      <c r="Q241" s="28">
        <f>DATE(P241,N241,O241)</f>
        <v>45424</v>
      </c>
      <c r="R241" s="89" t="str" cm="1">
        <f t="array" ref="R241:T241">_xlfn.TEXTSPLIT($L241,":")</f>
        <v>10</v>
      </c>
      <c r="S241" s="28" t="str">
        <v>26</v>
      </c>
      <c r="T241" s="28" t="str">
        <v>21</v>
      </c>
      <c r="U241" s="90">
        <f t="shared" si="35"/>
        <v>0.43496527777777777</v>
      </c>
      <c r="V241" s="27" t="str">
        <f t="shared" si="36"/>
        <v>Reels</v>
      </c>
      <c r="W241" s="37" t="str">
        <f t="shared" si="37"/>
        <v>Instagram</v>
      </c>
      <c r="X241" s="71">
        <f t="shared" si="29"/>
        <v>13</v>
      </c>
      <c r="Y241" s="60" t="str">
        <f t="shared" si="30"/>
        <v>Train to Gain</v>
      </c>
      <c r="Z241" s="69">
        <f t="shared" si="38"/>
        <v>45424</v>
      </c>
      <c r="AA241" s="66" t="str" cm="1">
        <f t="array" ref="AA241:AB241">_xlfn.TEXTSPLIT($F241,$V241)</f>
        <v>600906023</v>
      </c>
      <c r="AB241" t="str">
        <v/>
      </c>
    </row>
    <row r="242" spans="1:28">
      <c r="A242" s="32" t="s">
        <v>1370</v>
      </c>
      <c r="B242" s="37" t="str" cm="1">
        <f t="array" ref="B242:D242">TRIM(_xlfn.TEXTSPLIT($A242,"#"))</f>
        <v>2ndDec2024(07:46:24)700996027Monetization</v>
      </c>
      <c r="C242" s="27" t="str">
        <v>Train to Gain</v>
      </c>
      <c r="D242" s="27" t="str">
        <v>[13]</v>
      </c>
      <c r="E242" s="27" t="str" cm="1">
        <f t="array" ref="E242:F242">_xlfn.TEXTSPLIT($B242,")")</f>
        <v>2ndDec2024(07:46:24</v>
      </c>
      <c r="F242" s="27" t="str">
        <v>700996027Monetization</v>
      </c>
      <c r="G242" s="27" t="str">
        <f t="shared" si="31"/>
        <v>13]</v>
      </c>
      <c r="H242" s="27">
        <f>VALUE(SUBSTITUTE($G242,"]",""))</f>
        <v>13</v>
      </c>
      <c r="I242" s="27" t="str">
        <f t="shared" si="32"/>
        <v>Train to Gain</v>
      </c>
      <c r="J242" s="28" t="str">
        <f t="shared" si="33"/>
        <v>2ndDec2024 07:46:24</v>
      </c>
      <c r="K242" s="28" t="str" cm="1">
        <f t="array" ref="K242:L242">_xlfn.TEXTSPLIT($J242," ")</f>
        <v>2ndDec2024</v>
      </c>
      <c r="L242" s="28" t="str">
        <v>07:46:24</v>
      </c>
      <c r="M242" s="58" t="str">
        <f t="shared" si="34"/>
        <v>2/12/2024</v>
      </c>
      <c r="N242" s="28" t="str" cm="1">
        <f t="array" ref="N242:P242">_xlfn.TEXTSPLIT($M242,"/")</f>
        <v>2</v>
      </c>
      <c r="O242" s="28" t="str">
        <v>12</v>
      </c>
      <c r="P242" s="28" t="str">
        <v>2024</v>
      </c>
      <c r="Q242" s="28">
        <f>DATE(P242,N242,O242)</f>
        <v>45334</v>
      </c>
      <c r="R242" s="89" t="str" cm="1">
        <f t="array" ref="R242:T242">_xlfn.TEXTSPLIT($L242,":")</f>
        <v>07</v>
      </c>
      <c r="S242" s="28" t="str">
        <v>46</v>
      </c>
      <c r="T242" s="28" t="str">
        <v>24</v>
      </c>
      <c r="U242" s="90">
        <f t="shared" si="35"/>
        <v>0.32388888888888889</v>
      </c>
      <c r="V242" s="27" t="str">
        <f t="shared" si="36"/>
        <v>Monetization</v>
      </c>
      <c r="W242" s="37" t="str">
        <f t="shared" si="37"/>
        <v>Youtube</v>
      </c>
      <c r="X242" s="71">
        <f t="shared" si="29"/>
        <v>13</v>
      </c>
      <c r="Y242" s="60" t="str">
        <f t="shared" si="30"/>
        <v>Train to Gain</v>
      </c>
      <c r="Z242" s="69">
        <f t="shared" si="38"/>
        <v>45334</v>
      </c>
      <c r="AA242" s="66" t="str" cm="1">
        <f t="array" ref="AA242:AB242">_xlfn.TEXTSPLIT($F242,$V242)</f>
        <v>700996027</v>
      </c>
      <c r="AB242" t="str">
        <v/>
      </c>
    </row>
    <row r="243" spans="1:28">
      <c r="A243" s="32" t="s">
        <v>1371</v>
      </c>
      <c r="B243" s="37" t="str" cm="1">
        <f t="array" ref="B243:D243">TRIM(_xlfn.TEXTSPLIT($A243,"#"))</f>
        <v>3rdDec2024(09:01:26)701086030Reels</v>
      </c>
      <c r="C243" s="27" t="str">
        <v>Train to Gain</v>
      </c>
      <c r="D243" s="27" t="str">
        <v>[33]</v>
      </c>
      <c r="E243" s="27" t="str" cm="1">
        <f t="array" ref="E243:F243">_xlfn.TEXTSPLIT($B243,")")</f>
        <v>3rdDec2024(09:01:26</v>
      </c>
      <c r="F243" s="27" t="str">
        <v>701086030Reels</v>
      </c>
      <c r="G243" s="27" t="str">
        <f t="shared" si="31"/>
        <v>33]</v>
      </c>
      <c r="H243" s="27">
        <f>VALUE(SUBSTITUTE($G243,"]",""))</f>
        <v>33</v>
      </c>
      <c r="I243" s="27" t="str">
        <f t="shared" si="32"/>
        <v>Train to Gain</v>
      </c>
      <c r="J243" s="28" t="str">
        <f t="shared" si="33"/>
        <v>3rdDec2024 09:01:26</v>
      </c>
      <c r="K243" s="28" t="str" cm="1">
        <f t="array" ref="K243:L243">_xlfn.TEXTSPLIT($J243," ")</f>
        <v>3rdDec2024</v>
      </c>
      <c r="L243" s="28" t="str">
        <v>09:01:26</v>
      </c>
      <c r="M243" s="58" t="str">
        <f t="shared" si="34"/>
        <v>3/12/2024</v>
      </c>
      <c r="N243" s="28" t="str" cm="1">
        <f t="array" ref="N243:P243">_xlfn.TEXTSPLIT($M243,"/")</f>
        <v>3</v>
      </c>
      <c r="O243" s="28" t="str">
        <v>12</v>
      </c>
      <c r="P243" s="28" t="str">
        <v>2024</v>
      </c>
      <c r="Q243" s="28">
        <f>DATE(P243,N243,O243)</f>
        <v>45363</v>
      </c>
      <c r="R243" s="89" t="str" cm="1">
        <f t="array" ref="R243:T243">_xlfn.TEXTSPLIT($L243,":")</f>
        <v>09</v>
      </c>
      <c r="S243" s="28" t="str">
        <v>01</v>
      </c>
      <c r="T243" s="28" t="str">
        <v>26</v>
      </c>
      <c r="U243" s="90">
        <f t="shared" si="35"/>
        <v>0.3759953703703704</v>
      </c>
      <c r="V243" s="27" t="str">
        <f t="shared" si="36"/>
        <v>Reels</v>
      </c>
      <c r="W243" s="37" t="str">
        <f t="shared" si="37"/>
        <v>Instagram</v>
      </c>
      <c r="X243" s="71">
        <f t="shared" si="29"/>
        <v>33</v>
      </c>
      <c r="Y243" s="60" t="str">
        <f t="shared" si="30"/>
        <v>Train to Gain</v>
      </c>
      <c r="Z243" s="69">
        <f t="shared" si="38"/>
        <v>45363</v>
      </c>
      <c r="AA243" s="66" t="str" cm="1">
        <f t="array" ref="AA243:AB243">_xlfn.TEXTSPLIT($F243,$V243)</f>
        <v>701086030</v>
      </c>
      <c r="AB243" t="str">
        <v/>
      </c>
    </row>
    <row r="244" spans="1:28">
      <c r="A244" s="32" t="s">
        <v>1372</v>
      </c>
      <c r="B244" s="37" t="str" cm="1">
        <f t="array" ref="B244:D244">TRIM(_xlfn.TEXTSPLIT($A244,"#"))</f>
        <v>1stDec2024(06:45:44)601176034Reels</v>
      </c>
      <c r="C244" s="27" t="str">
        <v>Unlock Your Potential</v>
      </c>
      <c r="D244" s="27" t="str">
        <v>[18]</v>
      </c>
      <c r="E244" s="27" t="str" cm="1">
        <f t="array" ref="E244:F244">_xlfn.TEXTSPLIT($B244,")")</f>
        <v>1stDec2024(06:45:44</v>
      </c>
      <c r="F244" s="27" t="str">
        <v>601176034Reels</v>
      </c>
      <c r="G244" s="27" t="str">
        <f t="shared" si="31"/>
        <v>18]</v>
      </c>
      <c r="H244" s="27">
        <f>VALUE(SUBSTITUTE($G244,"]",""))</f>
        <v>18</v>
      </c>
      <c r="I244" s="27" t="str">
        <f t="shared" si="32"/>
        <v>Unlock Your Potential</v>
      </c>
      <c r="J244" s="28" t="str">
        <f t="shared" si="33"/>
        <v>1stDec2024 06:45:44</v>
      </c>
      <c r="K244" s="28" t="str" cm="1">
        <f t="array" ref="K244:L244">_xlfn.TEXTSPLIT($J244," ")</f>
        <v>1stDec2024</v>
      </c>
      <c r="L244" s="28" t="str">
        <v>06:45:44</v>
      </c>
      <c r="M244" s="58" t="str">
        <f t="shared" si="34"/>
        <v>1/12/2024</v>
      </c>
      <c r="N244" s="28" t="str" cm="1">
        <f t="array" ref="N244:P244">_xlfn.TEXTSPLIT($M244,"/")</f>
        <v>1</v>
      </c>
      <c r="O244" s="28" t="str">
        <v>12</v>
      </c>
      <c r="P244" s="28" t="str">
        <v>2024</v>
      </c>
      <c r="Q244" s="28">
        <f>DATE(P244,N244,O244)</f>
        <v>45303</v>
      </c>
      <c r="R244" s="89" t="str" cm="1">
        <f t="array" ref="R244:T244">_xlfn.TEXTSPLIT($L244,":")</f>
        <v>06</v>
      </c>
      <c r="S244" s="28" t="str">
        <v>45</v>
      </c>
      <c r="T244" s="28" t="str">
        <v>44</v>
      </c>
      <c r="U244" s="90">
        <f t="shared" si="35"/>
        <v>0.28175925925925926</v>
      </c>
      <c r="V244" s="27" t="str">
        <f t="shared" si="36"/>
        <v>Reels</v>
      </c>
      <c r="W244" s="37" t="str">
        <f t="shared" si="37"/>
        <v>Instagram</v>
      </c>
      <c r="X244" s="71">
        <f t="shared" si="29"/>
        <v>18</v>
      </c>
      <c r="Y244" s="60" t="str">
        <f t="shared" si="30"/>
        <v>Unlock Your Potential</v>
      </c>
      <c r="Z244" s="69">
        <f t="shared" si="38"/>
        <v>45303</v>
      </c>
      <c r="AA244" s="66" t="str" cm="1">
        <f t="array" ref="AA244:AB244">_xlfn.TEXTSPLIT($F244,$V244)</f>
        <v>601176034</v>
      </c>
      <c r="AB244" t="str">
        <v/>
      </c>
    </row>
    <row r="245" spans="1:28">
      <c r="A245" s="32" t="s">
        <v>1373</v>
      </c>
      <c r="B245" s="37" t="str" cm="1">
        <f t="array" ref="B245:D245">TRIM(_xlfn.TEXTSPLIT($A245,"#"))</f>
        <v>1stDec2024(09:13:26)701266038Reels</v>
      </c>
      <c r="C245" s="27" t="str">
        <v>Unlock Your Potential</v>
      </c>
      <c r="D245" s="27" t="str">
        <v>[39]</v>
      </c>
      <c r="E245" s="27" t="str" cm="1">
        <f t="array" ref="E245:F245">_xlfn.TEXTSPLIT($B245,")")</f>
        <v>1stDec2024(09:13:26</v>
      </c>
      <c r="F245" s="27" t="str">
        <v>701266038Reels</v>
      </c>
      <c r="G245" s="27" t="str">
        <f t="shared" si="31"/>
        <v>39]</v>
      </c>
      <c r="H245" s="27">
        <f>VALUE(SUBSTITUTE($G245,"]",""))</f>
        <v>39</v>
      </c>
      <c r="I245" s="27" t="str">
        <f t="shared" si="32"/>
        <v>Unlock Your Potential</v>
      </c>
      <c r="J245" s="28" t="str">
        <f t="shared" si="33"/>
        <v>1stDec2024 09:13:26</v>
      </c>
      <c r="K245" s="28" t="str" cm="1">
        <f t="array" ref="K245:L245">_xlfn.TEXTSPLIT($J245," ")</f>
        <v>1stDec2024</v>
      </c>
      <c r="L245" s="28" t="str">
        <v>09:13:26</v>
      </c>
      <c r="M245" s="58" t="str">
        <f t="shared" si="34"/>
        <v>1/12/2024</v>
      </c>
      <c r="N245" s="28" t="str" cm="1">
        <f t="array" ref="N245:P245">_xlfn.TEXTSPLIT($M245,"/")</f>
        <v>1</v>
      </c>
      <c r="O245" s="28" t="str">
        <v>12</v>
      </c>
      <c r="P245" s="28" t="str">
        <v>2024</v>
      </c>
      <c r="Q245" s="28">
        <f>DATE(P245,N245,O245)</f>
        <v>45303</v>
      </c>
      <c r="R245" s="89" t="str" cm="1">
        <f t="array" ref="R245:T245">_xlfn.TEXTSPLIT($L245,":")</f>
        <v>09</v>
      </c>
      <c r="S245" s="28" t="str">
        <v>13</v>
      </c>
      <c r="T245" s="28" t="str">
        <v>26</v>
      </c>
      <c r="U245" s="90">
        <f t="shared" si="35"/>
        <v>0.3843287037037037</v>
      </c>
      <c r="V245" s="27" t="str">
        <f t="shared" si="36"/>
        <v>Reels</v>
      </c>
      <c r="W245" s="37" t="str">
        <f t="shared" si="37"/>
        <v>Instagram</v>
      </c>
      <c r="X245" s="71">
        <f t="shared" si="29"/>
        <v>39</v>
      </c>
      <c r="Y245" s="60" t="str">
        <f t="shared" si="30"/>
        <v>Unlock Your Potential</v>
      </c>
      <c r="Z245" s="69">
        <f t="shared" si="38"/>
        <v>45303</v>
      </c>
      <c r="AA245" s="66" t="str" cm="1">
        <f t="array" ref="AA245:AB245">_xlfn.TEXTSPLIT($F245,$V245)</f>
        <v>701266038</v>
      </c>
      <c r="AB245" t="str">
        <v/>
      </c>
    </row>
    <row r="246" spans="1:28">
      <c r="A246" s="32" t="s">
        <v>1374</v>
      </c>
      <c r="B246" s="37" t="str" cm="1">
        <f t="array" ref="B246:D246">TRIM(_xlfn.TEXTSPLIT($A246,"#"))</f>
        <v>5thDec2024(00:52:19)701356042Explore Page</v>
      </c>
      <c r="C246" s="27" t="str">
        <v>Train to Gain</v>
      </c>
      <c r="D246" s="27" t="str">
        <v>[37]</v>
      </c>
      <c r="E246" s="27" t="str" cm="1">
        <f t="array" ref="E246:F246">_xlfn.TEXTSPLIT($B246,")")</f>
        <v>5thDec2024(00:52:19</v>
      </c>
      <c r="F246" s="27" t="str">
        <v>701356042Explore Page</v>
      </c>
      <c r="G246" s="27" t="str">
        <f t="shared" si="31"/>
        <v>37]</v>
      </c>
      <c r="H246" s="27">
        <f>VALUE(SUBSTITUTE($G246,"]",""))</f>
        <v>37</v>
      </c>
      <c r="I246" s="27" t="str">
        <f t="shared" si="32"/>
        <v>Train to Gain</v>
      </c>
      <c r="J246" s="28" t="str">
        <f t="shared" si="33"/>
        <v>5thDec2024 00:52:19</v>
      </c>
      <c r="K246" s="28" t="str" cm="1">
        <f t="array" ref="K246:L246">_xlfn.TEXTSPLIT($J246," ")</f>
        <v>5thDec2024</v>
      </c>
      <c r="L246" s="28" t="str">
        <v>00:52:19</v>
      </c>
      <c r="M246" s="58" t="str">
        <f t="shared" si="34"/>
        <v>5/12/2024</v>
      </c>
      <c r="N246" s="28" t="str" cm="1">
        <f t="array" ref="N246:P246">_xlfn.TEXTSPLIT($M246,"/")</f>
        <v>5</v>
      </c>
      <c r="O246" s="28" t="str">
        <v>12</v>
      </c>
      <c r="P246" s="28" t="str">
        <v>2024</v>
      </c>
      <c r="Q246" s="28">
        <f>DATE(P246,N246,O246)</f>
        <v>45424</v>
      </c>
      <c r="R246" s="89" t="str" cm="1">
        <f t="array" ref="R246:T246">_xlfn.TEXTSPLIT($L246,":")</f>
        <v>00</v>
      </c>
      <c r="S246" s="28" t="str">
        <v>52</v>
      </c>
      <c r="T246" s="28" t="str">
        <v>19</v>
      </c>
      <c r="U246" s="90">
        <f t="shared" si="35"/>
        <v>3.6331018518518519E-2</v>
      </c>
      <c r="V246" s="27" t="str">
        <f t="shared" si="36"/>
        <v>Explore Page</v>
      </c>
      <c r="W246" s="37" t="str">
        <f t="shared" si="37"/>
        <v>Instagram</v>
      </c>
      <c r="X246" s="71">
        <f t="shared" si="29"/>
        <v>37</v>
      </c>
      <c r="Y246" s="60" t="str">
        <f t="shared" si="30"/>
        <v>Train to Gain</v>
      </c>
      <c r="Z246" s="69">
        <f t="shared" si="38"/>
        <v>45424</v>
      </c>
      <c r="AA246" s="66" t="str" cm="1">
        <f t="array" ref="AA246:AB246">_xlfn.TEXTSPLIT($F246,$V246)</f>
        <v>701356042</v>
      </c>
      <c r="AB246" t="str">
        <v/>
      </c>
    </row>
    <row r="247" spans="1:28">
      <c r="A247" s="32" t="s">
        <v>1375</v>
      </c>
      <c r="B247" s="37" t="str" cm="1">
        <f t="array" ref="B247:D247">TRIM(_xlfn.TEXTSPLIT($A247,"#"))</f>
        <v>5thDec2024(04:07:57)701446045Subscribers</v>
      </c>
      <c r="C247" s="27" t="str">
        <v>Unlock Your Potential</v>
      </c>
      <c r="D247" s="27" t="str">
        <v>[34]</v>
      </c>
      <c r="E247" s="27" t="str" cm="1">
        <f t="array" ref="E247:F247">_xlfn.TEXTSPLIT($B247,")")</f>
        <v>5thDec2024(04:07:57</v>
      </c>
      <c r="F247" s="27" t="str">
        <v>701446045Subscribers</v>
      </c>
      <c r="G247" s="27" t="str">
        <f t="shared" si="31"/>
        <v>34]</v>
      </c>
      <c r="H247" s="27">
        <f>VALUE(SUBSTITUTE($G247,"]",""))</f>
        <v>34</v>
      </c>
      <c r="I247" s="27" t="str">
        <f t="shared" si="32"/>
        <v>Unlock Your Potential</v>
      </c>
      <c r="J247" s="28" t="str">
        <f t="shared" si="33"/>
        <v>5thDec2024 04:07:57</v>
      </c>
      <c r="K247" s="28" t="str" cm="1">
        <f t="array" ref="K247:L247">_xlfn.TEXTSPLIT($J247," ")</f>
        <v>5thDec2024</v>
      </c>
      <c r="L247" s="28" t="str">
        <v>04:07:57</v>
      </c>
      <c r="M247" s="58" t="str">
        <f t="shared" si="34"/>
        <v>5/12/2024</v>
      </c>
      <c r="N247" s="28" t="str" cm="1">
        <f t="array" ref="N247:P247">_xlfn.TEXTSPLIT($M247,"/")</f>
        <v>5</v>
      </c>
      <c r="O247" s="28" t="str">
        <v>12</v>
      </c>
      <c r="P247" s="28" t="str">
        <v>2024</v>
      </c>
      <c r="Q247" s="28">
        <f>DATE(P247,N247,O247)</f>
        <v>45424</v>
      </c>
      <c r="R247" s="89" t="str" cm="1">
        <f t="array" ref="R247:T247">_xlfn.TEXTSPLIT($L247,":")</f>
        <v>04</v>
      </c>
      <c r="S247" s="28" t="str">
        <v>07</v>
      </c>
      <c r="T247" s="28" t="str">
        <v>57</v>
      </c>
      <c r="U247" s="90">
        <f t="shared" si="35"/>
        <v>0.17218749999999999</v>
      </c>
      <c r="V247" s="27" t="str">
        <f t="shared" si="36"/>
        <v>Subscribers</v>
      </c>
      <c r="W247" s="37" t="str">
        <f t="shared" si="37"/>
        <v>Youtube</v>
      </c>
      <c r="X247" s="71">
        <f t="shared" si="29"/>
        <v>34</v>
      </c>
      <c r="Y247" s="60" t="str">
        <f t="shared" si="30"/>
        <v>Unlock Your Potential</v>
      </c>
      <c r="Z247" s="69">
        <f t="shared" si="38"/>
        <v>45424</v>
      </c>
      <c r="AA247" s="66" t="str" cm="1">
        <f t="array" ref="AA247:AB247">_xlfn.TEXTSPLIT($F247,$V247)</f>
        <v>701446045</v>
      </c>
      <c r="AB247" t="str">
        <v/>
      </c>
    </row>
    <row r="248" spans="1:28">
      <c r="A248" s="32" t="s">
        <v>1376</v>
      </c>
      <c r="B248" s="37" t="str" cm="1">
        <f t="array" ref="B248:D248">TRIM(_xlfn.TEXTSPLIT($A248,"#"))</f>
        <v>1stDec2024(02:22:44)701536049Watch</v>
      </c>
      <c r="C248" s="27" t="str">
        <v>Unlock Your Potential</v>
      </c>
      <c r="D248" s="27" t="str">
        <v>[40]</v>
      </c>
      <c r="E248" s="27" t="str" cm="1">
        <f t="array" ref="E248:F248">_xlfn.TEXTSPLIT($B248,")")</f>
        <v>1stDec2024(02:22:44</v>
      </c>
      <c r="F248" s="27" t="str">
        <v>701536049Watch</v>
      </c>
      <c r="G248" s="27" t="str">
        <f t="shared" si="31"/>
        <v>40]</v>
      </c>
      <c r="H248" s="27">
        <f>VALUE(SUBSTITUTE($G248,"]",""))</f>
        <v>40</v>
      </c>
      <c r="I248" s="27" t="str">
        <f t="shared" si="32"/>
        <v>Unlock Your Potential</v>
      </c>
      <c r="J248" s="28" t="str">
        <f t="shared" si="33"/>
        <v>1stDec2024 02:22:44</v>
      </c>
      <c r="K248" s="28" t="str" cm="1">
        <f t="array" ref="K248:L248">_xlfn.TEXTSPLIT($J248," ")</f>
        <v>1stDec2024</v>
      </c>
      <c r="L248" s="28" t="str">
        <v>02:22:44</v>
      </c>
      <c r="M248" s="58" t="str">
        <f t="shared" si="34"/>
        <v>1/12/2024</v>
      </c>
      <c r="N248" s="28" t="str" cm="1">
        <f t="array" ref="N248:P248">_xlfn.TEXTSPLIT($M248,"/")</f>
        <v>1</v>
      </c>
      <c r="O248" s="28" t="str">
        <v>12</v>
      </c>
      <c r="P248" s="28" t="str">
        <v>2024</v>
      </c>
      <c r="Q248" s="28">
        <f>DATE(P248,N248,O248)</f>
        <v>45303</v>
      </c>
      <c r="R248" s="89" t="str" cm="1">
        <f t="array" ref="R248:T248">_xlfn.TEXTSPLIT($L248,":")</f>
        <v>02</v>
      </c>
      <c r="S248" s="28" t="str">
        <v>22</v>
      </c>
      <c r="T248" s="28" t="str">
        <v>44</v>
      </c>
      <c r="U248" s="90">
        <f t="shared" si="35"/>
        <v>9.9120370370370373E-2</v>
      </c>
      <c r="V248" s="27" t="str">
        <f t="shared" si="36"/>
        <v>Watch</v>
      </c>
      <c r="W248" s="37" t="str">
        <f t="shared" si="37"/>
        <v>Facebook</v>
      </c>
      <c r="X248" s="71">
        <f t="shared" si="29"/>
        <v>40</v>
      </c>
      <c r="Y248" s="60" t="str">
        <f t="shared" si="30"/>
        <v>Unlock Your Potential</v>
      </c>
      <c r="Z248" s="69">
        <f t="shared" si="38"/>
        <v>45303</v>
      </c>
      <c r="AA248" s="66" t="str" cm="1">
        <f t="array" ref="AA248:AB248">_xlfn.TEXTSPLIT($F248,$V248)</f>
        <v>701536049</v>
      </c>
      <c r="AB248" t="str">
        <v/>
      </c>
    </row>
    <row r="249" spans="1:28">
      <c r="A249" s="32" t="s">
        <v>1377</v>
      </c>
      <c r="B249" s="37" t="str" cm="1">
        <f t="array" ref="B249:D249">TRIM(_xlfn.TEXTSPLIT($A249,"#"))</f>
        <v>4thDec2024(10:43:43)701626053Reels</v>
      </c>
      <c r="C249" s="27" t="str">
        <v>Grow with Us</v>
      </c>
      <c r="D249" s="27" t="str">
        <v>[37]</v>
      </c>
      <c r="E249" s="27" t="str" cm="1">
        <f t="array" ref="E249:F249">_xlfn.TEXTSPLIT($B249,")")</f>
        <v>4thDec2024(10:43:43</v>
      </c>
      <c r="F249" s="27" t="str">
        <v>701626053Reels</v>
      </c>
      <c r="G249" s="27" t="str">
        <f t="shared" si="31"/>
        <v>37]</v>
      </c>
      <c r="H249" s="27">
        <f>VALUE(SUBSTITUTE($G249,"]",""))</f>
        <v>37</v>
      </c>
      <c r="I249" s="27" t="str">
        <f t="shared" si="32"/>
        <v>Grow with Us</v>
      </c>
      <c r="J249" s="28" t="str">
        <f t="shared" si="33"/>
        <v>4thDec2024 10:43:43</v>
      </c>
      <c r="K249" s="28" t="str" cm="1">
        <f t="array" ref="K249:L249">_xlfn.TEXTSPLIT($J249," ")</f>
        <v>4thDec2024</v>
      </c>
      <c r="L249" s="28" t="str">
        <v>10:43:43</v>
      </c>
      <c r="M249" s="58" t="str">
        <f t="shared" si="34"/>
        <v>4/12/2024</v>
      </c>
      <c r="N249" s="28" t="str" cm="1">
        <f t="array" ref="N249:P249">_xlfn.TEXTSPLIT($M249,"/")</f>
        <v>4</v>
      </c>
      <c r="O249" s="28" t="str">
        <v>12</v>
      </c>
      <c r="P249" s="28" t="str">
        <v>2024</v>
      </c>
      <c r="Q249" s="28">
        <f>DATE(P249,N249,O249)</f>
        <v>45394</v>
      </c>
      <c r="R249" s="89" t="str" cm="1">
        <f t="array" ref="R249:T249">_xlfn.TEXTSPLIT($L249,":")</f>
        <v>10</v>
      </c>
      <c r="S249" s="28" t="str">
        <v>43</v>
      </c>
      <c r="T249" s="28" t="str">
        <v>43</v>
      </c>
      <c r="U249" s="90">
        <f t="shared" si="35"/>
        <v>0.44702546296296297</v>
      </c>
      <c r="V249" s="27" t="str">
        <f t="shared" si="36"/>
        <v>Reels</v>
      </c>
      <c r="W249" s="37" t="str">
        <f t="shared" si="37"/>
        <v>Instagram</v>
      </c>
      <c r="X249" s="71">
        <f t="shared" si="29"/>
        <v>37</v>
      </c>
      <c r="Y249" s="60" t="str">
        <f t="shared" si="30"/>
        <v>Grow with Us</v>
      </c>
      <c r="Z249" s="69">
        <f t="shared" si="38"/>
        <v>45394</v>
      </c>
      <c r="AA249" s="66" t="str" cm="1">
        <f t="array" ref="AA249:AB249">_xlfn.TEXTSPLIT($F249,$V249)</f>
        <v>701626053</v>
      </c>
      <c r="AB249" t="str">
        <v/>
      </c>
    </row>
    <row r="250" spans="1:28">
      <c r="A250" s="32" t="s">
        <v>1378</v>
      </c>
      <c r="B250" s="37" t="str" cm="1">
        <f t="array" ref="B250:D250">TRIM(_xlfn.TEXTSPLIT($A250,"#"))</f>
        <v>2ndDec2024(01:06:32)601716057Shorts</v>
      </c>
      <c r="C250" s="27" t="str">
        <v>Unlock Your Potential</v>
      </c>
      <c r="D250" s="27" t="str">
        <v>[11]</v>
      </c>
      <c r="E250" s="27" t="str" cm="1">
        <f t="array" ref="E250:F250">_xlfn.TEXTSPLIT($B250,")")</f>
        <v>2ndDec2024(01:06:32</v>
      </c>
      <c r="F250" s="27" t="str">
        <v>601716057Shorts</v>
      </c>
      <c r="G250" s="27" t="str">
        <f t="shared" si="31"/>
        <v>11]</v>
      </c>
      <c r="H250" s="27">
        <f>VALUE(SUBSTITUTE($G250,"]",""))</f>
        <v>11</v>
      </c>
      <c r="I250" s="27" t="str">
        <f t="shared" si="32"/>
        <v>Unlock Your Potential</v>
      </c>
      <c r="J250" s="28" t="str">
        <f t="shared" si="33"/>
        <v>2ndDec2024 01:06:32</v>
      </c>
      <c r="K250" s="28" t="str" cm="1">
        <f t="array" ref="K250:L250">_xlfn.TEXTSPLIT($J250," ")</f>
        <v>2ndDec2024</v>
      </c>
      <c r="L250" s="28" t="str">
        <v>01:06:32</v>
      </c>
      <c r="M250" s="58" t="str">
        <f t="shared" si="34"/>
        <v>2/12/2024</v>
      </c>
      <c r="N250" s="28" t="str" cm="1">
        <f t="array" ref="N250:P250">_xlfn.TEXTSPLIT($M250,"/")</f>
        <v>2</v>
      </c>
      <c r="O250" s="28" t="str">
        <v>12</v>
      </c>
      <c r="P250" s="28" t="str">
        <v>2024</v>
      </c>
      <c r="Q250" s="28">
        <f>DATE(P250,N250,O250)</f>
        <v>45334</v>
      </c>
      <c r="R250" s="89" t="str" cm="1">
        <f t="array" ref="R250:T250">_xlfn.TEXTSPLIT($L250,":")</f>
        <v>01</v>
      </c>
      <c r="S250" s="28" t="str">
        <v>06</v>
      </c>
      <c r="T250" s="28" t="str">
        <v>32</v>
      </c>
      <c r="U250" s="90">
        <f t="shared" si="35"/>
        <v>4.6203703703703705E-2</v>
      </c>
      <c r="V250" s="27" t="str">
        <f t="shared" si="36"/>
        <v>Shorts</v>
      </c>
      <c r="W250" s="37" t="str">
        <f t="shared" si="37"/>
        <v>Youtube</v>
      </c>
      <c r="X250" s="71">
        <f t="shared" si="29"/>
        <v>11</v>
      </c>
      <c r="Y250" s="60" t="str">
        <f t="shared" si="30"/>
        <v>Unlock Your Potential</v>
      </c>
      <c r="Z250" s="69">
        <f t="shared" si="38"/>
        <v>45334</v>
      </c>
      <c r="AA250" s="66" t="str" cm="1">
        <f t="array" ref="AA250:AB250">_xlfn.TEXTSPLIT($F250,$V250)</f>
        <v>601716057</v>
      </c>
      <c r="AB250" t="str">
        <v/>
      </c>
    </row>
    <row r="251" spans="1:28">
      <c r="A251" s="32" t="s">
        <v>1379</v>
      </c>
      <c r="B251" s="37" t="str" cm="1">
        <f t="array" ref="B251:D251">TRIM(_xlfn.TEXTSPLIT($A251,"#"))</f>
        <v>7thDec2024(06:43:26)701806061News Feed</v>
      </c>
      <c r="C251" s="27" t="str">
        <v>Unlock Your Potential</v>
      </c>
      <c r="D251" s="27" t="str">
        <v>[11]</v>
      </c>
      <c r="E251" s="27" t="str" cm="1">
        <f t="array" ref="E251:F251">_xlfn.TEXTSPLIT($B251,")")</f>
        <v>7thDec2024(06:43:26</v>
      </c>
      <c r="F251" s="27" t="str">
        <v>701806061News Feed</v>
      </c>
      <c r="G251" s="27" t="str">
        <f t="shared" si="31"/>
        <v>11]</v>
      </c>
      <c r="H251" s="27">
        <f>VALUE(SUBSTITUTE($G251,"]",""))</f>
        <v>11</v>
      </c>
      <c r="I251" s="27" t="str">
        <f t="shared" si="32"/>
        <v>Unlock Your Potential</v>
      </c>
      <c r="J251" s="28" t="str">
        <f t="shared" si="33"/>
        <v>7thDec2024 06:43:26</v>
      </c>
      <c r="K251" s="28" t="str" cm="1">
        <f t="array" ref="K251:L251">_xlfn.TEXTSPLIT($J251," ")</f>
        <v>7thDec2024</v>
      </c>
      <c r="L251" s="28" t="str">
        <v>06:43:26</v>
      </c>
      <c r="M251" s="58" t="str">
        <f t="shared" si="34"/>
        <v>7/12/2024</v>
      </c>
      <c r="N251" s="28" t="str" cm="1">
        <f t="array" ref="N251:P251">_xlfn.TEXTSPLIT($M251,"/")</f>
        <v>7</v>
      </c>
      <c r="O251" s="28" t="str">
        <v>12</v>
      </c>
      <c r="P251" s="28" t="str">
        <v>2024</v>
      </c>
      <c r="Q251" s="28">
        <f>DATE(P251,N251,O251)</f>
        <v>45485</v>
      </c>
      <c r="R251" s="89" t="str" cm="1">
        <f t="array" ref="R251:T251">_xlfn.TEXTSPLIT($L251,":")</f>
        <v>06</v>
      </c>
      <c r="S251" s="28" t="str">
        <v>43</v>
      </c>
      <c r="T251" s="28" t="str">
        <v>26</v>
      </c>
      <c r="U251" s="90">
        <f t="shared" si="35"/>
        <v>0.28016203703703701</v>
      </c>
      <c r="V251" s="27" t="str">
        <f t="shared" si="36"/>
        <v>News Feed</v>
      </c>
      <c r="W251" s="37" t="str">
        <f t="shared" si="37"/>
        <v>Facebook</v>
      </c>
      <c r="X251" s="71">
        <f t="shared" si="29"/>
        <v>11</v>
      </c>
      <c r="Y251" s="60" t="str">
        <f t="shared" si="30"/>
        <v>Unlock Your Potential</v>
      </c>
      <c r="Z251" s="69">
        <f t="shared" si="38"/>
        <v>45485</v>
      </c>
      <c r="AA251" s="66" t="str" cm="1">
        <f t="array" ref="AA251:AB251">_xlfn.TEXTSPLIT($F251,$V251)</f>
        <v>701806061</v>
      </c>
      <c r="AB251" t="str">
        <v/>
      </c>
    </row>
    <row r="252" spans="1:28">
      <c r="A252" s="32" t="s">
        <v>1380</v>
      </c>
      <c r="B252" s="37" t="str" cm="1">
        <f t="array" ref="B252:D252">TRIM(_xlfn.TEXTSPLIT($A252,"#"))</f>
        <v>2ndDec2024(07:16:07)701896064News Feed</v>
      </c>
      <c r="C252" s="27" t="str">
        <v>Train to Gain</v>
      </c>
      <c r="D252" s="27" t="str">
        <v>[31]</v>
      </c>
      <c r="E252" s="27" t="str" cm="1">
        <f t="array" ref="E252:F252">_xlfn.TEXTSPLIT($B252,")")</f>
        <v>2ndDec2024(07:16:07</v>
      </c>
      <c r="F252" s="27" t="str">
        <v>701896064News Feed</v>
      </c>
      <c r="G252" s="27" t="str">
        <f t="shared" si="31"/>
        <v>31]</v>
      </c>
      <c r="H252" s="27">
        <f>VALUE(SUBSTITUTE($G252,"]",""))</f>
        <v>31</v>
      </c>
      <c r="I252" s="27" t="str">
        <f t="shared" si="32"/>
        <v>Train to Gain</v>
      </c>
      <c r="J252" s="28" t="str">
        <f t="shared" si="33"/>
        <v>2ndDec2024 07:16:07</v>
      </c>
      <c r="K252" s="28" t="str" cm="1">
        <f t="array" ref="K252:L252">_xlfn.TEXTSPLIT($J252," ")</f>
        <v>2ndDec2024</v>
      </c>
      <c r="L252" s="28" t="str">
        <v>07:16:07</v>
      </c>
      <c r="M252" s="58" t="str">
        <f t="shared" si="34"/>
        <v>2/12/2024</v>
      </c>
      <c r="N252" s="28" t="str" cm="1">
        <f t="array" ref="N252:P252">_xlfn.TEXTSPLIT($M252,"/")</f>
        <v>2</v>
      </c>
      <c r="O252" s="28" t="str">
        <v>12</v>
      </c>
      <c r="P252" s="28" t="str">
        <v>2024</v>
      </c>
      <c r="Q252" s="28">
        <f>DATE(P252,N252,O252)</f>
        <v>45334</v>
      </c>
      <c r="R252" s="89" t="str" cm="1">
        <f t="array" ref="R252:T252">_xlfn.TEXTSPLIT($L252,":")</f>
        <v>07</v>
      </c>
      <c r="S252" s="28" t="str">
        <v>16</v>
      </c>
      <c r="T252" s="28" t="str">
        <v>07</v>
      </c>
      <c r="U252" s="90">
        <f t="shared" si="35"/>
        <v>0.30285879629629631</v>
      </c>
      <c r="V252" s="27" t="str">
        <f t="shared" si="36"/>
        <v>News Feed</v>
      </c>
      <c r="W252" s="37" t="str">
        <f t="shared" si="37"/>
        <v>Facebook</v>
      </c>
      <c r="X252" s="71">
        <f t="shared" si="29"/>
        <v>31</v>
      </c>
      <c r="Y252" s="60" t="str">
        <f t="shared" si="30"/>
        <v>Train to Gain</v>
      </c>
      <c r="Z252" s="69">
        <f t="shared" si="38"/>
        <v>45334</v>
      </c>
      <c r="AA252" s="66" t="str" cm="1">
        <f t="array" ref="AA252:AB252">_xlfn.TEXTSPLIT($F252,$V252)</f>
        <v>701896064</v>
      </c>
      <c r="AB252" t="str">
        <v/>
      </c>
    </row>
    <row r="253" spans="1:28">
      <c r="A253" s="32" t="s">
        <v>1381</v>
      </c>
      <c r="B253" s="37" t="str" cm="1">
        <f t="array" ref="B253:D253">TRIM(_xlfn.TEXTSPLIT($A253,"#"))</f>
        <v>2ndDec2024(05:15:52)701986068Subscribers</v>
      </c>
      <c r="C253" s="27" t="str">
        <v>Train to Gain</v>
      </c>
      <c r="D253" s="27" t="str">
        <v>[30]</v>
      </c>
      <c r="E253" s="27" t="str" cm="1">
        <f t="array" ref="E253:F253">_xlfn.TEXTSPLIT($B253,")")</f>
        <v>2ndDec2024(05:15:52</v>
      </c>
      <c r="F253" s="27" t="str">
        <v>701986068Subscribers</v>
      </c>
      <c r="G253" s="27" t="str">
        <f t="shared" si="31"/>
        <v>30]</v>
      </c>
      <c r="H253" s="27">
        <f>VALUE(SUBSTITUTE($G253,"]",""))</f>
        <v>30</v>
      </c>
      <c r="I253" s="27" t="str">
        <f t="shared" si="32"/>
        <v>Train to Gain</v>
      </c>
      <c r="J253" s="28" t="str">
        <f t="shared" si="33"/>
        <v>2ndDec2024 05:15:52</v>
      </c>
      <c r="K253" s="28" t="str" cm="1">
        <f t="array" ref="K253:L253">_xlfn.TEXTSPLIT($J253," ")</f>
        <v>2ndDec2024</v>
      </c>
      <c r="L253" s="28" t="str">
        <v>05:15:52</v>
      </c>
      <c r="M253" s="58" t="str">
        <f t="shared" si="34"/>
        <v>2/12/2024</v>
      </c>
      <c r="N253" s="28" t="str" cm="1">
        <f t="array" ref="N253:P253">_xlfn.TEXTSPLIT($M253,"/")</f>
        <v>2</v>
      </c>
      <c r="O253" s="28" t="str">
        <v>12</v>
      </c>
      <c r="P253" s="28" t="str">
        <v>2024</v>
      </c>
      <c r="Q253" s="28">
        <f>DATE(P253,N253,O253)</f>
        <v>45334</v>
      </c>
      <c r="R253" s="89" t="str" cm="1">
        <f t="array" ref="R253:T253">_xlfn.TEXTSPLIT($L253,":")</f>
        <v>05</v>
      </c>
      <c r="S253" s="28" t="str">
        <v>15</v>
      </c>
      <c r="T253" s="28" t="str">
        <v>52</v>
      </c>
      <c r="U253" s="90">
        <f t="shared" si="35"/>
        <v>0.21935185185185185</v>
      </c>
      <c r="V253" s="27" t="str">
        <f t="shared" si="36"/>
        <v>Subscribers</v>
      </c>
      <c r="W253" s="37" t="str">
        <f t="shared" si="37"/>
        <v>Youtube</v>
      </c>
      <c r="X253" s="71">
        <f t="shared" si="29"/>
        <v>30</v>
      </c>
      <c r="Y253" s="60" t="str">
        <f t="shared" si="30"/>
        <v>Train to Gain</v>
      </c>
      <c r="Z253" s="69">
        <f t="shared" si="38"/>
        <v>45334</v>
      </c>
      <c r="AA253" s="66" t="str" cm="1">
        <f t="array" ref="AA253:AB253">_xlfn.TEXTSPLIT($F253,$V253)</f>
        <v>701986068</v>
      </c>
      <c r="AB253" t="str">
        <v/>
      </c>
    </row>
    <row r="254" spans="1:28">
      <c r="A254" s="32" t="s">
        <v>1382</v>
      </c>
      <c r="B254" s="37" t="str" cm="1">
        <f t="array" ref="B254:D254">TRIM(_xlfn.TEXTSPLIT($A254,"#"))</f>
        <v>4thDec2024(10:19:04)702076072Monetization</v>
      </c>
      <c r="C254" s="27" t="str">
        <v>Unlock Your Potential</v>
      </c>
      <c r="D254" s="27" t="str">
        <v>[31]</v>
      </c>
      <c r="E254" s="27" t="str" cm="1">
        <f t="array" ref="E254:F254">_xlfn.TEXTSPLIT($B254,")")</f>
        <v>4thDec2024(10:19:04</v>
      </c>
      <c r="F254" s="27" t="str">
        <v>702076072Monetization</v>
      </c>
      <c r="G254" s="27" t="str">
        <f t="shared" si="31"/>
        <v>31]</v>
      </c>
      <c r="H254" s="27">
        <f>VALUE(SUBSTITUTE($G254,"]",""))</f>
        <v>31</v>
      </c>
      <c r="I254" s="27" t="str">
        <f t="shared" si="32"/>
        <v>Unlock Your Potential</v>
      </c>
      <c r="J254" s="28" t="str">
        <f t="shared" si="33"/>
        <v>4thDec2024 10:19:04</v>
      </c>
      <c r="K254" s="28" t="str" cm="1">
        <f t="array" ref="K254:L254">_xlfn.TEXTSPLIT($J254," ")</f>
        <v>4thDec2024</v>
      </c>
      <c r="L254" s="28" t="str">
        <v>10:19:04</v>
      </c>
      <c r="M254" s="58" t="str">
        <f t="shared" si="34"/>
        <v>4/12/2024</v>
      </c>
      <c r="N254" s="28" t="str" cm="1">
        <f t="array" ref="N254:P254">_xlfn.TEXTSPLIT($M254,"/")</f>
        <v>4</v>
      </c>
      <c r="O254" s="28" t="str">
        <v>12</v>
      </c>
      <c r="P254" s="28" t="str">
        <v>2024</v>
      </c>
      <c r="Q254" s="28">
        <f>DATE(P254,N254,O254)</f>
        <v>45394</v>
      </c>
      <c r="R254" s="89" t="str" cm="1">
        <f t="array" ref="R254:T254">_xlfn.TEXTSPLIT($L254,":")</f>
        <v>10</v>
      </c>
      <c r="S254" s="28" t="str">
        <v>19</v>
      </c>
      <c r="T254" s="28" t="str">
        <v>04</v>
      </c>
      <c r="U254" s="90">
        <f t="shared" si="35"/>
        <v>0.4299074074074074</v>
      </c>
      <c r="V254" s="27" t="str">
        <f t="shared" si="36"/>
        <v>Monetization</v>
      </c>
      <c r="W254" s="37" t="str">
        <f t="shared" si="37"/>
        <v>Youtube</v>
      </c>
      <c r="X254" s="71">
        <f t="shared" si="29"/>
        <v>31</v>
      </c>
      <c r="Y254" s="60" t="str">
        <f t="shared" si="30"/>
        <v>Unlock Your Potential</v>
      </c>
      <c r="Z254" s="69">
        <f t="shared" si="38"/>
        <v>45394</v>
      </c>
      <c r="AA254" s="66" t="str" cm="1">
        <f t="array" ref="AA254:AB254">_xlfn.TEXTSPLIT($F254,$V254)</f>
        <v>702076072</v>
      </c>
      <c r="AB254" t="str">
        <v/>
      </c>
    </row>
    <row r="255" spans="1:28">
      <c r="A255" s="32" t="s">
        <v>1383</v>
      </c>
      <c r="B255" s="37" t="str" cm="1">
        <f t="array" ref="B255:D255">TRIM(_xlfn.TEXTSPLIT($A255,"#"))</f>
        <v>7thDec2024(04:12:32)602166076Subscribers</v>
      </c>
      <c r="C255" s="27" t="str">
        <v>Grow with Us</v>
      </c>
      <c r="D255" s="27" t="str">
        <v>[14]</v>
      </c>
      <c r="E255" s="27" t="str" cm="1">
        <f t="array" ref="E255:F255">_xlfn.TEXTSPLIT($B255,")")</f>
        <v>7thDec2024(04:12:32</v>
      </c>
      <c r="F255" s="27" t="str">
        <v>602166076Subscribers</v>
      </c>
      <c r="G255" s="27" t="str">
        <f t="shared" si="31"/>
        <v>14]</v>
      </c>
      <c r="H255" s="27">
        <f>VALUE(SUBSTITUTE($G255,"]",""))</f>
        <v>14</v>
      </c>
      <c r="I255" s="27" t="str">
        <f t="shared" si="32"/>
        <v>Grow with Us</v>
      </c>
      <c r="J255" s="28" t="str">
        <f t="shared" si="33"/>
        <v>7thDec2024 04:12:32</v>
      </c>
      <c r="K255" s="28" t="str" cm="1">
        <f t="array" ref="K255:L255">_xlfn.TEXTSPLIT($J255," ")</f>
        <v>7thDec2024</v>
      </c>
      <c r="L255" s="28" t="str">
        <v>04:12:32</v>
      </c>
      <c r="M255" s="58" t="str">
        <f t="shared" si="34"/>
        <v>7/12/2024</v>
      </c>
      <c r="N255" s="28" t="str" cm="1">
        <f t="array" ref="N255:P255">_xlfn.TEXTSPLIT($M255,"/")</f>
        <v>7</v>
      </c>
      <c r="O255" s="28" t="str">
        <v>12</v>
      </c>
      <c r="P255" s="28" t="str">
        <v>2024</v>
      </c>
      <c r="Q255" s="28">
        <f>DATE(P255,N255,O255)</f>
        <v>45485</v>
      </c>
      <c r="R255" s="89" t="str" cm="1">
        <f t="array" ref="R255:T255">_xlfn.TEXTSPLIT($L255,":")</f>
        <v>04</v>
      </c>
      <c r="S255" s="28" t="str">
        <v>12</v>
      </c>
      <c r="T255" s="28" t="str">
        <v>32</v>
      </c>
      <c r="U255" s="90">
        <f t="shared" si="35"/>
        <v>0.17537037037037037</v>
      </c>
      <c r="V255" s="27" t="str">
        <f t="shared" si="36"/>
        <v>Subscribers</v>
      </c>
      <c r="W255" s="37" t="str">
        <f t="shared" si="37"/>
        <v>Youtube</v>
      </c>
      <c r="X255" s="71">
        <f t="shared" si="29"/>
        <v>14</v>
      </c>
      <c r="Y255" s="60" t="str">
        <f t="shared" si="30"/>
        <v>Grow with Us</v>
      </c>
      <c r="Z255" s="69">
        <f t="shared" si="38"/>
        <v>45485</v>
      </c>
      <c r="AA255" s="66" t="str" cm="1">
        <f t="array" ref="AA255:AB255">_xlfn.TEXTSPLIT($F255,$V255)</f>
        <v>602166076</v>
      </c>
      <c r="AB255" t="str">
        <v/>
      </c>
    </row>
    <row r="256" spans="1:28">
      <c r="A256" s="32" t="s">
        <v>1384</v>
      </c>
      <c r="B256" s="37" t="str" cm="1">
        <f t="array" ref="B256:D256">TRIM(_xlfn.TEXTSPLIT($A256,"#"))</f>
        <v>6thDec2024(00:47:21)702256079News Feed</v>
      </c>
      <c r="C256" s="27" t="str">
        <v>Unlock Your Potential</v>
      </c>
      <c r="D256" s="27" t="str">
        <v>[40]</v>
      </c>
      <c r="E256" s="27" t="str" cm="1">
        <f t="array" ref="E256:F256">_xlfn.TEXTSPLIT($B256,")")</f>
        <v>6thDec2024(00:47:21</v>
      </c>
      <c r="F256" s="27" t="str">
        <v>702256079News Feed</v>
      </c>
      <c r="G256" s="27" t="str">
        <f t="shared" si="31"/>
        <v>40]</v>
      </c>
      <c r="H256" s="27">
        <f>VALUE(SUBSTITUTE($G256,"]",""))</f>
        <v>40</v>
      </c>
      <c r="I256" s="27" t="str">
        <f t="shared" si="32"/>
        <v>Unlock Your Potential</v>
      </c>
      <c r="J256" s="28" t="str">
        <f t="shared" si="33"/>
        <v>6thDec2024 00:47:21</v>
      </c>
      <c r="K256" s="28" t="str" cm="1">
        <f t="array" ref="K256:L256">_xlfn.TEXTSPLIT($J256," ")</f>
        <v>6thDec2024</v>
      </c>
      <c r="L256" s="28" t="str">
        <v>00:47:21</v>
      </c>
      <c r="M256" s="58" t="str">
        <f t="shared" si="34"/>
        <v>6/12/2024</v>
      </c>
      <c r="N256" s="28" t="str" cm="1">
        <f t="array" ref="N256:P256">_xlfn.TEXTSPLIT($M256,"/")</f>
        <v>6</v>
      </c>
      <c r="O256" s="28" t="str">
        <v>12</v>
      </c>
      <c r="P256" s="28" t="str">
        <v>2024</v>
      </c>
      <c r="Q256" s="28">
        <f>DATE(P256,N256,O256)</f>
        <v>45455</v>
      </c>
      <c r="R256" s="89" t="str" cm="1">
        <f t="array" ref="R256:T256">_xlfn.TEXTSPLIT($L256,":")</f>
        <v>00</v>
      </c>
      <c r="S256" s="28" t="str">
        <v>47</v>
      </c>
      <c r="T256" s="28" t="str">
        <v>21</v>
      </c>
      <c r="U256" s="90">
        <f t="shared" si="35"/>
        <v>3.2881944444444443E-2</v>
      </c>
      <c r="V256" s="27" t="str">
        <f t="shared" si="36"/>
        <v>News Feed</v>
      </c>
      <c r="W256" s="37" t="str">
        <f t="shared" si="37"/>
        <v>Facebook</v>
      </c>
      <c r="X256" s="71">
        <f t="shared" si="29"/>
        <v>40</v>
      </c>
      <c r="Y256" s="60" t="str">
        <f t="shared" si="30"/>
        <v>Unlock Your Potential</v>
      </c>
      <c r="Z256" s="69">
        <f t="shared" si="38"/>
        <v>45455</v>
      </c>
      <c r="AA256" s="66" t="str" cm="1">
        <f t="array" ref="AA256:AB256">_xlfn.TEXTSPLIT($F256,$V256)</f>
        <v>702256079</v>
      </c>
      <c r="AB256" t="str">
        <v/>
      </c>
    </row>
    <row r="257" spans="1:28">
      <c r="A257" s="32" t="s">
        <v>1385</v>
      </c>
      <c r="B257" s="37" t="str" cm="1">
        <f t="array" ref="B257:D257">TRIM(_xlfn.TEXTSPLIT($A257,"#"))</f>
        <v>2ndDec2024(03:15:28)602346083Monetization</v>
      </c>
      <c r="C257" s="27" t="str">
        <v>Train to Gain</v>
      </c>
      <c r="D257" s="27" t="str">
        <v>[31]</v>
      </c>
      <c r="E257" s="27" t="str" cm="1">
        <f t="array" ref="E257:F257">_xlfn.TEXTSPLIT($B257,")")</f>
        <v>2ndDec2024(03:15:28</v>
      </c>
      <c r="F257" s="27" t="str">
        <v>602346083Monetization</v>
      </c>
      <c r="G257" s="27" t="str">
        <f t="shared" si="31"/>
        <v>31]</v>
      </c>
      <c r="H257" s="27">
        <f>VALUE(SUBSTITUTE($G257,"]",""))</f>
        <v>31</v>
      </c>
      <c r="I257" s="27" t="str">
        <f t="shared" si="32"/>
        <v>Train to Gain</v>
      </c>
      <c r="J257" s="28" t="str">
        <f t="shared" si="33"/>
        <v>2ndDec2024 03:15:28</v>
      </c>
      <c r="K257" s="28" t="str" cm="1">
        <f t="array" ref="K257:L257">_xlfn.TEXTSPLIT($J257," ")</f>
        <v>2ndDec2024</v>
      </c>
      <c r="L257" s="28" t="str">
        <v>03:15:28</v>
      </c>
      <c r="M257" s="58" t="str">
        <f t="shared" si="34"/>
        <v>2/12/2024</v>
      </c>
      <c r="N257" s="28" t="str" cm="1">
        <f t="array" ref="N257:P257">_xlfn.TEXTSPLIT($M257,"/")</f>
        <v>2</v>
      </c>
      <c r="O257" s="28" t="str">
        <v>12</v>
      </c>
      <c r="P257" s="28" t="str">
        <v>2024</v>
      </c>
      <c r="Q257" s="28">
        <f>DATE(P257,N257,O257)</f>
        <v>45334</v>
      </c>
      <c r="R257" s="89" t="str" cm="1">
        <f t="array" ref="R257:T257">_xlfn.TEXTSPLIT($L257,":")</f>
        <v>03</v>
      </c>
      <c r="S257" s="28" t="str">
        <v>15</v>
      </c>
      <c r="T257" s="28" t="str">
        <v>28</v>
      </c>
      <c r="U257" s="90">
        <f t="shared" si="35"/>
        <v>0.13574074074074075</v>
      </c>
      <c r="V257" s="27" t="str">
        <f t="shared" si="36"/>
        <v>Monetization</v>
      </c>
      <c r="W257" s="37" t="str">
        <f t="shared" si="37"/>
        <v>Youtube</v>
      </c>
      <c r="X257" s="71">
        <f t="shared" si="29"/>
        <v>31</v>
      </c>
      <c r="Y257" s="60" t="str">
        <f t="shared" si="30"/>
        <v>Train to Gain</v>
      </c>
      <c r="Z257" s="69">
        <f t="shared" si="38"/>
        <v>45334</v>
      </c>
      <c r="AA257" s="66" t="str" cm="1">
        <f t="array" ref="AA257:AB257">_xlfn.TEXTSPLIT($F257,$V257)</f>
        <v>602346083</v>
      </c>
      <c r="AB257" t="str">
        <v/>
      </c>
    </row>
    <row r="258" spans="1:28">
      <c r="A258" s="32" t="s">
        <v>1386</v>
      </c>
      <c r="B258" s="37" t="str" cm="1">
        <f t="array" ref="B258:D258">TRIM(_xlfn.TEXTSPLIT($A258,"#"))</f>
        <v>6thDec2024(03:11:45)602436087Explore Page</v>
      </c>
      <c r="C258" s="27" t="str">
        <v>Unlock Your Potential</v>
      </c>
      <c r="D258" s="27" t="str">
        <v>[35]</v>
      </c>
      <c r="E258" s="27" t="str" cm="1">
        <f t="array" ref="E258:F258">_xlfn.TEXTSPLIT($B258,")")</f>
        <v>6thDec2024(03:11:45</v>
      </c>
      <c r="F258" s="27" t="str">
        <v>602436087Explore Page</v>
      </c>
      <c r="G258" s="27" t="str">
        <f t="shared" si="31"/>
        <v>35]</v>
      </c>
      <c r="H258" s="27">
        <f>VALUE(SUBSTITUTE($G258,"]",""))</f>
        <v>35</v>
      </c>
      <c r="I258" s="27" t="str">
        <f t="shared" si="32"/>
        <v>Unlock Your Potential</v>
      </c>
      <c r="J258" s="28" t="str">
        <f t="shared" si="33"/>
        <v>6thDec2024 03:11:45</v>
      </c>
      <c r="K258" s="28" t="str" cm="1">
        <f t="array" ref="K258:L258">_xlfn.TEXTSPLIT($J258," ")</f>
        <v>6thDec2024</v>
      </c>
      <c r="L258" s="28" t="str">
        <v>03:11:45</v>
      </c>
      <c r="M258" s="58" t="str">
        <f t="shared" si="34"/>
        <v>6/12/2024</v>
      </c>
      <c r="N258" s="28" t="str" cm="1">
        <f t="array" ref="N258:P258">_xlfn.TEXTSPLIT($M258,"/")</f>
        <v>6</v>
      </c>
      <c r="O258" s="28" t="str">
        <v>12</v>
      </c>
      <c r="P258" s="28" t="str">
        <v>2024</v>
      </c>
      <c r="Q258" s="28">
        <f>DATE(P258,N258,O258)</f>
        <v>45455</v>
      </c>
      <c r="R258" s="89" t="str" cm="1">
        <f t="array" ref="R258:T258">_xlfn.TEXTSPLIT($L258,":")</f>
        <v>03</v>
      </c>
      <c r="S258" s="28" t="str">
        <v>11</v>
      </c>
      <c r="T258" s="28" t="str">
        <v>45</v>
      </c>
      <c r="U258" s="90">
        <f t="shared" si="35"/>
        <v>0.13315972222222222</v>
      </c>
      <c r="V258" s="27" t="str">
        <f t="shared" si="36"/>
        <v>Explore Page</v>
      </c>
      <c r="W258" s="37" t="str">
        <f t="shared" si="37"/>
        <v>Instagram</v>
      </c>
      <c r="X258" s="71">
        <f t="shared" ref="X258:X321" si="39">H258</f>
        <v>35</v>
      </c>
      <c r="Y258" s="60" t="str">
        <f t="shared" ref="Y258:Y321" si="40">I258</f>
        <v>Unlock Your Potential</v>
      </c>
      <c r="Z258" s="69">
        <f t="shared" si="38"/>
        <v>45455</v>
      </c>
      <c r="AA258" s="66" t="str" cm="1">
        <f t="array" ref="AA258:AB258">_xlfn.TEXTSPLIT($F258,$V258)</f>
        <v>602436087</v>
      </c>
      <c r="AB258" t="str">
        <v/>
      </c>
    </row>
    <row r="259" spans="1:28">
      <c r="A259" s="32" t="s">
        <v>1387</v>
      </c>
      <c r="B259" s="37" t="str" cm="1">
        <f t="array" ref="B259:D259">TRIM(_xlfn.TEXTSPLIT($A259,"#"))</f>
        <v>5thDec2024(05:38:26)702526091Explore Page</v>
      </c>
      <c r="C259" s="27" t="str">
        <v>Unlock Your Potential</v>
      </c>
      <c r="D259" s="27" t="str">
        <v>[38]</v>
      </c>
      <c r="E259" s="27" t="str" cm="1">
        <f t="array" ref="E259:F259">_xlfn.TEXTSPLIT($B259,")")</f>
        <v>5thDec2024(05:38:26</v>
      </c>
      <c r="F259" s="27" t="str">
        <v>702526091Explore Page</v>
      </c>
      <c r="G259" s="27" t="str">
        <f t="shared" ref="G259:G322" si="41">SUBSTITUTE($D259,"[","")</f>
        <v>38]</v>
      </c>
      <c r="H259" s="27">
        <f>VALUE(SUBSTITUTE($G259,"]",""))</f>
        <v>38</v>
      </c>
      <c r="I259" s="27" t="str">
        <f t="shared" ref="I259:I322" si="42">C259</f>
        <v>Unlock Your Potential</v>
      </c>
      <c r="J259" s="28" t="str">
        <f t="shared" ref="J259:J322" si="43">SUBSTITUTE($E259,"("," ")</f>
        <v>5thDec2024 05:38:26</v>
      </c>
      <c r="K259" s="28" t="str" cm="1">
        <f t="array" ref="K259:L259">_xlfn.TEXTSPLIT($J259," ")</f>
        <v>5thDec2024</v>
      </c>
      <c r="L259" s="28" t="str">
        <v>05:38:26</v>
      </c>
      <c r="M259" s="58" t="str">
        <f t="shared" ref="M259:M322" si="44">IF($K259="7thDec2024","7/12/2024",IF($K259="1stDec2024","1/12/2024",IF($K259="2ndDec2024","2/12/2024",IF($K259="3rdDec2024","3/12/2024",IF($K259="4thDec2024","4/12/2024",IF($K259="5thDec2024","5/12/2024",IF($K259="6thDec2024","6/12/2024",IF($K259="7thDec2024","7/12/2024"))))))))</f>
        <v>5/12/2024</v>
      </c>
      <c r="N259" s="28" t="str" cm="1">
        <f t="array" ref="N259:P259">_xlfn.TEXTSPLIT($M259,"/")</f>
        <v>5</v>
      </c>
      <c r="O259" s="28" t="str">
        <v>12</v>
      </c>
      <c r="P259" s="28" t="str">
        <v>2024</v>
      </c>
      <c r="Q259" s="28">
        <f>DATE(P259,N259,O259)</f>
        <v>45424</v>
      </c>
      <c r="R259" s="89" t="str" cm="1">
        <f t="array" ref="R259:T259">_xlfn.TEXTSPLIT($L259,":")</f>
        <v>05</v>
      </c>
      <c r="S259" s="28" t="str">
        <v>38</v>
      </c>
      <c r="T259" s="28" t="str">
        <v>26</v>
      </c>
      <c r="U259" s="90">
        <f t="shared" ref="U259:U322" si="45">TIME(R259,S259,T259)</f>
        <v>0.23502314814814815</v>
      </c>
      <c r="V259" s="27" t="str">
        <f t="shared" ref="V259:V322" si="46">MID($F259,10,20)</f>
        <v>Explore Page</v>
      </c>
      <c r="W259" s="37" t="str">
        <f t="shared" ref="W259:W322" si="47">IF(OR($V259="Reels",$V259="Stories",$V259="Explore Page"),"Instagram",IF(OR($V259="News Feed",$V259="Groups",$V259="Marketplace",$V259="Watch",$V259="Reactions"),"Facebook",IF(OR($V259="Subscribers",$V259="Shorts",$V259="Monetization"),"Youtube")))</f>
        <v>Instagram</v>
      </c>
      <c r="X259" s="71">
        <f t="shared" si="39"/>
        <v>38</v>
      </c>
      <c r="Y259" s="60" t="str">
        <f t="shared" si="40"/>
        <v>Unlock Your Potential</v>
      </c>
      <c r="Z259" s="69">
        <f t="shared" ref="Z259:Z322" si="48">Q259</f>
        <v>45424</v>
      </c>
      <c r="AA259" s="66" t="str" cm="1">
        <f t="array" ref="AA259:AB259">_xlfn.TEXTSPLIT($F259,$V259)</f>
        <v>702526091</v>
      </c>
      <c r="AB259" t="str">
        <v/>
      </c>
    </row>
    <row r="260" spans="1:28">
      <c r="A260" s="32" t="s">
        <v>1388</v>
      </c>
      <c r="B260" s="37" t="str" cm="1">
        <f t="array" ref="B260:D260">TRIM(_xlfn.TEXTSPLIT($A260,"#"))</f>
        <v>1stDec2024(04:03:11)702616095Shorts</v>
      </c>
      <c r="C260" s="27" t="str">
        <v>Grow with Us</v>
      </c>
      <c r="D260" s="27" t="str">
        <v>[13]</v>
      </c>
      <c r="E260" s="27" t="str" cm="1">
        <f t="array" ref="E260:F260">_xlfn.TEXTSPLIT($B260,")")</f>
        <v>1stDec2024(04:03:11</v>
      </c>
      <c r="F260" s="27" t="str">
        <v>702616095Shorts</v>
      </c>
      <c r="G260" s="27" t="str">
        <f t="shared" si="41"/>
        <v>13]</v>
      </c>
      <c r="H260" s="27">
        <f>VALUE(SUBSTITUTE($G260,"]",""))</f>
        <v>13</v>
      </c>
      <c r="I260" s="27" t="str">
        <f t="shared" si="42"/>
        <v>Grow with Us</v>
      </c>
      <c r="J260" s="28" t="str">
        <f t="shared" si="43"/>
        <v>1stDec2024 04:03:11</v>
      </c>
      <c r="K260" s="28" t="str" cm="1">
        <f t="array" ref="K260:L260">_xlfn.TEXTSPLIT($J260," ")</f>
        <v>1stDec2024</v>
      </c>
      <c r="L260" s="28" t="str">
        <v>04:03:11</v>
      </c>
      <c r="M260" s="58" t="str">
        <f t="shared" si="44"/>
        <v>1/12/2024</v>
      </c>
      <c r="N260" s="28" t="str" cm="1">
        <f t="array" ref="N260:P260">_xlfn.TEXTSPLIT($M260,"/")</f>
        <v>1</v>
      </c>
      <c r="O260" s="28" t="str">
        <v>12</v>
      </c>
      <c r="P260" s="28" t="str">
        <v>2024</v>
      </c>
      <c r="Q260" s="28">
        <f>DATE(P260,N260,O260)</f>
        <v>45303</v>
      </c>
      <c r="R260" s="89" t="str" cm="1">
        <f t="array" ref="R260:T260">_xlfn.TEXTSPLIT($L260,":")</f>
        <v>04</v>
      </c>
      <c r="S260" s="28" t="str">
        <v>03</v>
      </c>
      <c r="T260" s="28" t="str">
        <v>11</v>
      </c>
      <c r="U260" s="90">
        <f t="shared" si="45"/>
        <v>0.16887731481481483</v>
      </c>
      <c r="V260" s="27" t="str">
        <f t="shared" si="46"/>
        <v>Shorts</v>
      </c>
      <c r="W260" s="37" t="str">
        <f t="shared" si="47"/>
        <v>Youtube</v>
      </c>
      <c r="X260" s="71">
        <f t="shared" si="39"/>
        <v>13</v>
      </c>
      <c r="Y260" s="60" t="str">
        <f t="shared" si="40"/>
        <v>Grow with Us</v>
      </c>
      <c r="Z260" s="69">
        <f t="shared" si="48"/>
        <v>45303</v>
      </c>
      <c r="AA260" s="66" t="str" cm="1">
        <f t="array" ref="AA260:AB260">_xlfn.TEXTSPLIT($F260,$V260)</f>
        <v>702616095</v>
      </c>
      <c r="AB260" t="str">
        <v/>
      </c>
    </row>
    <row r="261" spans="1:28">
      <c r="A261" s="32" t="s">
        <v>1389</v>
      </c>
      <c r="B261" s="37" t="str" cm="1">
        <f t="array" ref="B261:D261">TRIM(_xlfn.TEXTSPLIT($A261,"#"))</f>
        <v>2ndDec2024(11:00:44)602706098Reels</v>
      </c>
      <c r="C261" s="27" t="str">
        <v>Unlock Your Potential</v>
      </c>
      <c r="D261" s="27" t="str">
        <v>[39]</v>
      </c>
      <c r="E261" s="27" t="str" cm="1">
        <f t="array" ref="E261:F261">_xlfn.TEXTSPLIT($B261,")")</f>
        <v>2ndDec2024(11:00:44</v>
      </c>
      <c r="F261" s="27" t="str">
        <v>602706098Reels</v>
      </c>
      <c r="G261" s="27" t="str">
        <f t="shared" si="41"/>
        <v>39]</v>
      </c>
      <c r="H261" s="27">
        <f>VALUE(SUBSTITUTE($G261,"]",""))</f>
        <v>39</v>
      </c>
      <c r="I261" s="27" t="str">
        <f t="shared" si="42"/>
        <v>Unlock Your Potential</v>
      </c>
      <c r="J261" s="28" t="str">
        <f t="shared" si="43"/>
        <v>2ndDec2024 11:00:44</v>
      </c>
      <c r="K261" s="28" t="str" cm="1">
        <f t="array" ref="K261:L261">_xlfn.TEXTSPLIT($J261," ")</f>
        <v>2ndDec2024</v>
      </c>
      <c r="L261" s="28" t="str">
        <v>11:00:44</v>
      </c>
      <c r="M261" s="58" t="str">
        <f t="shared" si="44"/>
        <v>2/12/2024</v>
      </c>
      <c r="N261" s="28" t="str" cm="1">
        <f t="array" ref="N261:P261">_xlfn.TEXTSPLIT($M261,"/")</f>
        <v>2</v>
      </c>
      <c r="O261" s="28" t="str">
        <v>12</v>
      </c>
      <c r="P261" s="28" t="str">
        <v>2024</v>
      </c>
      <c r="Q261" s="28">
        <f>DATE(P261,N261,O261)</f>
        <v>45334</v>
      </c>
      <c r="R261" s="89" t="str" cm="1">
        <f t="array" ref="R261:T261">_xlfn.TEXTSPLIT($L261,":")</f>
        <v>11</v>
      </c>
      <c r="S261" s="28" t="str">
        <v>00</v>
      </c>
      <c r="T261" s="28" t="str">
        <v>44</v>
      </c>
      <c r="U261" s="90">
        <f t="shared" si="45"/>
        <v>0.45884259259259258</v>
      </c>
      <c r="V261" s="27" t="str">
        <f t="shared" si="46"/>
        <v>Reels</v>
      </c>
      <c r="W261" s="37" t="str">
        <f t="shared" si="47"/>
        <v>Instagram</v>
      </c>
      <c r="X261" s="71">
        <f t="shared" si="39"/>
        <v>39</v>
      </c>
      <c r="Y261" s="60" t="str">
        <f t="shared" si="40"/>
        <v>Unlock Your Potential</v>
      </c>
      <c r="Z261" s="69">
        <f t="shared" si="48"/>
        <v>45334</v>
      </c>
      <c r="AA261" s="66" t="str" cm="1">
        <f t="array" ref="AA261:AB261">_xlfn.TEXTSPLIT($F261,$V261)</f>
        <v>602706098</v>
      </c>
      <c r="AB261" t="str">
        <v/>
      </c>
    </row>
    <row r="262" spans="1:28">
      <c r="A262" s="32" t="s">
        <v>1390</v>
      </c>
      <c r="B262" s="37" t="str" cm="1">
        <f t="array" ref="B262:D262">TRIM(_xlfn.TEXTSPLIT($A262,"#"))</f>
        <v>3rdDec2024(06:10:21)602796102Reels</v>
      </c>
      <c r="C262" s="27" t="str">
        <v>Train to Gain</v>
      </c>
      <c r="D262" s="27" t="str">
        <v>[37]</v>
      </c>
      <c r="E262" s="27" t="str" cm="1">
        <f t="array" ref="E262:F262">_xlfn.TEXTSPLIT($B262,")")</f>
        <v>3rdDec2024(06:10:21</v>
      </c>
      <c r="F262" s="27" t="str">
        <v>602796102Reels</v>
      </c>
      <c r="G262" s="27" t="str">
        <f t="shared" si="41"/>
        <v>37]</v>
      </c>
      <c r="H262" s="27">
        <f>VALUE(SUBSTITUTE($G262,"]",""))</f>
        <v>37</v>
      </c>
      <c r="I262" s="27" t="str">
        <f t="shared" si="42"/>
        <v>Train to Gain</v>
      </c>
      <c r="J262" s="28" t="str">
        <f t="shared" si="43"/>
        <v>3rdDec2024 06:10:21</v>
      </c>
      <c r="K262" s="28" t="str" cm="1">
        <f t="array" ref="K262:L262">_xlfn.TEXTSPLIT($J262," ")</f>
        <v>3rdDec2024</v>
      </c>
      <c r="L262" s="28" t="str">
        <v>06:10:21</v>
      </c>
      <c r="M262" s="58" t="str">
        <f t="shared" si="44"/>
        <v>3/12/2024</v>
      </c>
      <c r="N262" s="28" t="str" cm="1">
        <f t="array" ref="N262:P262">_xlfn.TEXTSPLIT($M262,"/")</f>
        <v>3</v>
      </c>
      <c r="O262" s="28" t="str">
        <v>12</v>
      </c>
      <c r="P262" s="28" t="str">
        <v>2024</v>
      </c>
      <c r="Q262" s="28">
        <f>DATE(P262,N262,O262)</f>
        <v>45363</v>
      </c>
      <c r="R262" s="89" t="str" cm="1">
        <f t="array" ref="R262:T262">_xlfn.TEXTSPLIT($L262,":")</f>
        <v>06</v>
      </c>
      <c r="S262" s="28" t="str">
        <v>10</v>
      </c>
      <c r="T262" s="28" t="str">
        <v>21</v>
      </c>
      <c r="U262" s="90">
        <f t="shared" si="45"/>
        <v>0.25718750000000001</v>
      </c>
      <c r="V262" s="27" t="str">
        <f t="shared" si="46"/>
        <v>Reels</v>
      </c>
      <c r="W262" s="37" t="str">
        <f t="shared" si="47"/>
        <v>Instagram</v>
      </c>
      <c r="X262" s="71">
        <f t="shared" si="39"/>
        <v>37</v>
      </c>
      <c r="Y262" s="60" t="str">
        <f t="shared" si="40"/>
        <v>Train to Gain</v>
      </c>
      <c r="Z262" s="69">
        <f t="shared" si="48"/>
        <v>45363</v>
      </c>
      <c r="AA262" s="66" t="str" cm="1">
        <f t="array" ref="AA262:AB262">_xlfn.TEXTSPLIT($F262,$V262)</f>
        <v>602796102</v>
      </c>
      <c r="AB262" t="str">
        <v/>
      </c>
    </row>
    <row r="263" spans="1:28">
      <c r="A263" s="32" t="s">
        <v>1391</v>
      </c>
      <c r="B263" s="37" t="str" cm="1">
        <f t="array" ref="B263:D263">TRIM(_xlfn.TEXTSPLIT($A263,"#"))</f>
        <v>7thDec2024(00:56:24)702886106Shorts</v>
      </c>
      <c r="C263" s="27" t="str">
        <v>Unlock Your Potential</v>
      </c>
      <c r="D263" s="27" t="str">
        <v>[30]</v>
      </c>
      <c r="E263" s="27" t="str" cm="1">
        <f t="array" ref="E263:F263">_xlfn.TEXTSPLIT($B263,")")</f>
        <v>7thDec2024(00:56:24</v>
      </c>
      <c r="F263" s="27" t="str">
        <v>702886106Shorts</v>
      </c>
      <c r="G263" s="27" t="str">
        <f t="shared" si="41"/>
        <v>30]</v>
      </c>
      <c r="H263" s="27">
        <f>VALUE(SUBSTITUTE($G263,"]",""))</f>
        <v>30</v>
      </c>
      <c r="I263" s="27" t="str">
        <f t="shared" si="42"/>
        <v>Unlock Your Potential</v>
      </c>
      <c r="J263" s="28" t="str">
        <f t="shared" si="43"/>
        <v>7thDec2024 00:56:24</v>
      </c>
      <c r="K263" s="28" t="str" cm="1">
        <f t="array" ref="K263:L263">_xlfn.TEXTSPLIT($J263," ")</f>
        <v>7thDec2024</v>
      </c>
      <c r="L263" s="28" t="str">
        <v>00:56:24</v>
      </c>
      <c r="M263" s="58" t="str">
        <f t="shared" si="44"/>
        <v>7/12/2024</v>
      </c>
      <c r="N263" s="28" t="str" cm="1">
        <f t="array" ref="N263:P263">_xlfn.TEXTSPLIT($M263,"/")</f>
        <v>7</v>
      </c>
      <c r="O263" s="28" t="str">
        <v>12</v>
      </c>
      <c r="P263" s="28" t="str">
        <v>2024</v>
      </c>
      <c r="Q263" s="28">
        <f>DATE(P263,N263,O263)</f>
        <v>45485</v>
      </c>
      <c r="R263" s="89" t="str" cm="1">
        <f t="array" ref="R263:T263">_xlfn.TEXTSPLIT($L263,":")</f>
        <v>00</v>
      </c>
      <c r="S263" s="28" t="str">
        <v>56</v>
      </c>
      <c r="T263" s="28" t="str">
        <v>24</v>
      </c>
      <c r="U263" s="90">
        <f t="shared" si="45"/>
        <v>3.9166666666666669E-2</v>
      </c>
      <c r="V263" s="27" t="str">
        <f t="shared" si="46"/>
        <v>Shorts</v>
      </c>
      <c r="W263" s="37" t="str">
        <f t="shared" si="47"/>
        <v>Youtube</v>
      </c>
      <c r="X263" s="71">
        <f t="shared" si="39"/>
        <v>30</v>
      </c>
      <c r="Y263" s="60" t="str">
        <f t="shared" si="40"/>
        <v>Unlock Your Potential</v>
      </c>
      <c r="Z263" s="69">
        <f t="shared" si="48"/>
        <v>45485</v>
      </c>
      <c r="AA263" s="66" t="str" cm="1">
        <f t="array" ref="AA263:AB263">_xlfn.TEXTSPLIT($F263,$V263)</f>
        <v>702886106</v>
      </c>
      <c r="AB263" t="str">
        <v/>
      </c>
    </row>
    <row r="264" spans="1:28">
      <c r="A264" s="32" t="s">
        <v>1392</v>
      </c>
      <c r="B264" s="37" t="str" cm="1">
        <f t="array" ref="B264:D264">TRIM(_xlfn.TEXTSPLIT($A264,"#"))</f>
        <v>4thDec2024(05:32:47)702976110Shorts</v>
      </c>
      <c r="C264" s="27" t="str">
        <v>Train to Gain</v>
      </c>
      <c r="D264" s="27" t="str">
        <v>[5]</v>
      </c>
      <c r="E264" s="27" t="str" cm="1">
        <f t="array" ref="E264:F264">_xlfn.TEXTSPLIT($B264,")")</f>
        <v>4thDec2024(05:32:47</v>
      </c>
      <c r="F264" s="27" t="str">
        <v>702976110Shorts</v>
      </c>
      <c r="G264" s="27" t="str">
        <f t="shared" si="41"/>
        <v>5]</v>
      </c>
      <c r="H264" s="27">
        <f>VALUE(SUBSTITUTE($G264,"]",""))</f>
        <v>5</v>
      </c>
      <c r="I264" s="27" t="str">
        <f t="shared" si="42"/>
        <v>Train to Gain</v>
      </c>
      <c r="J264" s="28" t="str">
        <f t="shared" si="43"/>
        <v>4thDec2024 05:32:47</v>
      </c>
      <c r="K264" s="28" t="str" cm="1">
        <f t="array" ref="K264:L264">_xlfn.TEXTSPLIT($J264," ")</f>
        <v>4thDec2024</v>
      </c>
      <c r="L264" s="28" t="str">
        <v>05:32:47</v>
      </c>
      <c r="M264" s="58" t="str">
        <f t="shared" si="44"/>
        <v>4/12/2024</v>
      </c>
      <c r="N264" s="28" t="str" cm="1">
        <f t="array" ref="N264:P264">_xlfn.TEXTSPLIT($M264,"/")</f>
        <v>4</v>
      </c>
      <c r="O264" s="28" t="str">
        <v>12</v>
      </c>
      <c r="P264" s="28" t="str">
        <v>2024</v>
      </c>
      <c r="Q264" s="28">
        <f>DATE(P264,N264,O264)</f>
        <v>45394</v>
      </c>
      <c r="R264" s="89" t="str" cm="1">
        <f t="array" ref="R264:T264">_xlfn.TEXTSPLIT($L264,":")</f>
        <v>05</v>
      </c>
      <c r="S264" s="28" t="str">
        <v>32</v>
      </c>
      <c r="T264" s="28" t="str">
        <v>47</v>
      </c>
      <c r="U264" s="90">
        <f t="shared" si="45"/>
        <v>0.23109953703703703</v>
      </c>
      <c r="V264" s="27" t="str">
        <f t="shared" si="46"/>
        <v>Shorts</v>
      </c>
      <c r="W264" s="37" t="str">
        <f t="shared" si="47"/>
        <v>Youtube</v>
      </c>
      <c r="X264" s="71">
        <f t="shared" si="39"/>
        <v>5</v>
      </c>
      <c r="Y264" s="60" t="str">
        <f t="shared" si="40"/>
        <v>Train to Gain</v>
      </c>
      <c r="Z264" s="69">
        <f t="shared" si="48"/>
        <v>45394</v>
      </c>
      <c r="AA264" s="66" t="str" cm="1">
        <f t="array" ref="AA264:AB264">_xlfn.TEXTSPLIT($F264,$V264)</f>
        <v>702976110</v>
      </c>
      <c r="AB264" t="str">
        <v/>
      </c>
    </row>
    <row r="265" spans="1:28">
      <c r="A265" s="32" t="s">
        <v>1393</v>
      </c>
      <c r="B265" s="37" t="str" cm="1">
        <f t="array" ref="B265:D265">TRIM(_xlfn.TEXTSPLIT($A265,"#"))</f>
        <v>2ndDec2024(05:51:39)603066113Explore Page</v>
      </c>
      <c r="C265" s="27" t="str">
        <v>Train to Gain</v>
      </c>
      <c r="D265" s="27" t="str">
        <v>[34]</v>
      </c>
      <c r="E265" s="27" t="str" cm="1">
        <f t="array" ref="E265:F265">_xlfn.TEXTSPLIT($B265,")")</f>
        <v>2ndDec2024(05:51:39</v>
      </c>
      <c r="F265" s="27" t="str">
        <v>603066113Explore Page</v>
      </c>
      <c r="G265" s="27" t="str">
        <f t="shared" si="41"/>
        <v>34]</v>
      </c>
      <c r="H265" s="27">
        <f>VALUE(SUBSTITUTE($G265,"]",""))</f>
        <v>34</v>
      </c>
      <c r="I265" s="27" t="str">
        <f t="shared" si="42"/>
        <v>Train to Gain</v>
      </c>
      <c r="J265" s="28" t="str">
        <f t="shared" si="43"/>
        <v>2ndDec2024 05:51:39</v>
      </c>
      <c r="K265" s="28" t="str" cm="1">
        <f t="array" ref="K265:L265">_xlfn.TEXTSPLIT($J265," ")</f>
        <v>2ndDec2024</v>
      </c>
      <c r="L265" s="28" t="str">
        <v>05:51:39</v>
      </c>
      <c r="M265" s="58" t="str">
        <f t="shared" si="44"/>
        <v>2/12/2024</v>
      </c>
      <c r="N265" s="28" t="str" cm="1">
        <f t="array" ref="N265:P265">_xlfn.TEXTSPLIT($M265,"/")</f>
        <v>2</v>
      </c>
      <c r="O265" s="28" t="str">
        <v>12</v>
      </c>
      <c r="P265" s="28" t="str">
        <v>2024</v>
      </c>
      <c r="Q265" s="28">
        <f>DATE(P265,N265,O265)</f>
        <v>45334</v>
      </c>
      <c r="R265" s="89" t="str" cm="1">
        <f t="array" ref="R265:T265">_xlfn.TEXTSPLIT($L265,":")</f>
        <v>05</v>
      </c>
      <c r="S265" s="28" t="str">
        <v>51</v>
      </c>
      <c r="T265" s="28" t="str">
        <v>39</v>
      </c>
      <c r="U265" s="90">
        <f t="shared" si="45"/>
        <v>0.2442013888888889</v>
      </c>
      <c r="V265" s="27" t="str">
        <f t="shared" si="46"/>
        <v>Explore Page</v>
      </c>
      <c r="W265" s="37" t="str">
        <f t="shared" si="47"/>
        <v>Instagram</v>
      </c>
      <c r="X265" s="71">
        <f t="shared" si="39"/>
        <v>34</v>
      </c>
      <c r="Y265" s="60" t="str">
        <f t="shared" si="40"/>
        <v>Train to Gain</v>
      </c>
      <c r="Z265" s="69">
        <f t="shared" si="48"/>
        <v>45334</v>
      </c>
      <c r="AA265" s="66" t="str" cm="1">
        <f t="array" ref="AA265:AB265">_xlfn.TEXTSPLIT($F265,$V265)</f>
        <v>603066113</v>
      </c>
      <c r="AB265" t="str">
        <v/>
      </c>
    </row>
    <row r="266" spans="1:28">
      <c r="A266" s="32" t="s">
        <v>1394</v>
      </c>
      <c r="B266" s="37" t="str" cm="1">
        <f t="array" ref="B266:D266">TRIM(_xlfn.TEXTSPLIT($A266,"#"))</f>
        <v>2ndDec2024(10:13:43)603156117Reels</v>
      </c>
      <c r="C266" s="27" t="str">
        <v>Unlock Your Potential</v>
      </c>
      <c r="D266" s="27" t="str">
        <v>[35]</v>
      </c>
      <c r="E266" s="27" t="str" cm="1">
        <f t="array" ref="E266:F266">_xlfn.TEXTSPLIT($B266,")")</f>
        <v>2ndDec2024(10:13:43</v>
      </c>
      <c r="F266" s="27" t="str">
        <v>603156117Reels</v>
      </c>
      <c r="G266" s="27" t="str">
        <f t="shared" si="41"/>
        <v>35]</v>
      </c>
      <c r="H266" s="27">
        <f>VALUE(SUBSTITUTE($G266,"]",""))</f>
        <v>35</v>
      </c>
      <c r="I266" s="27" t="str">
        <f t="shared" si="42"/>
        <v>Unlock Your Potential</v>
      </c>
      <c r="J266" s="28" t="str">
        <f t="shared" si="43"/>
        <v>2ndDec2024 10:13:43</v>
      </c>
      <c r="K266" s="28" t="str" cm="1">
        <f t="array" ref="K266:L266">_xlfn.TEXTSPLIT($J266," ")</f>
        <v>2ndDec2024</v>
      </c>
      <c r="L266" s="28" t="str">
        <v>10:13:43</v>
      </c>
      <c r="M266" s="58" t="str">
        <f t="shared" si="44"/>
        <v>2/12/2024</v>
      </c>
      <c r="N266" s="28" t="str" cm="1">
        <f t="array" ref="N266:P266">_xlfn.TEXTSPLIT($M266,"/")</f>
        <v>2</v>
      </c>
      <c r="O266" s="28" t="str">
        <v>12</v>
      </c>
      <c r="P266" s="28" t="str">
        <v>2024</v>
      </c>
      <c r="Q266" s="28">
        <f>DATE(P266,N266,O266)</f>
        <v>45334</v>
      </c>
      <c r="R266" s="89" t="str" cm="1">
        <f t="array" ref="R266:T266">_xlfn.TEXTSPLIT($L266,":")</f>
        <v>10</v>
      </c>
      <c r="S266" s="28" t="str">
        <v>13</v>
      </c>
      <c r="T266" s="28" t="str">
        <v>43</v>
      </c>
      <c r="U266" s="90">
        <f t="shared" si="45"/>
        <v>0.42619212962962966</v>
      </c>
      <c r="V266" s="27" t="str">
        <f t="shared" si="46"/>
        <v>Reels</v>
      </c>
      <c r="W266" s="37" t="str">
        <f t="shared" si="47"/>
        <v>Instagram</v>
      </c>
      <c r="X266" s="71">
        <f t="shared" si="39"/>
        <v>35</v>
      </c>
      <c r="Y266" s="60" t="str">
        <f t="shared" si="40"/>
        <v>Unlock Your Potential</v>
      </c>
      <c r="Z266" s="69">
        <f t="shared" si="48"/>
        <v>45334</v>
      </c>
      <c r="AA266" s="66" t="str" cm="1">
        <f t="array" ref="AA266:AB266">_xlfn.TEXTSPLIT($F266,$V266)</f>
        <v>603156117</v>
      </c>
      <c r="AB266" t="str">
        <v/>
      </c>
    </row>
    <row r="267" spans="1:28">
      <c r="A267" s="32" t="s">
        <v>1395</v>
      </c>
      <c r="B267" s="37" t="str" cm="1">
        <f t="array" ref="B267:D267">TRIM(_xlfn.TEXTSPLIT($A267,"#"))</f>
        <v>7thDec2024(07:20:18)703246121News Feed</v>
      </c>
      <c r="C267" s="27" t="str">
        <v>Train to Gain</v>
      </c>
      <c r="D267" s="27" t="str">
        <v>[34]</v>
      </c>
      <c r="E267" s="27" t="str" cm="1">
        <f t="array" ref="E267:F267">_xlfn.TEXTSPLIT($B267,")")</f>
        <v>7thDec2024(07:20:18</v>
      </c>
      <c r="F267" s="27" t="str">
        <v>703246121News Feed</v>
      </c>
      <c r="G267" s="27" t="str">
        <f t="shared" si="41"/>
        <v>34]</v>
      </c>
      <c r="H267" s="27">
        <f>VALUE(SUBSTITUTE($G267,"]",""))</f>
        <v>34</v>
      </c>
      <c r="I267" s="27" t="str">
        <f t="shared" si="42"/>
        <v>Train to Gain</v>
      </c>
      <c r="J267" s="28" t="str">
        <f t="shared" si="43"/>
        <v>7thDec2024 07:20:18</v>
      </c>
      <c r="K267" s="28" t="str" cm="1">
        <f t="array" ref="K267:L267">_xlfn.TEXTSPLIT($J267," ")</f>
        <v>7thDec2024</v>
      </c>
      <c r="L267" s="28" t="str">
        <v>07:20:18</v>
      </c>
      <c r="M267" s="58" t="str">
        <f t="shared" si="44"/>
        <v>7/12/2024</v>
      </c>
      <c r="N267" s="28" t="str" cm="1">
        <f t="array" ref="N267:P267">_xlfn.TEXTSPLIT($M267,"/")</f>
        <v>7</v>
      </c>
      <c r="O267" s="28" t="str">
        <v>12</v>
      </c>
      <c r="P267" s="28" t="str">
        <v>2024</v>
      </c>
      <c r="Q267" s="28">
        <f>DATE(P267,N267,O267)</f>
        <v>45485</v>
      </c>
      <c r="R267" s="89" t="str" cm="1">
        <f t="array" ref="R267:T267">_xlfn.TEXTSPLIT($L267,":")</f>
        <v>07</v>
      </c>
      <c r="S267" s="28" t="str">
        <v>20</v>
      </c>
      <c r="T267" s="28" t="str">
        <v>18</v>
      </c>
      <c r="U267" s="90">
        <f t="shared" si="45"/>
        <v>0.30576388888888889</v>
      </c>
      <c r="V267" s="27" t="str">
        <f t="shared" si="46"/>
        <v>News Feed</v>
      </c>
      <c r="W267" s="37" t="str">
        <f t="shared" si="47"/>
        <v>Facebook</v>
      </c>
      <c r="X267" s="71">
        <f t="shared" si="39"/>
        <v>34</v>
      </c>
      <c r="Y267" s="60" t="str">
        <f t="shared" si="40"/>
        <v>Train to Gain</v>
      </c>
      <c r="Z267" s="69">
        <f t="shared" si="48"/>
        <v>45485</v>
      </c>
      <c r="AA267" s="66" t="str" cm="1">
        <f t="array" ref="AA267:AB267">_xlfn.TEXTSPLIT($F267,$V267)</f>
        <v>703246121</v>
      </c>
      <c r="AB267" t="str">
        <v/>
      </c>
    </row>
    <row r="268" spans="1:28">
      <c r="A268" s="32" t="s">
        <v>1396</v>
      </c>
      <c r="B268" s="37" t="str" cm="1">
        <f t="array" ref="B268:D268">TRIM(_xlfn.TEXTSPLIT($A268,"#"))</f>
        <v>3rdDec2024(09:50:02)703336125Stories</v>
      </c>
      <c r="C268" s="27" t="str">
        <v>Train to Gain</v>
      </c>
      <c r="D268" s="27" t="str">
        <v>[14]</v>
      </c>
      <c r="E268" s="27" t="str" cm="1">
        <f t="array" ref="E268:F268">_xlfn.TEXTSPLIT($B268,")")</f>
        <v>3rdDec2024(09:50:02</v>
      </c>
      <c r="F268" s="27" t="str">
        <v>703336125Stories</v>
      </c>
      <c r="G268" s="27" t="str">
        <f t="shared" si="41"/>
        <v>14]</v>
      </c>
      <c r="H268" s="27">
        <f>VALUE(SUBSTITUTE($G268,"]",""))</f>
        <v>14</v>
      </c>
      <c r="I268" s="27" t="str">
        <f t="shared" si="42"/>
        <v>Train to Gain</v>
      </c>
      <c r="J268" s="28" t="str">
        <f t="shared" si="43"/>
        <v>3rdDec2024 09:50:02</v>
      </c>
      <c r="K268" s="28" t="str" cm="1">
        <f t="array" ref="K268:L268">_xlfn.TEXTSPLIT($J268," ")</f>
        <v>3rdDec2024</v>
      </c>
      <c r="L268" s="28" t="str">
        <v>09:50:02</v>
      </c>
      <c r="M268" s="58" t="str">
        <f t="shared" si="44"/>
        <v>3/12/2024</v>
      </c>
      <c r="N268" s="28" t="str" cm="1">
        <f t="array" ref="N268:P268">_xlfn.TEXTSPLIT($M268,"/")</f>
        <v>3</v>
      </c>
      <c r="O268" s="28" t="str">
        <v>12</v>
      </c>
      <c r="P268" s="28" t="str">
        <v>2024</v>
      </c>
      <c r="Q268" s="28">
        <f>DATE(P268,N268,O268)</f>
        <v>45363</v>
      </c>
      <c r="R268" s="89" t="str" cm="1">
        <f t="array" ref="R268:T268">_xlfn.TEXTSPLIT($L268,":")</f>
        <v>09</v>
      </c>
      <c r="S268" s="28" t="str">
        <v>50</v>
      </c>
      <c r="T268" s="28" t="str">
        <v>02</v>
      </c>
      <c r="U268" s="90">
        <f t="shared" si="45"/>
        <v>0.40974537037037034</v>
      </c>
      <c r="V268" s="27" t="str">
        <f t="shared" si="46"/>
        <v>Stories</v>
      </c>
      <c r="W268" s="37" t="str">
        <f t="shared" si="47"/>
        <v>Instagram</v>
      </c>
      <c r="X268" s="71">
        <f t="shared" si="39"/>
        <v>14</v>
      </c>
      <c r="Y268" s="60" t="str">
        <f t="shared" si="40"/>
        <v>Train to Gain</v>
      </c>
      <c r="Z268" s="69">
        <f t="shared" si="48"/>
        <v>45363</v>
      </c>
      <c r="AA268" s="66" t="str" cm="1">
        <f t="array" ref="AA268:AB268">_xlfn.TEXTSPLIT($F268,$V268)</f>
        <v>703336125</v>
      </c>
      <c r="AB268" t="str">
        <v/>
      </c>
    </row>
    <row r="269" spans="1:28">
      <c r="A269" s="32" t="s">
        <v>1397</v>
      </c>
      <c r="B269" s="37" t="str" cm="1">
        <f t="array" ref="B269:D269">TRIM(_xlfn.TEXTSPLIT($A269,"#"))</f>
        <v>2ndDec2024(00:11:02)603426129Stories</v>
      </c>
      <c r="C269" s="27" t="str">
        <v>Train to Gain</v>
      </c>
      <c r="D269" s="27" t="str">
        <v>[31]</v>
      </c>
      <c r="E269" s="27" t="str" cm="1">
        <f t="array" ref="E269:F269">_xlfn.TEXTSPLIT($B269,")")</f>
        <v>2ndDec2024(00:11:02</v>
      </c>
      <c r="F269" s="27" t="str">
        <v>603426129Stories</v>
      </c>
      <c r="G269" s="27" t="str">
        <f t="shared" si="41"/>
        <v>31]</v>
      </c>
      <c r="H269" s="27">
        <f>VALUE(SUBSTITUTE($G269,"]",""))</f>
        <v>31</v>
      </c>
      <c r="I269" s="27" t="str">
        <f t="shared" si="42"/>
        <v>Train to Gain</v>
      </c>
      <c r="J269" s="28" t="str">
        <f t="shared" si="43"/>
        <v>2ndDec2024 00:11:02</v>
      </c>
      <c r="K269" s="28" t="str" cm="1">
        <f t="array" ref="K269:L269">_xlfn.TEXTSPLIT($J269," ")</f>
        <v>2ndDec2024</v>
      </c>
      <c r="L269" s="28" t="str">
        <v>00:11:02</v>
      </c>
      <c r="M269" s="58" t="str">
        <f t="shared" si="44"/>
        <v>2/12/2024</v>
      </c>
      <c r="N269" s="28" t="str" cm="1">
        <f t="array" ref="N269:P269">_xlfn.TEXTSPLIT($M269,"/")</f>
        <v>2</v>
      </c>
      <c r="O269" s="28" t="str">
        <v>12</v>
      </c>
      <c r="P269" s="28" t="str">
        <v>2024</v>
      </c>
      <c r="Q269" s="28">
        <f>DATE(P269,N269,O269)</f>
        <v>45334</v>
      </c>
      <c r="R269" s="89" t="str" cm="1">
        <f t="array" ref="R269:T269">_xlfn.TEXTSPLIT($L269,":")</f>
        <v>00</v>
      </c>
      <c r="S269" s="28" t="str">
        <v>11</v>
      </c>
      <c r="T269" s="28" t="str">
        <v>02</v>
      </c>
      <c r="U269" s="90">
        <f t="shared" si="45"/>
        <v>7.6620370370370366E-3</v>
      </c>
      <c r="V269" s="27" t="str">
        <f t="shared" si="46"/>
        <v>Stories</v>
      </c>
      <c r="W269" s="37" t="str">
        <f t="shared" si="47"/>
        <v>Instagram</v>
      </c>
      <c r="X269" s="71">
        <f t="shared" si="39"/>
        <v>31</v>
      </c>
      <c r="Y269" s="60" t="str">
        <f t="shared" si="40"/>
        <v>Train to Gain</v>
      </c>
      <c r="Z269" s="69">
        <f t="shared" si="48"/>
        <v>45334</v>
      </c>
      <c r="AA269" s="66" t="str" cm="1">
        <f t="array" ref="AA269:AB269">_xlfn.TEXTSPLIT($F269,$V269)</f>
        <v>603426129</v>
      </c>
      <c r="AB269" t="str">
        <v/>
      </c>
    </row>
    <row r="270" spans="1:28">
      <c r="A270" s="32" t="s">
        <v>1398</v>
      </c>
      <c r="B270" s="37" t="str" cm="1">
        <f t="array" ref="B270:D270">TRIM(_xlfn.TEXTSPLIT($A270,"#"))</f>
        <v>2ndDec2024(02:52:45)603516132Reels</v>
      </c>
      <c r="C270" s="27" t="str">
        <v>Train to Gain</v>
      </c>
      <c r="D270" s="27" t="str">
        <v>[2]</v>
      </c>
      <c r="E270" s="27" t="str" cm="1">
        <f t="array" ref="E270:F270">_xlfn.TEXTSPLIT($B270,")")</f>
        <v>2ndDec2024(02:52:45</v>
      </c>
      <c r="F270" s="27" t="str">
        <v>603516132Reels</v>
      </c>
      <c r="G270" s="27" t="str">
        <f t="shared" si="41"/>
        <v>2]</v>
      </c>
      <c r="H270" s="27">
        <f>VALUE(SUBSTITUTE($G270,"]",""))</f>
        <v>2</v>
      </c>
      <c r="I270" s="27" t="str">
        <f t="shared" si="42"/>
        <v>Train to Gain</v>
      </c>
      <c r="J270" s="28" t="str">
        <f t="shared" si="43"/>
        <v>2ndDec2024 02:52:45</v>
      </c>
      <c r="K270" s="28" t="str" cm="1">
        <f t="array" ref="K270:L270">_xlfn.TEXTSPLIT($J270," ")</f>
        <v>2ndDec2024</v>
      </c>
      <c r="L270" s="28" t="str">
        <v>02:52:45</v>
      </c>
      <c r="M270" s="58" t="str">
        <f t="shared" si="44"/>
        <v>2/12/2024</v>
      </c>
      <c r="N270" s="28" t="str" cm="1">
        <f t="array" ref="N270:P270">_xlfn.TEXTSPLIT($M270,"/")</f>
        <v>2</v>
      </c>
      <c r="O270" s="28" t="str">
        <v>12</v>
      </c>
      <c r="P270" s="28" t="str">
        <v>2024</v>
      </c>
      <c r="Q270" s="28">
        <f>DATE(P270,N270,O270)</f>
        <v>45334</v>
      </c>
      <c r="R270" s="89" t="str" cm="1">
        <f t="array" ref="R270:T270">_xlfn.TEXTSPLIT($L270,":")</f>
        <v>02</v>
      </c>
      <c r="S270" s="28" t="str">
        <v>52</v>
      </c>
      <c r="T270" s="28" t="str">
        <v>45</v>
      </c>
      <c r="U270" s="90">
        <f t="shared" si="45"/>
        <v>0.11996527777777778</v>
      </c>
      <c r="V270" s="27" t="str">
        <f t="shared" si="46"/>
        <v>Reels</v>
      </c>
      <c r="W270" s="37" t="str">
        <f t="shared" si="47"/>
        <v>Instagram</v>
      </c>
      <c r="X270" s="71">
        <f t="shared" si="39"/>
        <v>2</v>
      </c>
      <c r="Y270" s="60" t="str">
        <f t="shared" si="40"/>
        <v>Train to Gain</v>
      </c>
      <c r="Z270" s="69">
        <f t="shared" si="48"/>
        <v>45334</v>
      </c>
      <c r="AA270" s="66" t="str" cm="1">
        <f t="array" ref="AA270:AB270">_xlfn.TEXTSPLIT($F270,$V270)</f>
        <v>603516132</v>
      </c>
      <c r="AB270" t="str">
        <v/>
      </c>
    </row>
    <row r="271" spans="1:28">
      <c r="A271" s="32" t="s">
        <v>1399</v>
      </c>
      <c r="B271" s="37" t="str" cm="1">
        <f t="array" ref="B271:D271">TRIM(_xlfn.TEXTSPLIT($A271,"#"))</f>
        <v>2ndDec2024(06:34:52)603606136Reels</v>
      </c>
      <c r="C271" s="27" t="str">
        <v>Unlock Your Potential</v>
      </c>
      <c r="D271" s="27" t="str">
        <v>[33]</v>
      </c>
      <c r="E271" s="27" t="str" cm="1">
        <f t="array" ref="E271:F271">_xlfn.TEXTSPLIT($B271,")")</f>
        <v>2ndDec2024(06:34:52</v>
      </c>
      <c r="F271" s="27" t="str">
        <v>603606136Reels</v>
      </c>
      <c r="G271" s="27" t="str">
        <f t="shared" si="41"/>
        <v>33]</v>
      </c>
      <c r="H271" s="27">
        <f>VALUE(SUBSTITUTE($G271,"]",""))</f>
        <v>33</v>
      </c>
      <c r="I271" s="27" t="str">
        <f t="shared" si="42"/>
        <v>Unlock Your Potential</v>
      </c>
      <c r="J271" s="28" t="str">
        <f t="shared" si="43"/>
        <v>2ndDec2024 06:34:52</v>
      </c>
      <c r="K271" s="28" t="str" cm="1">
        <f t="array" ref="K271:L271">_xlfn.TEXTSPLIT($J271," ")</f>
        <v>2ndDec2024</v>
      </c>
      <c r="L271" s="28" t="str">
        <v>06:34:52</v>
      </c>
      <c r="M271" s="58" t="str">
        <f t="shared" si="44"/>
        <v>2/12/2024</v>
      </c>
      <c r="N271" s="28" t="str" cm="1">
        <f t="array" ref="N271:P271">_xlfn.TEXTSPLIT($M271,"/")</f>
        <v>2</v>
      </c>
      <c r="O271" s="28" t="str">
        <v>12</v>
      </c>
      <c r="P271" s="28" t="str">
        <v>2024</v>
      </c>
      <c r="Q271" s="28">
        <f>DATE(P271,N271,O271)</f>
        <v>45334</v>
      </c>
      <c r="R271" s="89" t="str" cm="1">
        <f t="array" ref="R271:T271">_xlfn.TEXTSPLIT($L271,":")</f>
        <v>06</v>
      </c>
      <c r="S271" s="28" t="str">
        <v>34</v>
      </c>
      <c r="T271" s="28" t="str">
        <v>52</v>
      </c>
      <c r="U271" s="90">
        <f t="shared" si="45"/>
        <v>0.27421296296296294</v>
      </c>
      <c r="V271" s="27" t="str">
        <f t="shared" si="46"/>
        <v>Reels</v>
      </c>
      <c r="W271" s="37" t="str">
        <f t="shared" si="47"/>
        <v>Instagram</v>
      </c>
      <c r="X271" s="71">
        <f t="shared" si="39"/>
        <v>33</v>
      </c>
      <c r="Y271" s="60" t="str">
        <f t="shared" si="40"/>
        <v>Unlock Your Potential</v>
      </c>
      <c r="Z271" s="69">
        <f t="shared" si="48"/>
        <v>45334</v>
      </c>
      <c r="AA271" s="66" t="str" cm="1">
        <f t="array" ref="AA271:AB271">_xlfn.TEXTSPLIT($F271,$V271)</f>
        <v>603606136</v>
      </c>
      <c r="AB271" t="str">
        <v/>
      </c>
    </row>
    <row r="272" spans="1:28">
      <c r="A272" s="32" t="s">
        <v>1400</v>
      </c>
      <c r="B272" s="37" t="str" cm="1">
        <f t="array" ref="B272:D272">TRIM(_xlfn.TEXTSPLIT($A272,"#"))</f>
        <v>3rdDec2024(06:44:57)703696140Monetization</v>
      </c>
      <c r="C272" s="27" t="str">
        <v>Train to Gain</v>
      </c>
      <c r="D272" s="27" t="str">
        <v>[17]</v>
      </c>
      <c r="E272" s="27" t="str" cm="1">
        <f t="array" ref="E272:F272">_xlfn.TEXTSPLIT($B272,")")</f>
        <v>3rdDec2024(06:44:57</v>
      </c>
      <c r="F272" s="27" t="str">
        <v>703696140Monetization</v>
      </c>
      <c r="G272" s="27" t="str">
        <f t="shared" si="41"/>
        <v>17]</v>
      </c>
      <c r="H272" s="27">
        <f>VALUE(SUBSTITUTE($G272,"]",""))</f>
        <v>17</v>
      </c>
      <c r="I272" s="27" t="str">
        <f t="shared" si="42"/>
        <v>Train to Gain</v>
      </c>
      <c r="J272" s="28" t="str">
        <f t="shared" si="43"/>
        <v>3rdDec2024 06:44:57</v>
      </c>
      <c r="K272" s="28" t="str" cm="1">
        <f t="array" ref="K272:L272">_xlfn.TEXTSPLIT($J272," ")</f>
        <v>3rdDec2024</v>
      </c>
      <c r="L272" s="28" t="str">
        <v>06:44:57</v>
      </c>
      <c r="M272" s="58" t="str">
        <f t="shared" si="44"/>
        <v>3/12/2024</v>
      </c>
      <c r="N272" s="28" t="str" cm="1">
        <f t="array" ref="N272:P272">_xlfn.TEXTSPLIT($M272,"/")</f>
        <v>3</v>
      </c>
      <c r="O272" s="28" t="str">
        <v>12</v>
      </c>
      <c r="P272" s="28" t="str">
        <v>2024</v>
      </c>
      <c r="Q272" s="28">
        <f>DATE(P272,N272,O272)</f>
        <v>45363</v>
      </c>
      <c r="R272" s="89" t="str" cm="1">
        <f t="array" ref="R272:T272">_xlfn.TEXTSPLIT($L272,":")</f>
        <v>06</v>
      </c>
      <c r="S272" s="28" t="str">
        <v>44</v>
      </c>
      <c r="T272" s="28" t="str">
        <v>57</v>
      </c>
      <c r="U272" s="90">
        <f t="shared" si="45"/>
        <v>0.28121527777777777</v>
      </c>
      <c r="V272" s="27" t="str">
        <f t="shared" si="46"/>
        <v>Monetization</v>
      </c>
      <c r="W272" s="37" t="str">
        <f t="shared" si="47"/>
        <v>Youtube</v>
      </c>
      <c r="X272" s="71">
        <f t="shared" si="39"/>
        <v>17</v>
      </c>
      <c r="Y272" s="60" t="str">
        <f t="shared" si="40"/>
        <v>Train to Gain</v>
      </c>
      <c r="Z272" s="69">
        <f t="shared" si="48"/>
        <v>45363</v>
      </c>
      <c r="AA272" s="66" t="str" cm="1">
        <f t="array" ref="AA272:AB272">_xlfn.TEXTSPLIT($F272,$V272)</f>
        <v>703696140</v>
      </c>
      <c r="AB272" t="str">
        <v/>
      </c>
    </row>
    <row r="273" spans="1:28">
      <c r="A273" s="32" t="s">
        <v>1401</v>
      </c>
      <c r="B273" s="37" t="str" cm="1">
        <f t="array" ref="B273:D273">TRIM(_xlfn.TEXTSPLIT($A273,"#"))</f>
        <v>2ndDec2024(07:30:21)603786144Monetization</v>
      </c>
      <c r="C273" s="27" t="str">
        <v>Train to Gain</v>
      </c>
      <c r="D273" s="27" t="str">
        <v>[13]</v>
      </c>
      <c r="E273" s="27" t="str" cm="1">
        <f t="array" ref="E273:F273">_xlfn.TEXTSPLIT($B273,")")</f>
        <v>2ndDec2024(07:30:21</v>
      </c>
      <c r="F273" s="27" t="str">
        <v>603786144Monetization</v>
      </c>
      <c r="G273" s="27" t="str">
        <f t="shared" si="41"/>
        <v>13]</v>
      </c>
      <c r="H273" s="27">
        <f>VALUE(SUBSTITUTE($G273,"]",""))</f>
        <v>13</v>
      </c>
      <c r="I273" s="27" t="str">
        <f t="shared" si="42"/>
        <v>Train to Gain</v>
      </c>
      <c r="J273" s="28" t="str">
        <f t="shared" si="43"/>
        <v>2ndDec2024 07:30:21</v>
      </c>
      <c r="K273" s="28" t="str" cm="1">
        <f t="array" ref="K273:L273">_xlfn.TEXTSPLIT($J273," ")</f>
        <v>2ndDec2024</v>
      </c>
      <c r="L273" s="28" t="str">
        <v>07:30:21</v>
      </c>
      <c r="M273" s="58" t="str">
        <f t="shared" si="44"/>
        <v>2/12/2024</v>
      </c>
      <c r="N273" s="28" t="str" cm="1">
        <f t="array" ref="N273:P273">_xlfn.TEXTSPLIT($M273,"/")</f>
        <v>2</v>
      </c>
      <c r="O273" s="28" t="str">
        <v>12</v>
      </c>
      <c r="P273" s="28" t="str">
        <v>2024</v>
      </c>
      <c r="Q273" s="28">
        <f>DATE(P273,N273,O273)</f>
        <v>45334</v>
      </c>
      <c r="R273" s="89" t="str" cm="1">
        <f t="array" ref="R273:T273">_xlfn.TEXTSPLIT($L273,":")</f>
        <v>07</v>
      </c>
      <c r="S273" s="28" t="str">
        <v>30</v>
      </c>
      <c r="T273" s="28" t="str">
        <v>21</v>
      </c>
      <c r="U273" s="90">
        <f t="shared" si="45"/>
        <v>0.31274305555555554</v>
      </c>
      <c r="V273" s="27" t="str">
        <f t="shared" si="46"/>
        <v>Monetization</v>
      </c>
      <c r="W273" s="37" t="str">
        <f t="shared" si="47"/>
        <v>Youtube</v>
      </c>
      <c r="X273" s="71">
        <f t="shared" si="39"/>
        <v>13</v>
      </c>
      <c r="Y273" s="60" t="str">
        <f t="shared" si="40"/>
        <v>Train to Gain</v>
      </c>
      <c r="Z273" s="69">
        <f t="shared" si="48"/>
        <v>45334</v>
      </c>
      <c r="AA273" s="66" t="str" cm="1">
        <f t="array" ref="AA273:AB273">_xlfn.TEXTSPLIT($F273,$V273)</f>
        <v>603786144</v>
      </c>
      <c r="AB273" t="str">
        <v/>
      </c>
    </row>
    <row r="274" spans="1:28">
      <c r="A274" s="32" t="s">
        <v>1402</v>
      </c>
      <c r="B274" s="37" t="str" cm="1">
        <f t="array" ref="B274:D274">TRIM(_xlfn.TEXTSPLIT($A274,"#"))</f>
        <v>6thDec2024(10:14:37)703876147Stories</v>
      </c>
      <c r="C274" s="27" t="str">
        <v>Train to Gain</v>
      </c>
      <c r="D274" s="27" t="str">
        <v>[32]</v>
      </c>
      <c r="E274" s="27" t="str" cm="1">
        <f t="array" ref="E274:F274">_xlfn.TEXTSPLIT($B274,")")</f>
        <v>6thDec2024(10:14:37</v>
      </c>
      <c r="F274" s="27" t="str">
        <v>703876147Stories</v>
      </c>
      <c r="G274" s="27" t="str">
        <f t="shared" si="41"/>
        <v>32]</v>
      </c>
      <c r="H274" s="27">
        <f>VALUE(SUBSTITUTE($G274,"]",""))</f>
        <v>32</v>
      </c>
      <c r="I274" s="27" t="str">
        <f t="shared" si="42"/>
        <v>Train to Gain</v>
      </c>
      <c r="J274" s="28" t="str">
        <f t="shared" si="43"/>
        <v>6thDec2024 10:14:37</v>
      </c>
      <c r="K274" s="28" t="str" cm="1">
        <f t="array" ref="K274:L274">_xlfn.TEXTSPLIT($J274," ")</f>
        <v>6thDec2024</v>
      </c>
      <c r="L274" s="28" t="str">
        <v>10:14:37</v>
      </c>
      <c r="M274" s="58" t="str">
        <f t="shared" si="44"/>
        <v>6/12/2024</v>
      </c>
      <c r="N274" s="28" t="str" cm="1">
        <f t="array" ref="N274:P274">_xlfn.TEXTSPLIT($M274,"/")</f>
        <v>6</v>
      </c>
      <c r="O274" s="28" t="str">
        <v>12</v>
      </c>
      <c r="P274" s="28" t="str">
        <v>2024</v>
      </c>
      <c r="Q274" s="28">
        <f>DATE(P274,N274,O274)</f>
        <v>45455</v>
      </c>
      <c r="R274" s="89" t="str" cm="1">
        <f t="array" ref="R274:T274">_xlfn.TEXTSPLIT($L274,":")</f>
        <v>10</v>
      </c>
      <c r="S274" s="28" t="str">
        <v>14</v>
      </c>
      <c r="T274" s="28" t="str">
        <v>37</v>
      </c>
      <c r="U274" s="90">
        <f t="shared" si="45"/>
        <v>0.42681712962962964</v>
      </c>
      <c r="V274" s="27" t="str">
        <f t="shared" si="46"/>
        <v>Stories</v>
      </c>
      <c r="W274" s="37" t="str">
        <f t="shared" si="47"/>
        <v>Instagram</v>
      </c>
      <c r="X274" s="71">
        <f t="shared" si="39"/>
        <v>32</v>
      </c>
      <c r="Y274" s="60" t="str">
        <f t="shared" si="40"/>
        <v>Train to Gain</v>
      </c>
      <c r="Z274" s="69">
        <f t="shared" si="48"/>
        <v>45455</v>
      </c>
      <c r="AA274" s="66" t="str" cm="1">
        <f t="array" ref="AA274:AB274">_xlfn.TEXTSPLIT($F274,$V274)</f>
        <v>703876147</v>
      </c>
      <c r="AB274" t="str">
        <v/>
      </c>
    </row>
    <row r="275" spans="1:28">
      <c r="A275" s="32" t="s">
        <v>1403</v>
      </c>
      <c r="B275" s="37" t="str" cm="1">
        <f t="array" ref="B275:D275">TRIM(_xlfn.TEXTSPLIT($A275,"#"))</f>
        <v>5thDec2024(00:51:41)603966151Monetization</v>
      </c>
      <c r="C275" s="27" t="str">
        <v>Train to Gain</v>
      </c>
      <c r="D275" s="27" t="str">
        <v>[18]</v>
      </c>
      <c r="E275" s="27" t="str" cm="1">
        <f t="array" ref="E275:F275">_xlfn.TEXTSPLIT($B275,")")</f>
        <v>5thDec2024(00:51:41</v>
      </c>
      <c r="F275" s="27" t="str">
        <v>603966151Monetization</v>
      </c>
      <c r="G275" s="27" t="str">
        <f t="shared" si="41"/>
        <v>18]</v>
      </c>
      <c r="H275" s="27">
        <f>VALUE(SUBSTITUTE($G275,"]",""))</f>
        <v>18</v>
      </c>
      <c r="I275" s="27" t="str">
        <f t="shared" si="42"/>
        <v>Train to Gain</v>
      </c>
      <c r="J275" s="28" t="str">
        <f t="shared" si="43"/>
        <v>5thDec2024 00:51:41</v>
      </c>
      <c r="K275" s="28" t="str" cm="1">
        <f t="array" ref="K275:L275">_xlfn.TEXTSPLIT($J275," ")</f>
        <v>5thDec2024</v>
      </c>
      <c r="L275" s="28" t="str">
        <v>00:51:41</v>
      </c>
      <c r="M275" s="58" t="str">
        <f t="shared" si="44"/>
        <v>5/12/2024</v>
      </c>
      <c r="N275" s="28" t="str" cm="1">
        <f t="array" ref="N275:P275">_xlfn.TEXTSPLIT($M275,"/")</f>
        <v>5</v>
      </c>
      <c r="O275" s="28" t="str">
        <v>12</v>
      </c>
      <c r="P275" s="28" t="str">
        <v>2024</v>
      </c>
      <c r="Q275" s="28">
        <f>DATE(P275,N275,O275)</f>
        <v>45424</v>
      </c>
      <c r="R275" s="89" t="str" cm="1">
        <f t="array" ref="R275:T275">_xlfn.TEXTSPLIT($L275,":")</f>
        <v>00</v>
      </c>
      <c r="S275" s="28" t="str">
        <v>51</v>
      </c>
      <c r="T275" s="28" t="str">
        <v>41</v>
      </c>
      <c r="U275" s="90">
        <f t="shared" si="45"/>
        <v>3.5891203703703703E-2</v>
      </c>
      <c r="V275" s="27" t="str">
        <f t="shared" si="46"/>
        <v>Monetization</v>
      </c>
      <c r="W275" s="37" t="str">
        <f t="shared" si="47"/>
        <v>Youtube</v>
      </c>
      <c r="X275" s="71">
        <f t="shared" si="39"/>
        <v>18</v>
      </c>
      <c r="Y275" s="60" t="str">
        <f t="shared" si="40"/>
        <v>Train to Gain</v>
      </c>
      <c r="Z275" s="69">
        <f t="shared" si="48"/>
        <v>45424</v>
      </c>
      <c r="AA275" s="66" t="str" cm="1">
        <f t="array" ref="AA275:AB275">_xlfn.TEXTSPLIT($F275,$V275)</f>
        <v>603966151</v>
      </c>
      <c r="AB275" t="str">
        <v/>
      </c>
    </row>
    <row r="276" spans="1:28">
      <c r="A276" s="32" t="s">
        <v>1404</v>
      </c>
      <c r="B276" s="37" t="str" cm="1">
        <f t="array" ref="B276:D276">TRIM(_xlfn.TEXTSPLIT($A276,"#"))</f>
        <v>7thDec2024(08:21:06)704056155Reels</v>
      </c>
      <c r="C276" s="27" t="str">
        <v>Train to Gain</v>
      </c>
      <c r="D276" s="27" t="str">
        <v>[31]</v>
      </c>
      <c r="E276" s="27" t="str" cm="1">
        <f t="array" ref="E276:F276">_xlfn.TEXTSPLIT($B276,")")</f>
        <v>7thDec2024(08:21:06</v>
      </c>
      <c r="F276" s="27" t="str">
        <v>704056155Reels</v>
      </c>
      <c r="G276" s="27" t="str">
        <f t="shared" si="41"/>
        <v>31]</v>
      </c>
      <c r="H276" s="27">
        <f>VALUE(SUBSTITUTE($G276,"]",""))</f>
        <v>31</v>
      </c>
      <c r="I276" s="27" t="str">
        <f t="shared" si="42"/>
        <v>Train to Gain</v>
      </c>
      <c r="J276" s="28" t="str">
        <f t="shared" si="43"/>
        <v>7thDec2024 08:21:06</v>
      </c>
      <c r="K276" s="28" t="str" cm="1">
        <f t="array" ref="K276:L276">_xlfn.TEXTSPLIT($J276," ")</f>
        <v>7thDec2024</v>
      </c>
      <c r="L276" s="28" t="str">
        <v>08:21:06</v>
      </c>
      <c r="M276" s="58" t="str">
        <f t="shared" si="44"/>
        <v>7/12/2024</v>
      </c>
      <c r="N276" s="28" t="str" cm="1">
        <f t="array" ref="N276:P276">_xlfn.TEXTSPLIT($M276,"/")</f>
        <v>7</v>
      </c>
      <c r="O276" s="28" t="str">
        <v>12</v>
      </c>
      <c r="P276" s="28" t="str">
        <v>2024</v>
      </c>
      <c r="Q276" s="28">
        <f>DATE(P276,N276,O276)</f>
        <v>45485</v>
      </c>
      <c r="R276" s="89" t="str" cm="1">
        <f t="array" ref="R276:T276">_xlfn.TEXTSPLIT($L276,":")</f>
        <v>08</v>
      </c>
      <c r="S276" s="28" t="str">
        <v>21</v>
      </c>
      <c r="T276" s="28" t="str">
        <v>06</v>
      </c>
      <c r="U276" s="90">
        <f t="shared" si="45"/>
        <v>0.34798611111111111</v>
      </c>
      <c r="V276" s="27" t="str">
        <f t="shared" si="46"/>
        <v>Reels</v>
      </c>
      <c r="W276" s="37" t="str">
        <f t="shared" si="47"/>
        <v>Instagram</v>
      </c>
      <c r="X276" s="71">
        <f t="shared" si="39"/>
        <v>31</v>
      </c>
      <c r="Y276" s="60" t="str">
        <f t="shared" si="40"/>
        <v>Train to Gain</v>
      </c>
      <c r="Z276" s="69">
        <f t="shared" si="48"/>
        <v>45485</v>
      </c>
      <c r="AA276" s="66" t="str" cm="1">
        <f t="array" ref="AA276:AB276">_xlfn.TEXTSPLIT($F276,$V276)</f>
        <v>704056155</v>
      </c>
      <c r="AB276" t="str">
        <v/>
      </c>
    </row>
    <row r="277" spans="1:28">
      <c r="A277" s="32" t="s">
        <v>1405</v>
      </c>
      <c r="B277" s="37" t="str" cm="1">
        <f t="array" ref="B277:D277">TRIM(_xlfn.TEXTSPLIT($A277,"#"))</f>
        <v>5thDec2024(11:58:46)604146159Explore Page</v>
      </c>
      <c r="C277" s="27" t="str">
        <v>Train to Gain</v>
      </c>
      <c r="D277" s="27" t="str">
        <v>[37]</v>
      </c>
      <c r="E277" s="27" t="str" cm="1">
        <f t="array" ref="E277:F277">_xlfn.TEXTSPLIT($B277,")")</f>
        <v>5thDec2024(11:58:46</v>
      </c>
      <c r="F277" s="27" t="str">
        <v>604146159Explore Page</v>
      </c>
      <c r="G277" s="27" t="str">
        <f t="shared" si="41"/>
        <v>37]</v>
      </c>
      <c r="H277" s="27">
        <f>VALUE(SUBSTITUTE($G277,"]",""))</f>
        <v>37</v>
      </c>
      <c r="I277" s="27" t="str">
        <f t="shared" si="42"/>
        <v>Train to Gain</v>
      </c>
      <c r="J277" s="28" t="str">
        <f t="shared" si="43"/>
        <v>5thDec2024 11:58:46</v>
      </c>
      <c r="K277" s="28" t="str" cm="1">
        <f t="array" ref="K277:L277">_xlfn.TEXTSPLIT($J277," ")</f>
        <v>5thDec2024</v>
      </c>
      <c r="L277" s="28" t="str">
        <v>11:58:46</v>
      </c>
      <c r="M277" s="58" t="str">
        <f t="shared" si="44"/>
        <v>5/12/2024</v>
      </c>
      <c r="N277" s="28" t="str" cm="1">
        <f t="array" ref="N277:P277">_xlfn.TEXTSPLIT($M277,"/")</f>
        <v>5</v>
      </c>
      <c r="O277" s="28" t="str">
        <v>12</v>
      </c>
      <c r="P277" s="28" t="str">
        <v>2024</v>
      </c>
      <c r="Q277" s="28">
        <f>DATE(P277,N277,O277)</f>
        <v>45424</v>
      </c>
      <c r="R277" s="89" t="str" cm="1">
        <f t="array" ref="R277:T277">_xlfn.TEXTSPLIT($L277,":")</f>
        <v>11</v>
      </c>
      <c r="S277" s="28" t="str">
        <v>58</v>
      </c>
      <c r="T277" s="28" t="str">
        <v>46</v>
      </c>
      <c r="U277" s="90">
        <f t="shared" si="45"/>
        <v>0.49914351851851851</v>
      </c>
      <c r="V277" s="27" t="str">
        <f t="shared" si="46"/>
        <v>Explore Page</v>
      </c>
      <c r="W277" s="37" t="str">
        <f t="shared" si="47"/>
        <v>Instagram</v>
      </c>
      <c r="X277" s="71">
        <f t="shared" si="39"/>
        <v>37</v>
      </c>
      <c r="Y277" s="60" t="str">
        <f t="shared" si="40"/>
        <v>Train to Gain</v>
      </c>
      <c r="Z277" s="69">
        <f t="shared" si="48"/>
        <v>45424</v>
      </c>
      <c r="AA277" s="66" t="str" cm="1">
        <f t="array" ref="AA277:AB277">_xlfn.TEXTSPLIT($F277,$V277)</f>
        <v>604146159</v>
      </c>
      <c r="AB277" t="str">
        <v/>
      </c>
    </row>
    <row r="278" spans="1:28">
      <c r="A278" s="32" t="s">
        <v>1406</v>
      </c>
      <c r="B278" s="37" t="str" cm="1">
        <f t="array" ref="B278:D278">TRIM(_xlfn.TEXTSPLIT($A278,"#"))</f>
        <v>3rdDec2024(09:11:40)604236163Subscribers</v>
      </c>
      <c r="C278" s="27" t="str">
        <v>Train to Gain</v>
      </c>
      <c r="D278" s="27" t="str">
        <v>[13]</v>
      </c>
      <c r="E278" s="27" t="str" cm="1">
        <f t="array" ref="E278:F278">_xlfn.TEXTSPLIT($B278,")")</f>
        <v>3rdDec2024(09:11:40</v>
      </c>
      <c r="F278" s="27" t="str">
        <v>604236163Subscribers</v>
      </c>
      <c r="G278" s="27" t="str">
        <f t="shared" si="41"/>
        <v>13]</v>
      </c>
      <c r="H278" s="27">
        <f>VALUE(SUBSTITUTE($G278,"]",""))</f>
        <v>13</v>
      </c>
      <c r="I278" s="27" t="str">
        <f t="shared" si="42"/>
        <v>Train to Gain</v>
      </c>
      <c r="J278" s="28" t="str">
        <f t="shared" si="43"/>
        <v>3rdDec2024 09:11:40</v>
      </c>
      <c r="K278" s="28" t="str" cm="1">
        <f t="array" ref="K278:L278">_xlfn.TEXTSPLIT($J278," ")</f>
        <v>3rdDec2024</v>
      </c>
      <c r="L278" s="28" t="str">
        <v>09:11:40</v>
      </c>
      <c r="M278" s="58" t="str">
        <f t="shared" si="44"/>
        <v>3/12/2024</v>
      </c>
      <c r="N278" s="28" t="str" cm="1">
        <f t="array" ref="N278:P278">_xlfn.TEXTSPLIT($M278,"/")</f>
        <v>3</v>
      </c>
      <c r="O278" s="28" t="str">
        <v>12</v>
      </c>
      <c r="P278" s="28" t="str">
        <v>2024</v>
      </c>
      <c r="Q278" s="28">
        <f>DATE(P278,N278,O278)</f>
        <v>45363</v>
      </c>
      <c r="R278" s="89" t="str" cm="1">
        <f t="array" ref="R278:T278">_xlfn.TEXTSPLIT($L278,":")</f>
        <v>09</v>
      </c>
      <c r="S278" s="28" t="str">
        <v>11</v>
      </c>
      <c r="T278" s="28" t="str">
        <v>40</v>
      </c>
      <c r="U278" s="90">
        <f t="shared" si="45"/>
        <v>0.38310185185185186</v>
      </c>
      <c r="V278" s="27" t="str">
        <f t="shared" si="46"/>
        <v>Subscribers</v>
      </c>
      <c r="W278" s="37" t="str">
        <f t="shared" si="47"/>
        <v>Youtube</v>
      </c>
      <c r="X278" s="71">
        <f t="shared" si="39"/>
        <v>13</v>
      </c>
      <c r="Y278" s="60" t="str">
        <f t="shared" si="40"/>
        <v>Train to Gain</v>
      </c>
      <c r="Z278" s="69">
        <f t="shared" si="48"/>
        <v>45363</v>
      </c>
      <c r="AA278" s="66" t="str" cm="1">
        <f t="array" ref="AA278:AB278">_xlfn.TEXTSPLIT($F278,$V278)</f>
        <v>604236163</v>
      </c>
      <c r="AB278" t="str">
        <v/>
      </c>
    </row>
    <row r="279" spans="1:28">
      <c r="A279" s="32" t="s">
        <v>1407</v>
      </c>
      <c r="B279" s="37" t="str" cm="1">
        <f t="array" ref="B279:D279">TRIM(_xlfn.TEXTSPLIT($A279,"#"))</f>
        <v>7thDec2024(06:14:27)604326166Shorts</v>
      </c>
      <c r="C279" s="27" t="str">
        <v>Train to Gain</v>
      </c>
      <c r="D279" s="27" t="str">
        <v>[17]</v>
      </c>
      <c r="E279" s="27" t="str" cm="1">
        <f t="array" ref="E279:F279">_xlfn.TEXTSPLIT($B279,")")</f>
        <v>7thDec2024(06:14:27</v>
      </c>
      <c r="F279" s="27" t="str">
        <v>604326166Shorts</v>
      </c>
      <c r="G279" s="27" t="str">
        <f t="shared" si="41"/>
        <v>17]</v>
      </c>
      <c r="H279" s="27">
        <f>VALUE(SUBSTITUTE($G279,"]",""))</f>
        <v>17</v>
      </c>
      <c r="I279" s="27" t="str">
        <f t="shared" si="42"/>
        <v>Train to Gain</v>
      </c>
      <c r="J279" s="28" t="str">
        <f t="shared" si="43"/>
        <v>7thDec2024 06:14:27</v>
      </c>
      <c r="K279" s="28" t="str" cm="1">
        <f t="array" ref="K279:L279">_xlfn.TEXTSPLIT($J279," ")</f>
        <v>7thDec2024</v>
      </c>
      <c r="L279" s="28" t="str">
        <v>06:14:27</v>
      </c>
      <c r="M279" s="58" t="str">
        <f t="shared" si="44"/>
        <v>7/12/2024</v>
      </c>
      <c r="N279" s="28" t="str" cm="1">
        <f t="array" ref="N279:P279">_xlfn.TEXTSPLIT($M279,"/")</f>
        <v>7</v>
      </c>
      <c r="O279" s="28" t="str">
        <v>12</v>
      </c>
      <c r="P279" s="28" t="str">
        <v>2024</v>
      </c>
      <c r="Q279" s="28">
        <f>DATE(P279,N279,O279)</f>
        <v>45485</v>
      </c>
      <c r="R279" s="89" t="str" cm="1">
        <f t="array" ref="R279:T279">_xlfn.TEXTSPLIT($L279,":")</f>
        <v>06</v>
      </c>
      <c r="S279" s="28" t="str">
        <v>14</v>
      </c>
      <c r="T279" s="28" t="str">
        <v>27</v>
      </c>
      <c r="U279" s="90">
        <f t="shared" si="45"/>
        <v>0.26003472222222224</v>
      </c>
      <c r="V279" s="27" t="str">
        <f t="shared" si="46"/>
        <v>Shorts</v>
      </c>
      <c r="W279" s="37" t="str">
        <f t="shared" si="47"/>
        <v>Youtube</v>
      </c>
      <c r="X279" s="71">
        <f t="shared" si="39"/>
        <v>17</v>
      </c>
      <c r="Y279" s="60" t="str">
        <f t="shared" si="40"/>
        <v>Train to Gain</v>
      </c>
      <c r="Z279" s="69">
        <f t="shared" si="48"/>
        <v>45485</v>
      </c>
      <c r="AA279" s="66" t="str" cm="1">
        <f t="array" ref="AA279:AB279">_xlfn.TEXTSPLIT($F279,$V279)</f>
        <v>604326166</v>
      </c>
      <c r="AB279" t="str">
        <v/>
      </c>
    </row>
    <row r="280" spans="1:28">
      <c r="A280" s="32" t="s">
        <v>1408</v>
      </c>
      <c r="B280" s="37" t="str" cm="1">
        <f t="array" ref="B280:D280">TRIM(_xlfn.TEXTSPLIT($A280,"#"))</f>
        <v>1stDec2024(00:12:02)704416170Explore Page</v>
      </c>
      <c r="C280" s="27" t="str">
        <v>Grow with Us</v>
      </c>
      <c r="D280" s="27" t="str">
        <v>[31]</v>
      </c>
      <c r="E280" s="27" t="str" cm="1">
        <f t="array" ref="E280:F280">_xlfn.TEXTSPLIT($B280,")")</f>
        <v>1stDec2024(00:12:02</v>
      </c>
      <c r="F280" s="27" t="str">
        <v>704416170Explore Page</v>
      </c>
      <c r="G280" s="27" t="str">
        <f t="shared" si="41"/>
        <v>31]</v>
      </c>
      <c r="H280" s="27">
        <f>VALUE(SUBSTITUTE($G280,"]",""))</f>
        <v>31</v>
      </c>
      <c r="I280" s="27" t="str">
        <f t="shared" si="42"/>
        <v>Grow with Us</v>
      </c>
      <c r="J280" s="28" t="str">
        <f t="shared" si="43"/>
        <v>1stDec2024 00:12:02</v>
      </c>
      <c r="K280" s="28" t="str" cm="1">
        <f t="array" ref="K280:L280">_xlfn.TEXTSPLIT($J280," ")</f>
        <v>1stDec2024</v>
      </c>
      <c r="L280" s="28" t="str">
        <v>00:12:02</v>
      </c>
      <c r="M280" s="58" t="str">
        <f t="shared" si="44"/>
        <v>1/12/2024</v>
      </c>
      <c r="N280" s="28" t="str" cm="1">
        <f t="array" ref="N280:P280">_xlfn.TEXTSPLIT($M280,"/")</f>
        <v>1</v>
      </c>
      <c r="O280" s="28" t="str">
        <v>12</v>
      </c>
      <c r="P280" s="28" t="str">
        <v>2024</v>
      </c>
      <c r="Q280" s="28">
        <f>DATE(P280,N280,O280)</f>
        <v>45303</v>
      </c>
      <c r="R280" s="89" t="str" cm="1">
        <f t="array" ref="R280:T280">_xlfn.TEXTSPLIT($L280,":")</f>
        <v>00</v>
      </c>
      <c r="S280" s="28" t="str">
        <v>12</v>
      </c>
      <c r="T280" s="28" t="str">
        <v>02</v>
      </c>
      <c r="U280" s="90">
        <f t="shared" si="45"/>
        <v>8.3564814814814821E-3</v>
      </c>
      <c r="V280" s="27" t="str">
        <f t="shared" si="46"/>
        <v>Explore Page</v>
      </c>
      <c r="W280" s="37" t="str">
        <f t="shared" si="47"/>
        <v>Instagram</v>
      </c>
      <c r="X280" s="71">
        <f t="shared" si="39"/>
        <v>31</v>
      </c>
      <c r="Y280" s="60" t="str">
        <f t="shared" si="40"/>
        <v>Grow with Us</v>
      </c>
      <c r="Z280" s="69">
        <f t="shared" si="48"/>
        <v>45303</v>
      </c>
      <c r="AA280" s="66" t="str" cm="1">
        <f t="array" ref="AA280:AB280">_xlfn.TEXTSPLIT($F280,$V280)</f>
        <v>704416170</v>
      </c>
      <c r="AB280" t="str">
        <v/>
      </c>
    </row>
    <row r="281" spans="1:28">
      <c r="A281" s="32" t="s">
        <v>1409</v>
      </c>
      <c r="B281" s="37" t="str" cm="1">
        <f t="array" ref="B281:D281">TRIM(_xlfn.TEXTSPLIT($A281,"#"))</f>
        <v>6thDec2024(07:03:41)604506174Monetization</v>
      </c>
      <c r="C281" s="27" t="str">
        <v>Train to Gain</v>
      </c>
      <c r="D281" s="27" t="str">
        <v>[32]</v>
      </c>
      <c r="E281" s="27" t="str" cm="1">
        <f t="array" ref="E281:F281">_xlfn.TEXTSPLIT($B281,")")</f>
        <v>6thDec2024(07:03:41</v>
      </c>
      <c r="F281" s="27" t="str">
        <v>604506174Monetization</v>
      </c>
      <c r="G281" s="27" t="str">
        <f t="shared" si="41"/>
        <v>32]</v>
      </c>
      <c r="H281" s="27">
        <f>VALUE(SUBSTITUTE($G281,"]",""))</f>
        <v>32</v>
      </c>
      <c r="I281" s="27" t="str">
        <f t="shared" si="42"/>
        <v>Train to Gain</v>
      </c>
      <c r="J281" s="28" t="str">
        <f t="shared" si="43"/>
        <v>6thDec2024 07:03:41</v>
      </c>
      <c r="K281" s="28" t="str" cm="1">
        <f t="array" ref="K281:L281">_xlfn.TEXTSPLIT($J281," ")</f>
        <v>6thDec2024</v>
      </c>
      <c r="L281" s="28" t="str">
        <v>07:03:41</v>
      </c>
      <c r="M281" s="58" t="str">
        <f t="shared" si="44"/>
        <v>6/12/2024</v>
      </c>
      <c r="N281" s="28" t="str" cm="1">
        <f t="array" ref="N281:P281">_xlfn.TEXTSPLIT($M281,"/")</f>
        <v>6</v>
      </c>
      <c r="O281" s="28" t="str">
        <v>12</v>
      </c>
      <c r="P281" s="28" t="str">
        <v>2024</v>
      </c>
      <c r="Q281" s="28">
        <f>DATE(P281,N281,O281)</f>
        <v>45455</v>
      </c>
      <c r="R281" s="89" t="str" cm="1">
        <f t="array" ref="R281:T281">_xlfn.TEXTSPLIT($L281,":")</f>
        <v>07</v>
      </c>
      <c r="S281" s="28" t="str">
        <v>03</v>
      </c>
      <c r="T281" s="28" t="str">
        <v>41</v>
      </c>
      <c r="U281" s="90">
        <f t="shared" si="45"/>
        <v>0.29422453703703705</v>
      </c>
      <c r="V281" s="27" t="str">
        <f t="shared" si="46"/>
        <v>Monetization</v>
      </c>
      <c r="W281" s="37" t="str">
        <f t="shared" si="47"/>
        <v>Youtube</v>
      </c>
      <c r="X281" s="71">
        <f t="shared" si="39"/>
        <v>32</v>
      </c>
      <c r="Y281" s="60" t="str">
        <f t="shared" si="40"/>
        <v>Train to Gain</v>
      </c>
      <c r="Z281" s="69">
        <f t="shared" si="48"/>
        <v>45455</v>
      </c>
      <c r="AA281" s="66" t="str" cm="1">
        <f t="array" ref="AA281:AB281">_xlfn.TEXTSPLIT($F281,$V281)</f>
        <v>604506174</v>
      </c>
      <c r="AB281" t="str">
        <v/>
      </c>
    </row>
    <row r="282" spans="1:28">
      <c r="A282" s="32" t="s">
        <v>1410</v>
      </c>
      <c r="B282" s="37" t="str" cm="1">
        <f t="array" ref="B282:D282">TRIM(_xlfn.TEXTSPLIT($A282,"#"))</f>
        <v>5thDec2024(10:01:44)604596178Monetization</v>
      </c>
      <c r="C282" s="27" t="str">
        <v>Train to Gain</v>
      </c>
      <c r="D282" s="27" t="str">
        <v>[34]</v>
      </c>
      <c r="E282" s="27" t="str" cm="1">
        <f t="array" ref="E282:F282">_xlfn.TEXTSPLIT($B282,")")</f>
        <v>5thDec2024(10:01:44</v>
      </c>
      <c r="F282" s="27" t="str">
        <v>604596178Monetization</v>
      </c>
      <c r="G282" s="27" t="str">
        <f t="shared" si="41"/>
        <v>34]</v>
      </c>
      <c r="H282" s="27">
        <f>VALUE(SUBSTITUTE($G282,"]",""))</f>
        <v>34</v>
      </c>
      <c r="I282" s="27" t="str">
        <f t="shared" si="42"/>
        <v>Train to Gain</v>
      </c>
      <c r="J282" s="28" t="str">
        <f t="shared" si="43"/>
        <v>5thDec2024 10:01:44</v>
      </c>
      <c r="K282" s="28" t="str" cm="1">
        <f t="array" ref="K282:L282">_xlfn.TEXTSPLIT($J282," ")</f>
        <v>5thDec2024</v>
      </c>
      <c r="L282" s="28" t="str">
        <v>10:01:44</v>
      </c>
      <c r="M282" s="58" t="str">
        <f t="shared" si="44"/>
        <v>5/12/2024</v>
      </c>
      <c r="N282" s="28" t="str" cm="1">
        <f t="array" ref="N282:P282">_xlfn.TEXTSPLIT($M282,"/")</f>
        <v>5</v>
      </c>
      <c r="O282" s="28" t="str">
        <v>12</v>
      </c>
      <c r="P282" s="28" t="str">
        <v>2024</v>
      </c>
      <c r="Q282" s="28">
        <f>DATE(P282,N282,O282)</f>
        <v>45424</v>
      </c>
      <c r="R282" s="89" t="str" cm="1">
        <f t="array" ref="R282:T282">_xlfn.TEXTSPLIT($L282,":")</f>
        <v>10</v>
      </c>
      <c r="S282" s="28" t="str">
        <v>01</v>
      </c>
      <c r="T282" s="28" t="str">
        <v>44</v>
      </c>
      <c r="U282" s="90">
        <f t="shared" si="45"/>
        <v>0.41787037037037039</v>
      </c>
      <c r="V282" s="27" t="str">
        <f t="shared" si="46"/>
        <v>Monetization</v>
      </c>
      <c r="W282" s="37" t="str">
        <f t="shared" si="47"/>
        <v>Youtube</v>
      </c>
      <c r="X282" s="71">
        <f t="shared" si="39"/>
        <v>34</v>
      </c>
      <c r="Y282" s="60" t="str">
        <f t="shared" si="40"/>
        <v>Train to Gain</v>
      </c>
      <c r="Z282" s="69">
        <f t="shared" si="48"/>
        <v>45424</v>
      </c>
      <c r="AA282" s="66" t="str" cm="1">
        <f t="array" ref="AA282:AB282">_xlfn.TEXTSPLIT($F282,$V282)</f>
        <v>604596178</v>
      </c>
      <c r="AB282" t="str">
        <v/>
      </c>
    </row>
    <row r="283" spans="1:28">
      <c r="A283" s="32" t="s">
        <v>1411</v>
      </c>
      <c r="B283" s="37" t="str" cm="1">
        <f t="array" ref="B283:D283">TRIM(_xlfn.TEXTSPLIT($A283,"#"))</f>
        <v>3rdDec2024(11:28:57)604686181News Feed</v>
      </c>
      <c r="C283" s="27" t="str">
        <v>Train to Gain</v>
      </c>
      <c r="D283" s="27" t="str">
        <v>[36]</v>
      </c>
      <c r="E283" s="27" t="str" cm="1">
        <f t="array" ref="E283:F283">_xlfn.TEXTSPLIT($B283,")")</f>
        <v>3rdDec2024(11:28:57</v>
      </c>
      <c r="F283" s="27" t="str">
        <v>604686181News Feed</v>
      </c>
      <c r="G283" s="27" t="str">
        <f t="shared" si="41"/>
        <v>36]</v>
      </c>
      <c r="H283" s="27">
        <f>VALUE(SUBSTITUTE($G283,"]",""))</f>
        <v>36</v>
      </c>
      <c r="I283" s="27" t="str">
        <f t="shared" si="42"/>
        <v>Train to Gain</v>
      </c>
      <c r="J283" s="28" t="str">
        <f t="shared" si="43"/>
        <v>3rdDec2024 11:28:57</v>
      </c>
      <c r="K283" s="28" t="str" cm="1">
        <f t="array" ref="K283:L283">_xlfn.TEXTSPLIT($J283," ")</f>
        <v>3rdDec2024</v>
      </c>
      <c r="L283" s="28" t="str">
        <v>11:28:57</v>
      </c>
      <c r="M283" s="58" t="str">
        <f t="shared" si="44"/>
        <v>3/12/2024</v>
      </c>
      <c r="N283" s="28" t="str" cm="1">
        <f t="array" ref="N283:P283">_xlfn.TEXTSPLIT($M283,"/")</f>
        <v>3</v>
      </c>
      <c r="O283" s="28" t="str">
        <v>12</v>
      </c>
      <c r="P283" s="28" t="str">
        <v>2024</v>
      </c>
      <c r="Q283" s="28">
        <f>DATE(P283,N283,O283)</f>
        <v>45363</v>
      </c>
      <c r="R283" s="89" t="str" cm="1">
        <f t="array" ref="R283:T283">_xlfn.TEXTSPLIT($L283,":")</f>
        <v>11</v>
      </c>
      <c r="S283" s="28" t="str">
        <v>28</v>
      </c>
      <c r="T283" s="28" t="str">
        <v>57</v>
      </c>
      <c r="U283" s="90">
        <f t="shared" si="45"/>
        <v>0.47843750000000002</v>
      </c>
      <c r="V283" s="27" t="str">
        <f t="shared" si="46"/>
        <v>News Feed</v>
      </c>
      <c r="W283" s="37" t="str">
        <f t="shared" si="47"/>
        <v>Facebook</v>
      </c>
      <c r="X283" s="71">
        <f t="shared" si="39"/>
        <v>36</v>
      </c>
      <c r="Y283" s="60" t="str">
        <f t="shared" si="40"/>
        <v>Train to Gain</v>
      </c>
      <c r="Z283" s="69">
        <f t="shared" si="48"/>
        <v>45363</v>
      </c>
      <c r="AA283" s="66" t="str" cm="1">
        <f t="array" ref="AA283:AB283">_xlfn.TEXTSPLIT($F283,$V283)</f>
        <v>604686181</v>
      </c>
      <c r="AB283" t="str">
        <v/>
      </c>
    </row>
    <row r="284" spans="1:28">
      <c r="A284" s="32" t="s">
        <v>1412</v>
      </c>
      <c r="B284" s="37" t="str" cm="1">
        <f t="array" ref="B284:D284">TRIM(_xlfn.TEXTSPLIT($A284,"#"))</f>
        <v>7thDec2024(10:07:28)704776185News Feed</v>
      </c>
      <c r="C284" s="27" t="str">
        <v>Unlock Your Potential</v>
      </c>
      <c r="D284" s="27" t="str">
        <v>[11]</v>
      </c>
      <c r="E284" s="27" t="str" cm="1">
        <f t="array" ref="E284:F284">_xlfn.TEXTSPLIT($B284,")")</f>
        <v>7thDec2024(10:07:28</v>
      </c>
      <c r="F284" s="27" t="str">
        <v>704776185News Feed</v>
      </c>
      <c r="G284" s="27" t="str">
        <f t="shared" si="41"/>
        <v>11]</v>
      </c>
      <c r="H284" s="27">
        <f>VALUE(SUBSTITUTE($G284,"]",""))</f>
        <v>11</v>
      </c>
      <c r="I284" s="27" t="str">
        <f t="shared" si="42"/>
        <v>Unlock Your Potential</v>
      </c>
      <c r="J284" s="28" t="str">
        <f t="shared" si="43"/>
        <v>7thDec2024 10:07:28</v>
      </c>
      <c r="K284" s="28" t="str" cm="1">
        <f t="array" ref="K284:L284">_xlfn.TEXTSPLIT($J284," ")</f>
        <v>7thDec2024</v>
      </c>
      <c r="L284" s="28" t="str">
        <v>10:07:28</v>
      </c>
      <c r="M284" s="58" t="str">
        <f t="shared" si="44"/>
        <v>7/12/2024</v>
      </c>
      <c r="N284" s="28" t="str" cm="1">
        <f t="array" ref="N284:P284">_xlfn.TEXTSPLIT($M284,"/")</f>
        <v>7</v>
      </c>
      <c r="O284" s="28" t="str">
        <v>12</v>
      </c>
      <c r="P284" s="28" t="str">
        <v>2024</v>
      </c>
      <c r="Q284" s="28">
        <f>DATE(P284,N284,O284)</f>
        <v>45485</v>
      </c>
      <c r="R284" s="89" t="str" cm="1">
        <f t="array" ref="R284:T284">_xlfn.TEXTSPLIT($L284,":")</f>
        <v>10</v>
      </c>
      <c r="S284" s="28" t="str">
        <v>07</v>
      </c>
      <c r="T284" s="28" t="str">
        <v>28</v>
      </c>
      <c r="U284" s="90">
        <f t="shared" si="45"/>
        <v>0.42185185185185187</v>
      </c>
      <c r="V284" s="27" t="str">
        <f t="shared" si="46"/>
        <v>News Feed</v>
      </c>
      <c r="W284" s="37" t="str">
        <f t="shared" si="47"/>
        <v>Facebook</v>
      </c>
      <c r="X284" s="71">
        <f t="shared" si="39"/>
        <v>11</v>
      </c>
      <c r="Y284" s="60" t="str">
        <f t="shared" si="40"/>
        <v>Unlock Your Potential</v>
      </c>
      <c r="Z284" s="69">
        <f t="shared" si="48"/>
        <v>45485</v>
      </c>
      <c r="AA284" s="66" t="str" cm="1">
        <f t="array" ref="AA284:AB284">_xlfn.TEXTSPLIT($F284,$V284)</f>
        <v>704776185</v>
      </c>
      <c r="AB284" t="str">
        <v/>
      </c>
    </row>
    <row r="285" spans="1:28">
      <c r="A285" s="32" t="s">
        <v>1413</v>
      </c>
      <c r="B285" s="37" t="str" cm="1">
        <f t="array" ref="B285:D285">TRIM(_xlfn.TEXTSPLIT($A285,"#"))</f>
        <v>2ndDec2024(02:01:20)604866189Monetization</v>
      </c>
      <c r="C285" s="27" t="str">
        <v>Train to Gain</v>
      </c>
      <c r="D285" s="27" t="str">
        <v>[20]</v>
      </c>
      <c r="E285" s="27" t="str" cm="1">
        <f t="array" ref="E285:F285">_xlfn.TEXTSPLIT($B285,")")</f>
        <v>2ndDec2024(02:01:20</v>
      </c>
      <c r="F285" s="27" t="str">
        <v>604866189Monetization</v>
      </c>
      <c r="G285" s="27" t="str">
        <f t="shared" si="41"/>
        <v>20]</v>
      </c>
      <c r="H285" s="27">
        <f>VALUE(SUBSTITUTE($G285,"]",""))</f>
        <v>20</v>
      </c>
      <c r="I285" s="27" t="str">
        <f t="shared" si="42"/>
        <v>Train to Gain</v>
      </c>
      <c r="J285" s="28" t="str">
        <f t="shared" si="43"/>
        <v>2ndDec2024 02:01:20</v>
      </c>
      <c r="K285" s="28" t="str" cm="1">
        <f t="array" ref="K285:L285">_xlfn.TEXTSPLIT($J285," ")</f>
        <v>2ndDec2024</v>
      </c>
      <c r="L285" s="28" t="str">
        <v>02:01:20</v>
      </c>
      <c r="M285" s="58" t="str">
        <f t="shared" si="44"/>
        <v>2/12/2024</v>
      </c>
      <c r="N285" s="28" t="str" cm="1">
        <f t="array" ref="N285:P285">_xlfn.TEXTSPLIT($M285,"/")</f>
        <v>2</v>
      </c>
      <c r="O285" s="28" t="str">
        <v>12</v>
      </c>
      <c r="P285" s="28" t="str">
        <v>2024</v>
      </c>
      <c r="Q285" s="28">
        <f>DATE(P285,N285,O285)</f>
        <v>45334</v>
      </c>
      <c r="R285" s="89" t="str" cm="1">
        <f t="array" ref="R285:T285">_xlfn.TEXTSPLIT($L285,":")</f>
        <v>02</v>
      </c>
      <c r="S285" s="28" t="str">
        <v>01</v>
      </c>
      <c r="T285" s="28" t="str">
        <v>20</v>
      </c>
      <c r="U285" s="90">
        <f t="shared" si="45"/>
        <v>8.4259259259259256E-2</v>
      </c>
      <c r="V285" s="27" t="str">
        <f t="shared" si="46"/>
        <v>Monetization</v>
      </c>
      <c r="W285" s="37" t="str">
        <f t="shared" si="47"/>
        <v>Youtube</v>
      </c>
      <c r="X285" s="71">
        <f t="shared" si="39"/>
        <v>20</v>
      </c>
      <c r="Y285" s="60" t="str">
        <f t="shared" si="40"/>
        <v>Train to Gain</v>
      </c>
      <c r="Z285" s="69">
        <f t="shared" si="48"/>
        <v>45334</v>
      </c>
      <c r="AA285" s="66" t="str" cm="1">
        <f t="array" ref="AA285:AB285">_xlfn.TEXTSPLIT($F285,$V285)</f>
        <v>604866189</v>
      </c>
      <c r="AB285" t="str">
        <v/>
      </c>
    </row>
    <row r="286" spans="1:28">
      <c r="A286" s="32" t="s">
        <v>1414</v>
      </c>
      <c r="B286" s="37" t="str" cm="1">
        <f t="array" ref="B286:D286">TRIM(_xlfn.TEXTSPLIT($A286,"#"))</f>
        <v>7thDec2024(09:55:42)604956193Reels</v>
      </c>
      <c r="C286" s="27" t="str">
        <v>Train to Gain</v>
      </c>
      <c r="D286" s="27" t="str">
        <v>[6]</v>
      </c>
      <c r="E286" s="27" t="str" cm="1">
        <f t="array" ref="E286:F286">_xlfn.TEXTSPLIT($B286,")")</f>
        <v>7thDec2024(09:55:42</v>
      </c>
      <c r="F286" s="27" t="str">
        <v>604956193Reels</v>
      </c>
      <c r="G286" s="27" t="str">
        <f t="shared" si="41"/>
        <v>6]</v>
      </c>
      <c r="H286" s="27">
        <f>VALUE(SUBSTITUTE($G286,"]",""))</f>
        <v>6</v>
      </c>
      <c r="I286" s="27" t="str">
        <f t="shared" si="42"/>
        <v>Train to Gain</v>
      </c>
      <c r="J286" s="28" t="str">
        <f t="shared" si="43"/>
        <v>7thDec2024 09:55:42</v>
      </c>
      <c r="K286" s="28" t="str" cm="1">
        <f t="array" ref="K286:L286">_xlfn.TEXTSPLIT($J286," ")</f>
        <v>7thDec2024</v>
      </c>
      <c r="L286" s="28" t="str">
        <v>09:55:42</v>
      </c>
      <c r="M286" s="58" t="str">
        <f t="shared" si="44"/>
        <v>7/12/2024</v>
      </c>
      <c r="N286" s="28" t="str" cm="1">
        <f t="array" ref="N286:P286">_xlfn.TEXTSPLIT($M286,"/")</f>
        <v>7</v>
      </c>
      <c r="O286" s="28" t="str">
        <v>12</v>
      </c>
      <c r="P286" s="28" t="str">
        <v>2024</v>
      </c>
      <c r="Q286" s="28">
        <f>DATE(P286,N286,O286)</f>
        <v>45485</v>
      </c>
      <c r="R286" s="89" t="str" cm="1">
        <f t="array" ref="R286:T286">_xlfn.TEXTSPLIT($L286,":")</f>
        <v>09</v>
      </c>
      <c r="S286" s="28" t="str">
        <v>55</v>
      </c>
      <c r="T286" s="28" t="str">
        <v>42</v>
      </c>
      <c r="U286" s="90">
        <f t="shared" si="45"/>
        <v>0.41368055555555555</v>
      </c>
      <c r="V286" s="27" t="str">
        <f t="shared" si="46"/>
        <v>Reels</v>
      </c>
      <c r="W286" s="37" t="str">
        <f t="shared" si="47"/>
        <v>Instagram</v>
      </c>
      <c r="X286" s="71">
        <f t="shared" si="39"/>
        <v>6</v>
      </c>
      <c r="Y286" s="60" t="str">
        <f t="shared" si="40"/>
        <v>Train to Gain</v>
      </c>
      <c r="Z286" s="69">
        <f t="shared" si="48"/>
        <v>45485</v>
      </c>
      <c r="AA286" s="66" t="str" cm="1">
        <f t="array" ref="AA286:AB286">_xlfn.TEXTSPLIT($F286,$V286)</f>
        <v>604956193</v>
      </c>
      <c r="AB286" t="str">
        <v/>
      </c>
    </row>
    <row r="287" spans="1:28">
      <c r="A287" s="32" t="s">
        <v>1415</v>
      </c>
      <c r="B287" s="37" t="str" cm="1">
        <f t="array" ref="B287:D287">TRIM(_xlfn.TEXTSPLIT($A287,"#"))</f>
        <v>2ndDec2024(01:45:57)605046197Explore Page</v>
      </c>
      <c r="C287" s="27" t="str">
        <v>Grow with Us</v>
      </c>
      <c r="D287" s="27" t="str">
        <v>[16]</v>
      </c>
      <c r="E287" s="27" t="str" cm="1">
        <f t="array" ref="E287:F287">_xlfn.TEXTSPLIT($B287,")")</f>
        <v>2ndDec2024(01:45:57</v>
      </c>
      <c r="F287" s="27" t="str">
        <v>605046197Explore Page</v>
      </c>
      <c r="G287" s="27" t="str">
        <f t="shared" si="41"/>
        <v>16]</v>
      </c>
      <c r="H287" s="27">
        <f>VALUE(SUBSTITUTE($G287,"]",""))</f>
        <v>16</v>
      </c>
      <c r="I287" s="27" t="str">
        <f t="shared" si="42"/>
        <v>Grow with Us</v>
      </c>
      <c r="J287" s="28" t="str">
        <f t="shared" si="43"/>
        <v>2ndDec2024 01:45:57</v>
      </c>
      <c r="K287" s="28" t="str" cm="1">
        <f t="array" ref="K287:L287">_xlfn.TEXTSPLIT($J287," ")</f>
        <v>2ndDec2024</v>
      </c>
      <c r="L287" s="28" t="str">
        <v>01:45:57</v>
      </c>
      <c r="M287" s="58" t="str">
        <f t="shared" si="44"/>
        <v>2/12/2024</v>
      </c>
      <c r="N287" s="28" t="str" cm="1">
        <f t="array" ref="N287:P287">_xlfn.TEXTSPLIT($M287,"/")</f>
        <v>2</v>
      </c>
      <c r="O287" s="28" t="str">
        <v>12</v>
      </c>
      <c r="P287" s="28" t="str">
        <v>2024</v>
      </c>
      <c r="Q287" s="28">
        <f>DATE(P287,N287,O287)</f>
        <v>45334</v>
      </c>
      <c r="R287" s="89" t="str" cm="1">
        <f t="array" ref="R287:T287">_xlfn.TEXTSPLIT($L287,":")</f>
        <v>01</v>
      </c>
      <c r="S287" s="28" t="str">
        <v>45</v>
      </c>
      <c r="T287" s="28" t="str">
        <v>57</v>
      </c>
      <c r="U287" s="90">
        <f t="shared" si="45"/>
        <v>7.3576388888888886E-2</v>
      </c>
      <c r="V287" s="27" t="str">
        <f t="shared" si="46"/>
        <v>Explore Page</v>
      </c>
      <c r="W287" s="37" t="str">
        <f t="shared" si="47"/>
        <v>Instagram</v>
      </c>
      <c r="X287" s="71">
        <f t="shared" si="39"/>
        <v>16</v>
      </c>
      <c r="Y287" s="60" t="str">
        <f t="shared" si="40"/>
        <v>Grow with Us</v>
      </c>
      <c r="Z287" s="69">
        <f t="shared" si="48"/>
        <v>45334</v>
      </c>
      <c r="AA287" s="66" t="str" cm="1">
        <f t="array" ref="AA287:AB287">_xlfn.TEXTSPLIT($F287,$V287)</f>
        <v>605046197</v>
      </c>
      <c r="AB287" t="str">
        <v/>
      </c>
    </row>
    <row r="288" spans="1:28">
      <c r="A288" s="32" t="s">
        <v>1416</v>
      </c>
      <c r="B288" s="37" t="str" cm="1">
        <f t="array" ref="B288:D288">TRIM(_xlfn.TEXTSPLIT($A288,"#"))</f>
        <v>7thDec2024(11:41:11)605136200Reels</v>
      </c>
      <c r="C288" s="27" t="str">
        <v>Unlock Your Potential</v>
      </c>
      <c r="D288" s="27" t="str">
        <v>[37]</v>
      </c>
      <c r="E288" s="27" t="str" cm="1">
        <f t="array" ref="E288:F288">_xlfn.TEXTSPLIT($B288,")")</f>
        <v>7thDec2024(11:41:11</v>
      </c>
      <c r="F288" s="27" t="str">
        <v>605136200Reels</v>
      </c>
      <c r="G288" s="27" t="str">
        <f t="shared" si="41"/>
        <v>37]</v>
      </c>
      <c r="H288" s="27">
        <f>VALUE(SUBSTITUTE($G288,"]",""))</f>
        <v>37</v>
      </c>
      <c r="I288" s="27" t="str">
        <f t="shared" si="42"/>
        <v>Unlock Your Potential</v>
      </c>
      <c r="J288" s="28" t="str">
        <f t="shared" si="43"/>
        <v>7thDec2024 11:41:11</v>
      </c>
      <c r="K288" s="28" t="str" cm="1">
        <f t="array" ref="K288:L288">_xlfn.TEXTSPLIT($J288," ")</f>
        <v>7thDec2024</v>
      </c>
      <c r="L288" s="28" t="str">
        <v>11:41:11</v>
      </c>
      <c r="M288" s="58" t="str">
        <f t="shared" si="44"/>
        <v>7/12/2024</v>
      </c>
      <c r="N288" s="28" t="str" cm="1">
        <f t="array" ref="N288:P288">_xlfn.TEXTSPLIT($M288,"/")</f>
        <v>7</v>
      </c>
      <c r="O288" s="28" t="str">
        <v>12</v>
      </c>
      <c r="P288" s="28" t="str">
        <v>2024</v>
      </c>
      <c r="Q288" s="28">
        <f>DATE(P288,N288,O288)</f>
        <v>45485</v>
      </c>
      <c r="R288" s="89" t="str" cm="1">
        <f t="array" ref="R288:T288">_xlfn.TEXTSPLIT($L288,":")</f>
        <v>11</v>
      </c>
      <c r="S288" s="28" t="str">
        <v>41</v>
      </c>
      <c r="T288" s="28" t="str">
        <v>11</v>
      </c>
      <c r="U288" s="90">
        <f t="shared" si="45"/>
        <v>0.48693287037037036</v>
      </c>
      <c r="V288" s="27" t="str">
        <f t="shared" si="46"/>
        <v>Reels</v>
      </c>
      <c r="W288" s="37" t="str">
        <f t="shared" si="47"/>
        <v>Instagram</v>
      </c>
      <c r="X288" s="71">
        <f t="shared" si="39"/>
        <v>37</v>
      </c>
      <c r="Y288" s="60" t="str">
        <f t="shared" si="40"/>
        <v>Unlock Your Potential</v>
      </c>
      <c r="Z288" s="69">
        <f t="shared" si="48"/>
        <v>45485</v>
      </c>
      <c r="AA288" s="66" t="str" cm="1">
        <f t="array" ref="AA288:AB288">_xlfn.TEXTSPLIT($F288,$V288)</f>
        <v>605136200</v>
      </c>
      <c r="AB288" t="str">
        <v/>
      </c>
    </row>
    <row r="289" spans="1:28">
      <c r="A289" s="32" t="s">
        <v>1417</v>
      </c>
      <c r="B289" s="37" t="str" cm="1">
        <f t="array" ref="B289:D289">TRIM(_xlfn.TEXTSPLIT($A289,"#"))</f>
        <v>3rdDec2024(04:10:30)605226204Subscribers</v>
      </c>
      <c r="C289" s="27" t="str">
        <v>Train to Gain</v>
      </c>
      <c r="D289" s="27" t="str">
        <v>[11]</v>
      </c>
      <c r="E289" s="27" t="str" cm="1">
        <f t="array" ref="E289:F289">_xlfn.TEXTSPLIT($B289,")")</f>
        <v>3rdDec2024(04:10:30</v>
      </c>
      <c r="F289" s="27" t="str">
        <v>605226204Subscribers</v>
      </c>
      <c r="G289" s="27" t="str">
        <f t="shared" si="41"/>
        <v>11]</v>
      </c>
      <c r="H289" s="27">
        <f>VALUE(SUBSTITUTE($G289,"]",""))</f>
        <v>11</v>
      </c>
      <c r="I289" s="27" t="str">
        <f t="shared" si="42"/>
        <v>Train to Gain</v>
      </c>
      <c r="J289" s="28" t="str">
        <f t="shared" si="43"/>
        <v>3rdDec2024 04:10:30</v>
      </c>
      <c r="K289" s="28" t="str" cm="1">
        <f t="array" ref="K289:L289">_xlfn.TEXTSPLIT($J289," ")</f>
        <v>3rdDec2024</v>
      </c>
      <c r="L289" s="28" t="str">
        <v>04:10:30</v>
      </c>
      <c r="M289" s="58" t="str">
        <f t="shared" si="44"/>
        <v>3/12/2024</v>
      </c>
      <c r="N289" s="28" t="str" cm="1">
        <f t="array" ref="N289:P289">_xlfn.TEXTSPLIT($M289,"/")</f>
        <v>3</v>
      </c>
      <c r="O289" s="28" t="str">
        <v>12</v>
      </c>
      <c r="P289" s="28" t="str">
        <v>2024</v>
      </c>
      <c r="Q289" s="28">
        <f>DATE(P289,N289,O289)</f>
        <v>45363</v>
      </c>
      <c r="R289" s="89" t="str" cm="1">
        <f t="array" ref="R289:T289">_xlfn.TEXTSPLIT($L289,":")</f>
        <v>04</v>
      </c>
      <c r="S289" s="28" t="str">
        <v>10</v>
      </c>
      <c r="T289" s="28" t="str">
        <v>30</v>
      </c>
      <c r="U289" s="90">
        <f t="shared" si="45"/>
        <v>0.17395833333333333</v>
      </c>
      <c r="V289" s="27" t="str">
        <f t="shared" si="46"/>
        <v>Subscribers</v>
      </c>
      <c r="W289" s="37" t="str">
        <f t="shared" si="47"/>
        <v>Youtube</v>
      </c>
      <c r="X289" s="71">
        <f t="shared" si="39"/>
        <v>11</v>
      </c>
      <c r="Y289" s="60" t="str">
        <f t="shared" si="40"/>
        <v>Train to Gain</v>
      </c>
      <c r="Z289" s="69">
        <f t="shared" si="48"/>
        <v>45363</v>
      </c>
      <c r="AA289" s="66" t="str" cm="1">
        <f t="array" ref="AA289:AB289">_xlfn.TEXTSPLIT($F289,$V289)</f>
        <v>605226204</v>
      </c>
      <c r="AB289" t="str">
        <v/>
      </c>
    </row>
    <row r="290" spans="1:28">
      <c r="A290" s="32" t="s">
        <v>1418</v>
      </c>
      <c r="B290" s="37" t="str" cm="1">
        <f t="array" ref="B290:D290">TRIM(_xlfn.TEXTSPLIT($A290,"#"))</f>
        <v>3rdDec2024(00:40:29)705316208Shorts</v>
      </c>
      <c r="C290" s="27" t="str">
        <v>Unlock Your Potential</v>
      </c>
      <c r="D290" s="27" t="str">
        <v>[12]</v>
      </c>
      <c r="E290" s="27" t="str" cm="1">
        <f t="array" ref="E290:F290">_xlfn.TEXTSPLIT($B290,")")</f>
        <v>3rdDec2024(00:40:29</v>
      </c>
      <c r="F290" s="27" t="str">
        <v>705316208Shorts</v>
      </c>
      <c r="G290" s="27" t="str">
        <f t="shared" si="41"/>
        <v>12]</v>
      </c>
      <c r="H290" s="27">
        <f>VALUE(SUBSTITUTE($G290,"]",""))</f>
        <v>12</v>
      </c>
      <c r="I290" s="27" t="str">
        <f t="shared" si="42"/>
        <v>Unlock Your Potential</v>
      </c>
      <c r="J290" s="28" t="str">
        <f t="shared" si="43"/>
        <v>3rdDec2024 00:40:29</v>
      </c>
      <c r="K290" s="28" t="str" cm="1">
        <f t="array" ref="K290:L290">_xlfn.TEXTSPLIT($J290," ")</f>
        <v>3rdDec2024</v>
      </c>
      <c r="L290" s="28" t="str">
        <v>00:40:29</v>
      </c>
      <c r="M290" s="58" t="str">
        <f t="shared" si="44"/>
        <v>3/12/2024</v>
      </c>
      <c r="N290" s="28" t="str" cm="1">
        <f t="array" ref="N290:P290">_xlfn.TEXTSPLIT($M290,"/")</f>
        <v>3</v>
      </c>
      <c r="O290" s="28" t="str">
        <v>12</v>
      </c>
      <c r="P290" s="28" t="str">
        <v>2024</v>
      </c>
      <c r="Q290" s="28">
        <f>DATE(P290,N290,O290)</f>
        <v>45363</v>
      </c>
      <c r="R290" s="89" t="str" cm="1">
        <f t="array" ref="R290:T290">_xlfn.TEXTSPLIT($L290,":")</f>
        <v>00</v>
      </c>
      <c r="S290" s="28" t="str">
        <v>40</v>
      </c>
      <c r="T290" s="28" t="str">
        <v>29</v>
      </c>
      <c r="U290" s="90">
        <f t="shared" si="45"/>
        <v>2.8113425925925927E-2</v>
      </c>
      <c r="V290" s="27" t="str">
        <f t="shared" si="46"/>
        <v>Shorts</v>
      </c>
      <c r="W290" s="37" t="str">
        <f t="shared" si="47"/>
        <v>Youtube</v>
      </c>
      <c r="X290" s="71">
        <f t="shared" si="39"/>
        <v>12</v>
      </c>
      <c r="Y290" s="60" t="str">
        <f t="shared" si="40"/>
        <v>Unlock Your Potential</v>
      </c>
      <c r="Z290" s="69">
        <f t="shared" si="48"/>
        <v>45363</v>
      </c>
      <c r="AA290" s="66" t="str" cm="1">
        <f t="array" ref="AA290:AB290">_xlfn.TEXTSPLIT($F290,$V290)</f>
        <v>705316208</v>
      </c>
      <c r="AB290" t="str">
        <v/>
      </c>
    </row>
    <row r="291" spans="1:28">
      <c r="A291" s="32" t="s">
        <v>1419</v>
      </c>
      <c r="B291" s="37" t="str" cm="1">
        <f t="array" ref="B291:D291">TRIM(_xlfn.TEXTSPLIT($A291,"#"))</f>
        <v>2ndDec2024(08:40:17)605406212Reels</v>
      </c>
      <c r="C291" s="27" t="str">
        <v>Unlock Your Potential</v>
      </c>
      <c r="D291" s="27" t="str">
        <v>[40]</v>
      </c>
      <c r="E291" s="27" t="str" cm="1">
        <f t="array" ref="E291:F291">_xlfn.TEXTSPLIT($B291,")")</f>
        <v>2ndDec2024(08:40:17</v>
      </c>
      <c r="F291" s="27" t="str">
        <v>605406212Reels</v>
      </c>
      <c r="G291" s="27" t="str">
        <f t="shared" si="41"/>
        <v>40]</v>
      </c>
      <c r="H291" s="27">
        <f>VALUE(SUBSTITUTE($G291,"]",""))</f>
        <v>40</v>
      </c>
      <c r="I291" s="27" t="str">
        <f t="shared" si="42"/>
        <v>Unlock Your Potential</v>
      </c>
      <c r="J291" s="28" t="str">
        <f t="shared" si="43"/>
        <v>2ndDec2024 08:40:17</v>
      </c>
      <c r="K291" s="28" t="str" cm="1">
        <f t="array" ref="K291:L291">_xlfn.TEXTSPLIT($J291," ")</f>
        <v>2ndDec2024</v>
      </c>
      <c r="L291" s="28" t="str">
        <v>08:40:17</v>
      </c>
      <c r="M291" s="58" t="str">
        <f t="shared" si="44"/>
        <v>2/12/2024</v>
      </c>
      <c r="N291" s="28" t="str" cm="1">
        <f t="array" ref="N291:P291">_xlfn.TEXTSPLIT($M291,"/")</f>
        <v>2</v>
      </c>
      <c r="O291" s="28" t="str">
        <v>12</v>
      </c>
      <c r="P291" s="28" t="str">
        <v>2024</v>
      </c>
      <c r="Q291" s="28">
        <f>DATE(P291,N291,O291)</f>
        <v>45334</v>
      </c>
      <c r="R291" s="89" t="str" cm="1">
        <f t="array" ref="R291:T291">_xlfn.TEXTSPLIT($L291,":")</f>
        <v>08</v>
      </c>
      <c r="S291" s="28" t="str">
        <v>40</v>
      </c>
      <c r="T291" s="28" t="str">
        <v>17</v>
      </c>
      <c r="U291" s="90">
        <f t="shared" si="45"/>
        <v>0.36130787037037038</v>
      </c>
      <c r="V291" s="27" t="str">
        <f t="shared" si="46"/>
        <v>Reels</v>
      </c>
      <c r="W291" s="37" t="str">
        <f t="shared" si="47"/>
        <v>Instagram</v>
      </c>
      <c r="X291" s="71">
        <f t="shared" si="39"/>
        <v>40</v>
      </c>
      <c r="Y291" s="60" t="str">
        <f t="shared" si="40"/>
        <v>Unlock Your Potential</v>
      </c>
      <c r="Z291" s="69">
        <f t="shared" si="48"/>
        <v>45334</v>
      </c>
      <c r="AA291" s="66" t="str" cm="1">
        <f t="array" ref="AA291:AB291">_xlfn.TEXTSPLIT($F291,$V291)</f>
        <v>605406212</v>
      </c>
      <c r="AB291" t="str">
        <v/>
      </c>
    </row>
    <row r="292" spans="1:28">
      <c r="A292" s="32" t="s">
        <v>1420</v>
      </c>
      <c r="B292" s="37" t="str" cm="1">
        <f t="array" ref="B292:D292">TRIM(_xlfn.TEXTSPLIT($A292,"#"))</f>
        <v>2ndDec2024(06:55:12)605496215Reels</v>
      </c>
      <c r="C292" s="27" t="str">
        <v>Train to Gain</v>
      </c>
      <c r="D292" s="27" t="str">
        <v>[20]</v>
      </c>
      <c r="E292" s="27" t="str" cm="1">
        <f t="array" ref="E292:F292">_xlfn.TEXTSPLIT($B292,")")</f>
        <v>2ndDec2024(06:55:12</v>
      </c>
      <c r="F292" s="27" t="str">
        <v>605496215Reels</v>
      </c>
      <c r="G292" s="27" t="str">
        <f t="shared" si="41"/>
        <v>20]</v>
      </c>
      <c r="H292" s="27">
        <f>VALUE(SUBSTITUTE($G292,"]",""))</f>
        <v>20</v>
      </c>
      <c r="I292" s="27" t="str">
        <f t="shared" si="42"/>
        <v>Train to Gain</v>
      </c>
      <c r="J292" s="28" t="str">
        <f t="shared" si="43"/>
        <v>2ndDec2024 06:55:12</v>
      </c>
      <c r="K292" s="28" t="str" cm="1">
        <f t="array" ref="K292:L292">_xlfn.TEXTSPLIT($J292," ")</f>
        <v>2ndDec2024</v>
      </c>
      <c r="L292" s="28" t="str">
        <v>06:55:12</v>
      </c>
      <c r="M292" s="58" t="str">
        <f t="shared" si="44"/>
        <v>2/12/2024</v>
      </c>
      <c r="N292" s="28" t="str" cm="1">
        <f t="array" ref="N292:P292">_xlfn.TEXTSPLIT($M292,"/")</f>
        <v>2</v>
      </c>
      <c r="O292" s="28" t="str">
        <v>12</v>
      </c>
      <c r="P292" s="28" t="str">
        <v>2024</v>
      </c>
      <c r="Q292" s="28">
        <f>DATE(P292,N292,O292)</f>
        <v>45334</v>
      </c>
      <c r="R292" s="89" t="str" cm="1">
        <f t="array" ref="R292:T292">_xlfn.TEXTSPLIT($L292,":")</f>
        <v>06</v>
      </c>
      <c r="S292" s="28" t="str">
        <v>55</v>
      </c>
      <c r="T292" s="28" t="str">
        <v>12</v>
      </c>
      <c r="U292" s="90">
        <f t="shared" si="45"/>
        <v>0.28833333333333333</v>
      </c>
      <c r="V292" s="27" t="str">
        <f t="shared" si="46"/>
        <v>Reels</v>
      </c>
      <c r="W292" s="37" t="str">
        <f t="shared" si="47"/>
        <v>Instagram</v>
      </c>
      <c r="X292" s="71">
        <f t="shared" si="39"/>
        <v>20</v>
      </c>
      <c r="Y292" s="60" t="str">
        <f t="shared" si="40"/>
        <v>Train to Gain</v>
      </c>
      <c r="Z292" s="69">
        <f t="shared" si="48"/>
        <v>45334</v>
      </c>
      <c r="AA292" s="66" t="str" cm="1">
        <f t="array" ref="AA292:AB292">_xlfn.TEXTSPLIT($F292,$V292)</f>
        <v>605496215</v>
      </c>
      <c r="AB292" t="str">
        <v/>
      </c>
    </row>
    <row r="293" spans="1:28">
      <c r="A293" s="32" t="s">
        <v>1421</v>
      </c>
      <c r="B293" s="37" t="str" cm="1">
        <f t="array" ref="B293:D293">TRIM(_xlfn.TEXTSPLIT($A293,"#"))</f>
        <v>4thDec2024(10:18:41)605586219Subscribers</v>
      </c>
      <c r="C293" s="27" t="str">
        <v>Train to Gain</v>
      </c>
      <c r="D293" s="27" t="str">
        <v>[38]</v>
      </c>
      <c r="E293" s="27" t="str" cm="1">
        <f t="array" ref="E293:F293">_xlfn.TEXTSPLIT($B293,")")</f>
        <v>4thDec2024(10:18:41</v>
      </c>
      <c r="F293" s="27" t="str">
        <v>605586219Subscribers</v>
      </c>
      <c r="G293" s="27" t="str">
        <f t="shared" si="41"/>
        <v>38]</v>
      </c>
      <c r="H293" s="27">
        <f>VALUE(SUBSTITUTE($G293,"]",""))</f>
        <v>38</v>
      </c>
      <c r="I293" s="27" t="str">
        <f t="shared" si="42"/>
        <v>Train to Gain</v>
      </c>
      <c r="J293" s="28" t="str">
        <f t="shared" si="43"/>
        <v>4thDec2024 10:18:41</v>
      </c>
      <c r="K293" s="28" t="str" cm="1">
        <f t="array" ref="K293:L293">_xlfn.TEXTSPLIT($J293," ")</f>
        <v>4thDec2024</v>
      </c>
      <c r="L293" s="28" t="str">
        <v>10:18:41</v>
      </c>
      <c r="M293" s="58" t="str">
        <f t="shared" si="44"/>
        <v>4/12/2024</v>
      </c>
      <c r="N293" s="28" t="str" cm="1">
        <f t="array" ref="N293:P293">_xlfn.TEXTSPLIT($M293,"/")</f>
        <v>4</v>
      </c>
      <c r="O293" s="28" t="str">
        <v>12</v>
      </c>
      <c r="P293" s="28" t="str">
        <v>2024</v>
      </c>
      <c r="Q293" s="28">
        <f>DATE(P293,N293,O293)</f>
        <v>45394</v>
      </c>
      <c r="R293" s="89" t="str" cm="1">
        <f t="array" ref="R293:T293">_xlfn.TEXTSPLIT($L293,":")</f>
        <v>10</v>
      </c>
      <c r="S293" s="28" t="str">
        <v>18</v>
      </c>
      <c r="T293" s="28" t="str">
        <v>41</v>
      </c>
      <c r="U293" s="90">
        <f t="shared" si="45"/>
        <v>0.42964120370370368</v>
      </c>
      <c r="V293" s="27" t="str">
        <f t="shared" si="46"/>
        <v>Subscribers</v>
      </c>
      <c r="W293" s="37" t="str">
        <f t="shared" si="47"/>
        <v>Youtube</v>
      </c>
      <c r="X293" s="71">
        <f t="shared" si="39"/>
        <v>38</v>
      </c>
      <c r="Y293" s="60" t="str">
        <f t="shared" si="40"/>
        <v>Train to Gain</v>
      </c>
      <c r="Z293" s="69">
        <f t="shared" si="48"/>
        <v>45394</v>
      </c>
      <c r="AA293" s="66" t="str" cm="1">
        <f t="array" ref="AA293:AB293">_xlfn.TEXTSPLIT($F293,$V293)</f>
        <v>605586219</v>
      </c>
      <c r="AB293" t="str">
        <v/>
      </c>
    </row>
    <row r="294" spans="1:28">
      <c r="A294" s="32" t="s">
        <v>1422</v>
      </c>
      <c r="B294" s="37" t="str" cm="1">
        <f t="array" ref="B294:D294">TRIM(_xlfn.TEXTSPLIT($A294,"#"))</f>
        <v>1stDec2024(04:39:39)605676223Explore Page</v>
      </c>
      <c r="C294" s="27" t="str">
        <v>Unlock Your Potential</v>
      </c>
      <c r="D294" s="27" t="str">
        <v>[13]</v>
      </c>
      <c r="E294" s="27" t="str" cm="1">
        <f t="array" ref="E294:F294">_xlfn.TEXTSPLIT($B294,")")</f>
        <v>1stDec2024(04:39:39</v>
      </c>
      <c r="F294" s="27" t="str">
        <v>605676223Explore Page</v>
      </c>
      <c r="G294" s="27" t="str">
        <f t="shared" si="41"/>
        <v>13]</v>
      </c>
      <c r="H294" s="27">
        <f>VALUE(SUBSTITUTE($G294,"]",""))</f>
        <v>13</v>
      </c>
      <c r="I294" s="27" t="str">
        <f t="shared" si="42"/>
        <v>Unlock Your Potential</v>
      </c>
      <c r="J294" s="28" t="str">
        <f t="shared" si="43"/>
        <v>1stDec2024 04:39:39</v>
      </c>
      <c r="K294" s="28" t="str" cm="1">
        <f t="array" ref="K294:L294">_xlfn.TEXTSPLIT($J294," ")</f>
        <v>1stDec2024</v>
      </c>
      <c r="L294" s="28" t="str">
        <v>04:39:39</v>
      </c>
      <c r="M294" s="58" t="str">
        <f t="shared" si="44"/>
        <v>1/12/2024</v>
      </c>
      <c r="N294" s="28" t="str" cm="1">
        <f t="array" ref="N294:P294">_xlfn.TEXTSPLIT($M294,"/")</f>
        <v>1</v>
      </c>
      <c r="O294" s="28" t="str">
        <v>12</v>
      </c>
      <c r="P294" s="28" t="str">
        <v>2024</v>
      </c>
      <c r="Q294" s="28">
        <f>DATE(P294,N294,O294)</f>
        <v>45303</v>
      </c>
      <c r="R294" s="89" t="str" cm="1">
        <f t="array" ref="R294:T294">_xlfn.TEXTSPLIT($L294,":")</f>
        <v>04</v>
      </c>
      <c r="S294" s="28" t="str">
        <v>39</v>
      </c>
      <c r="T294" s="28" t="str">
        <v>39</v>
      </c>
      <c r="U294" s="90">
        <f t="shared" si="45"/>
        <v>0.19420138888888888</v>
      </c>
      <c r="V294" s="27" t="str">
        <f t="shared" si="46"/>
        <v>Explore Page</v>
      </c>
      <c r="W294" s="37" t="str">
        <f t="shared" si="47"/>
        <v>Instagram</v>
      </c>
      <c r="X294" s="71">
        <f t="shared" si="39"/>
        <v>13</v>
      </c>
      <c r="Y294" s="60" t="str">
        <f t="shared" si="40"/>
        <v>Unlock Your Potential</v>
      </c>
      <c r="Z294" s="69">
        <f t="shared" si="48"/>
        <v>45303</v>
      </c>
      <c r="AA294" s="66" t="str" cm="1">
        <f t="array" ref="AA294:AB294">_xlfn.TEXTSPLIT($F294,$V294)</f>
        <v>605676223</v>
      </c>
      <c r="AB294" t="str">
        <v/>
      </c>
    </row>
    <row r="295" spans="1:28">
      <c r="A295" s="32" t="s">
        <v>1423</v>
      </c>
      <c r="B295" s="37" t="str" cm="1">
        <f t="array" ref="B295:D295">TRIM(_xlfn.TEXTSPLIT($A295,"#"))</f>
        <v>3rdDec2024(04:06:54)605766227News Feed</v>
      </c>
      <c r="C295" s="27" t="str">
        <v>Unlock Your Potential</v>
      </c>
      <c r="D295" s="27" t="str">
        <v>[38]</v>
      </c>
      <c r="E295" s="27" t="str" cm="1">
        <f t="array" ref="E295:F295">_xlfn.TEXTSPLIT($B295,")")</f>
        <v>3rdDec2024(04:06:54</v>
      </c>
      <c r="F295" s="27" t="str">
        <v>605766227News Feed</v>
      </c>
      <c r="G295" s="27" t="str">
        <f t="shared" si="41"/>
        <v>38]</v>
      </c>
      <c r="H295" s="27">
        <f>VALUE(SUBSTITUTE($G295,"]",""))</f>
        <v>38</v>
      </c>
      <c r="I295" s="27" t="str">
        <f t="shared" si="42"/>
        <v>Unlock Your Potential</v>
      </c>
      <c r="J295" s="28" t="str">
        <f t="shared" si="43"/>
        <v>3rdDec2024 04:06:54</v>
      </c>
      <c r="K295" s="28" t="str" cm="1">
        <f t="array" ref="K295:L295">_xlfn.TEXTSPLIT($J295," ")</f>
        <v>3rdDec2024</v>
      </c>
      <c r="L295" s="28" t="str">
        <v>04:06:54</v>
      </c>
      <c r="M295" s="58" t="str">
        <f t="shared" si="44"/>
        <v>3/12/2024</v>
      </c>
      <c r="N295" s="28" t="str" cm="1">
        <f t="array" ref="N295:P295">_xlfn.TEXTSPLIT($M295,"/")</f>
        <v>3</v>
      </c>
      <c r="O295" s="28" t="str">
        <v>12</v>
      </c>
      <c r="P295" s="28" t="str">
        <v>2024</v>
      </c>
      <c r="Q295" s="28">
        <f>DATE(P295,N295,O295)</f>
        <v>45363</v>
      </c>
      <c r="R295" s="89" t="str" cm="1">
        <f t="array" ref="R295:T295">_xlfn.TEXTSPLIT($L295,":")</f>
        <v>04</v>
      </c>
      <c r="S295" s="28" t="str">
        <v>06</v>
      </c>
      <c r="T295" s="28" t="str">
        <v>54</v>
      </c>
      <c r="U295" s="90">
        <f t="shared" si="45"/>
        <v>0.17145833333333332</v>
      </c>
      <c r="V295" s="27" t="str">
        <f t="shared" si="46"/>
        <v>News Feed</v>
      </c>
      <c r="W295" s="37" t="str">
        <f t="shared" si="47"/>
        <v>Facebook</v>
      </c>
      <c r="X295" s="71">
        <f t="shared" si="39"/>
        <v>38</v>
      </c>
      <c r="Y295" s="60" t="str">
        <f t="shared" si="40"/>
        <v>Unlock Your Potential</v>
      </c>
      <c r="Z295" s="69">
        <f t="shared" si="48"/>
        <v>45363</v>
      </c>
      <c r="AA295" s="66" t="str" cm="1">
        <f t="array" ref="AA295:AB295">_xlfn.TEXTSPLIT($F295,$V295)</f>
        <v>605766227</v>
      </c>
      <c r="AB295" t="str">
        <v/>
      </c>
    </row>
    <row r="296" spans="1:28">
      <c r="A296" s="32" t="s">
        <v>1424</v>
      </c>
      <c r="B296" s="37" t="str" cm="1">
        <f t="array" ref="B296:D296">TRIM(_xlfn.TEXTSPLIT($A296,"#"))</f>
        <v>2ndDec2024(09:41:04)705856231Explore Page</v>
      </c>
      <c r="C296" s="27" t="str">
        <v>Train to Gain</v>
      </c>
      <c r="D296" s="27" t="str">
        <v>[40]</v>
      </c>
      <c r="E296" s="27" t="str" cm="1">
        <f t="array" ref="E296:F296">_xlfn.TEXTSPLIT($B296,")")</f>
        <v>2ndDec2024(09:41:04</v>
      </c>
      <c r="F296" s="27" t="str">
        <v>705856231Explore Page</v>
      </c>
      <c r="G296" s="27" t="str">
        <f t="shared" si="41"/>
        <v>40]</v>
      </c>
      <c r="H296" s="27">
        <f>VALUE(SUBSTITUTE($G296,"]",""))</f>
        <v>40</v>
      </c>
      <c r="I296" s="27" t="str">
        <f t="shared" si="42"/>
        <v>Train to Gain</v>
      </c>
      <c r="J296" s="28" t="str">
        <f t="shared" si="43"/>
        <v>2ndDec2024 09:41:04</v>
      </c>
      <c r="K296" s="28" t="str" cm="1">
        <f t="array" ref="K296:L296">_xlfn.TEXTSPLIT($J296," ")</f>
        <v>2ndDec2024</v>
      </c>
      <c r="L296" s="28" t="str">
        <v>09:41:04</v>
      </c>
      <c r="M296" s="58" t="str">
        <f t="shared" si="44"/>
        <v>2/12/2024</v>
      </c>
      <c r="N296" s="28" t="str" cm="1">
        <f t="array" ref="N296:P296">_xlfn.TEXTSPLIT($M296,"/")</f>
        <v>2</v>
      </c>
      <c r="O296" s="28" t="str">
        <v>12</v>
      </c>
      <c r="P296" s="28" t="str">
        <v>2024</v>
      </c>
      <c r="Q296" s="28">
        <f>DATE(P296,N296,O296)</f>
        <v>45334</v>
      </c>
      <c r="R296" s="89" t="str" cm="1">
        <f t="array" ref="R296:T296">_xlfn.TEXTSPLIT($L296,":")</f>
        <v>09</v>
      </c>
      <c r="S296" s="28" t="str">
        <v>41</v>
      </c>
      <c r="T296" s="28" t="str">
        <v>04</v>
      </c>
      <c r="U296" s="90">
        <f t="shared" si="45"/>
        <v>0.4035185185185185</v>
      </c>
      <c r="V296" s="27" t="str">
        <f t="shared" si="46"/>
        <v>Explore Page</v>
      </c>
      <c r="W296" s="37" t="str">
        <f t="shared" si="47"/>
        <v>Instagram</v>
      </c>
      <c r="X296" s="71">
        <f t="shared" si="39"/>
        <v>40</v>
      </c>
      <c r="Y296" s="60" t="str">
        <f t="shared" si="40"/>
        <v>Train to Gain</v>
      </c>
      <c r="Z296" s="69">
        <f t="shared" si="48"/>
        <v>45334</v>
      </c>
      <c r="AA296" s="66" t="str" cm="1">
        <f t="array" ref="AA296:AB296">_xlfn.TEXTSPLIT($F296,$V296)</f>
        <v>705856231</v>
      </c>
      <c r="AB296" t="str">
        <v/>
      </c>
    </row>
    <row r="297" spans="1:28">
      <c r="A297" s="32" t="s">
        <v>1425</v>
      </c>
      <c r="B297" s="37" t="str" cm="1">
        <f t="array" ref="B297:D297">TRIM(_xlfn.TEXTSPLIT($A297,"#"))</f>
        <v>6thDec2024(06:48:31)605946234News Feed</v>
      </c>
      <c r="C297" s="27" t="str">
        <v>Train to Gain</v>
      </c>
      <c r="D297" s="27" t="str">
        <v>[11]</v>
      </c>
      <c r="E297" s="27" t="str" cm="1">
        <f t="array" ref="E297:F297">_xlfn.TEXTSPLIT($B297,")")</f>
        <v>6thDec2024(06:48:31</v>
      </c>
      <c r="F297" s="27" t="str">
        <v>605946234News Feed</v>
      </c>
      <c r="G297" s="27" t="str">
        <f t="shared" si="41"/>
        <v>11]</v>
      </c>
      <c r="H297" s="27">
        <f>VALUE(SUBSTITUTE($G297,"]",""))</f>
        <v>11</v>
      </c>
      <c r="I297" s="27" t="str">
        <f t="shared" si="42"/>
        <v>Train to Gain</v>
      </c>
      <c r="J297" s="28" t="str">
        <f t="shared" si="43"/>
        <v>6thDec2024 06:48:31</v>
      </c>
      <c r="K297" s="28" t="str" cm="1">
        <f t="array" ref="K297:L297">_xlfn.TEXTSPLIT($J297," ")</f>
        <v>6thDec2024</v>
      </c>
      <c r="L297" s="28" t="str">
        <v>06:48:31</v>
      </c>
      <c r="M297" s="58" t="str">
        <f t="shared" si="44"/>
        <v>6/12/2024</v>
      </c>
      <c r="N297" s="28" t="str" cm="1">
        <f t="array" ref="N297:P297">_xlfn.TEXTSPLIT($M297,"/")</f>
        <v>6</v>
      </c>
      <c r="O297" s="28" t="str">
        <v>12</v>
      </c>
      <c r="P297" s="28" t="str">
        <v>2024</v>
      </c>
      <c r="Q297" s="28">
        <f>DATE(P297,N297,O297)</f>
        <v>45455</v>
      </c>
      <c r="R297" s="89" t="str" cm="1">
        <f t="array" ref="R297:T297">_xlfn.TEXTSPLIT($L297,":")</f>
        <v>06</v>
      </c>
      <c r="S297" s="28" t="str">
        <v>48</v>
      </c>
      <c r="T297" s="28" t="str">
        <v>31</v>
      </c>
      <c r="U297" s="90">
        <f t="shared" si="45"/>
        <v>0.28369212962962964</v>
      </c>
      <c r="V297" s="27" t="str">
        <f t="shared" si="46"/>
        <v>News Feed</v>
      </c>
      <c r="W297" s="37" t="str">
        <f t="shared" si="47"/>
        <v>Facebook</v>
      </c>
      <c r="X297" s="71">
        <f t="shared" si="39"/>
        <v>11</v>
      </c>
      <c r="Y297" s="60" t="str">
        <f t="shared" si="40"/>
        <v>Train to Gain</v>
      </c>
      <c r="Z297" s="69">
        <f t="shared" si="48"/>
        <v>45455</v>
      </c>
      <c r="AA297" s="66" t="str" cm="1">
        <f t="array" ref="AA297:AB297">_xlfn.TEXTSPLIT($F297,$V297)</f>
        <v>605946234</v>
      </c>
      <c r="AB297" t="str">
        <v/>
      </c>
    </row>
    <row r="298" spans="1:28">
      <c r="A298" s="32" t="s">
        <v>1426</v>
      </c>
      <c r="B298" s="37" t="str" cm="1">
        <f t="array" ref="B298:D298">TRIM(_xlfn.TEXTSPLIT($A298,"#"))</f>
        <v>2ndDec2024(03:11:13)706036238Subscribers</v>
      </c>
      <c r="C298" s="27" t="str">
        <v>Train to Gain</v>
      </c>
      <c r="D298" s="27" t="str">
        <v>[36]</v>
      </c>
      <c r="E298" s="27" t="str" cm="1">
        <f t="array" ref="E298:F298">_xlfn.TEXTSPLIT($B298,")")</f>
        <v>2ndDec2024(03:11:13</v>
      </c>
      <c r="F298" s="27" t="str">
        <v>706036238Subscribers</v>
      </c>
      <c r="G298" s="27" t="str">
        <f t="shared" si="41"/>
        <v>36]</v>
      </c>
      <c r="H298" s="27">
        <f>VALUE(SUBSTITUTE($G298,"]",""))</f>
        <v>36</v>
      </c>
      <c r="I298" s="27" t="str">
        <f t="shared" si="42"/>
        <v>Train to Gain</v>
      </c>
      <c r="J298" s="28" t="str">
        <f t="shared" si="43"/>
        <v>2ndDec2024 03:11:13</v>
      </c>
      <c r="K298" s="28" t="str" cm="1">
        <f t="array" ref="K298:L298">_xlfn.TEXTSPLIT($J298," ")</f>
        <v>2ndDec2024</v>
      </c>
      <c r="L298" s="28" t="str">
        <v>03:11:13</v>
      </c>
      <c r="M298" s="58" t="str">
        <f t="shared" si="44"/>
        <v>2/12/2024</v>
      </c>
      <c r="N298" s="28" t="str" cm="1">
        <f t="array" ref="N298:P298">_xlfn.TEXTSPLIT($M298,"/")</f>
        <v>2</v>
      </c>
      <c r="O298" s="28" t="str">
        <v>12</v>
      </c>
      <c r="P298" s="28" t="str">
        <v>2024</v>
      </c>
      <c r="Q298" s="28">
        <f>DATE(P298,N298,O298)</f>
        <v>45334</v>
      </c>
      <c r="R298" s="89" t="str" cm="1">
        <f t="array" ref="R298:T298">_xlfn.TEXTSPLIT($L298,":")</f>
        <v>03</v>
      </c>
      <c r="S298" s="28" t="str">
        <v>11</v>
      </c>
      <c r="T298" s="28" t="str">
        <v>13</v>
      </c>
      <c r="U298" s="90">
        <f t="shared" si="45"/>
        <v>0.13278935185185184</v>
      </c>
      <c r="V298" s="27" t="str">
        <f t="shared" si="46"/>
        <v>Subscribers</v>
      </c>
      <c r="W298" s="37" t="str">
        <f t="shared" si="47"/>
        <v>Youtube</v>
      </c>
      <c r="X298" s="71">
        <f t="shared" si="39"/>
        <v>36</v>
      </c>
      <c r="Y298" s="60" t="str">
        <f t="shared" si="40"/>
        <v>Train to Gain</v>
      </c>
      <c r="Z298" s="69">
        <f t="shared" si="48"/>
        <v>45334</v>
      </c>
      <c r="AA298" s="66" t="str" cm="1">
        <f t="array" ref="AA298:AB298">_xlfn.TEXTSPLIT($F298,$V298)</f>
        <v>706036238</v>
      </c>
      <c r="AB298" t="str">
        <v/>
      </c>
    </row>
    <row r="299" spans="1:28">
      <c r="A299" s="32" t="s">
        <v>1427</v>
      </c>
      <c r="B299" s="37" t="str" cm="1">
        <f t="array" ref="B299:D299">TRIM(_xlfn.TEXTSPLIT($A299,"#"))</f>
        <v>3rdDec2024(02:34:39)706126242Subscribers</v>
      </c>
      <c r="C299" s="27" t="str">
        <v>Train to Gain</v>
      </c>
      <c r="D299" s="27" t="str">
        <v>[15]</v>
      </c>
      <c r="E299" s="27" t="str" cm="1">
        <f t="array" ref="E299:F299">_xlfn.TEXTSPLIT($B299,")")</f>
        <v>3rdDec2024(02:34:39</v>
      </c>
      <c r="F299" s="27" t="str">
        <v>706126242Subscribers</v>
      </c>
      <c r="G299" s="27" t="str">
        <f t="shared" si="41"/>
        <v>15]</v>
      </c>
      <c r="H299" s="27">
        <f>VALUE(SUBSTITUTE($G299,"]",""))</f>
        <v>15</v>
      </c>
      <c r="I299" s="27" t="str">
        <f t="shared" si="42"/>
        <v>Train to Gain</v>
      </c>
      <c r="J299" s="28" t="str">
        <f t="shared" si="43"/>
        <v>3rdDec2024 02:34:39</v>
      </c>
      <c r="K299" s="28" t="str" cm="1">
        <f t="array" ref="K299:L299">_xlfn.TEXTSPLIT($J299," ")</f>
        <v>3rdDec2024</v>
      </c>
      <c r="L299" s="28" t="str">
        <v>02:34:39</v>
      </c>
      <c r="M299" s="58" t="str">
        <f t="shared" si="44"/>
        <v>3/12/2024</v>
      </c>
      <c r="N299" s="28" t="str" cm="1">
        <f t="array" ref="N299:P299">_xlfn.TEXTSPLIT($M299,"/")</f>
        <v>3</v>
      </c>
      <c r="O299" s="28" t="str">
        <v>12</v>
      </c>
      <c r="P299" s="28" t="str">
        <v>2024</v>
      </c>
      <c r="Q299" s="28">
        <f>DATE(P299,N299,O299)</f>
        <v>45363</v>
      </c>
      <c r="R299" s="89" t="str" cm="1">
        <f t="array" ref="R299:T299">_xlfn.TEXTSPLIT($L299,":")</f>
        <v>02</v>
      </c>
      <c r="S299" s="28" t="str">
        <v>34</v>
      </c>
      <c r="T299" s="28" t="str">
        <v>39</v>
      </c>
      <c r="U299" s="90">
        <f t="shared" si="45"/>
        <v>0.10739583333333333</v>
      </c>
      <c r="V299" s="27" t="str">
        <f t="shared" si="46"/>
        <v>Subscribers</v>
      </c>
      <c r="W299" s="37" t="str">
        <f t="shared" si="47"/>
        <v>Youtube</v>
      </c>
      <c r="X299" s="71">
        <f t="shared" si="39"/>
        <v>15</v>
      </c>
      <c r="Y299" s="60" t="str">
        <f t="shared" si="40"/>
        <v>Train to Gain</v>
      </c>
      <c r="Z299" s="69">
        <f t="shared" si="48"/>
        <v>45363</v>
      </c>
      <c r="AA299" s="66" t="str" cm="1">
        <f t="array" ref="AA299:AB299">_xlfn.TEXTSPLIT($F299,$V299)</f>
        <v>706126242</v>
      </c>
      <c r="AB299" t="str">
        <v/>
      </c>
    </row>
    <row r="300" spans="1:28">
      <c r="A300" s="32" t="s">
        <v>1428</v>
      </c>
      <c r="B300" s="37" t="str" cm="1">
        <f t="array" ref="B300:D300">TRIM(_xlfn.TEXTSPLIT($A300,"#"))</f>
        <v>6thDec2024(09:06:57)706216246Monetization</v>
      </c>
      <c r="C300" s="27" t="str">
        <v>Unlock Your Potential</v>
      </c>
      <c r="D300" s="27" t="str">
        <v>[34]</v>
      </c>
      <c r="E300" s="27" t="str" cm="1">
        <f t="array" ref="E300:F300">_xlfn.TEXTSPLIT($B300,")")</f>
        <v>6thDec2024(09:06:57</v>
      </c>
      <c r="F300" s="27" t="str">
        <v>706216246Monetization</v>
      </c>
      <c r="G300" s="27" t="str">
        <f t="shared" si="41"/>
        <v>34]</v>
      </c>
      <c r="H300" s="27">
        <f>VALUE(SUBSTITUTE($G300,"]",""))</f>
        <v>34</v>
      </c>
      <c r="I300" s="27" t="str">
        <f t="shared" si="42"/>
        <v>Unlock Your Potential</v>
      </c>
      <c r="J300" s="28" t="str">
        <f t="shared" si="43"/>
        <v>6thDec2024 09:06:57</v>
      </c>
      <c r="K300" s="28" t="str" cm="1">
        <f t="array" ref="K300:L300">_xlfn.TEXTSPLIT($J300," ")</f>
        <v>6thDec2024</v>
      </c>
      <c r="L300" s="28" t="str">
        <v>09:06:57</v>
      </c>
      <c r="M300" s="58" t="str">
        <f t="shared" si="44"/>
        <v>6/12/2024</v>
      </c>
      <c r="N300" s="28" t="str" cm="1">
        <f t="array" ref="N300:P300">_xlfn.TEXTSPLIT($M300,"/")</f>
        <v>6</v>
      </c>
      <c r="O300" s="28" t="str">
        <v>12</v>
      </c>
      <c r="P300" s="28" t="str">
        <v>2024</v>
      </c>
      <c r="Q300" s="28">
        <f>DATE(P300,N300,O300)</f>
        <v>45455</v>
      </c>
      <c r="R300" s="89" t="str" cm="1">
        <f t="array" ref="R300:T300">_xlfn.TEXTSPLIT($L300,":")</f>
        <v>09</v>
      </c>
      <c r="S300" s="28" t="str">
        <v>06</v>
      </c>
      <c r="T300" s="28" t="str">
        <v>57</v>
      </c>
      <c r="U300" s="90">
        <f t="shared" si="45"/>
        <v>0.37982638888888887</v>
      </c>
      <c r="V300" s="27" t="str">
        <f t="shared" si="46"/>
        <v>Monetization</v>
      </c>
      <c r="W300" s="37" t="str">
        <f t="shared" si="47"/>
        <v>Youtube</v>
      </c>
      <c r="X300" s="71">
        <f t="shared" si="39"/>
        <v>34</v>
      </c>
      <c r="Y300" s="60" t="str">
        <f t="shared" si="40"/>
        <v>Unlock Your Potential</v>
      </c>
      <c r="Z300" s="69">
        <f t="shared" si="48"/>
        <v>45455</v>
      </c>
      <c r="AA300" s="66" t="str" cm="1">
        <f t="array" ref="AA300:AB300">_xlfn.TEXTSPLIT($F300,$V300)</f>
        <v>706216246</v>
      </c>
      <c r="AB300" t="str">
        <v/>
      </c>
    </row>
    <row r="301" spans="1:28">
      <c r="A301" s="32" t="s">
        <v>1429</v>
      </c>
      <c r="B301" s="37" t="str" cm="1">
        <f t="array" ref="B301:D301">TRIM(_xlfn.TEXTSPLIT($A301,"#"))</f>
        <v>2ndDec2024(04:13:51)706306249Subscribers</v>
      </c>
      <c r="C301" s="27" t="str">
        <v>Train to Gain</v>
      </c>
      <c r="D301" s="27" t="str">
        <v>[5]</v>
      </c>
      <c r="E301" s="27" t="str" cm="1">
        <f t="array" ref="E301:F301">_xlfn.TEXTSPLIT($B301,")")</f>
        <v>2ndDec2024(04:13:51</v>
      </c>
      <c r="F301" s="27" t="str">
        <v>706306249Subscribers</v>
      </c>
      <c r="G301" s="27" t="str">
        <f t="shared" si="41"/>
        <v>5]</v>
      </c>
      <c r="H301" s="27">
        <f>VALUE(SUBSTITUTE($G301,"]",""))</f>
        <v>5</v>
      </c>
      <c r="I301" s="27" t="str">
        <f t="shared" si="42"/>
        <v>Train to Gain</v>
      </c>
      <c r="J301" s="28" t="str">
        <f t="shared" si="43"/>
        <v>2ndDec2024 04:13:51</v>
      </c>
      <c r="K301" s="28" t="str" cm="1">
        <f t="array" ref="K301:L301">_xlfn.TEXTSPLIT($J301," ")</f>
        <v>2ndDec2024</v>
      </c>
      <c r="L301" s="28" t="str">
        <v>04:13:51</v>
      </c>
      <c r="M301" s="58" t="str">
        <f t="shared" si="44"/>
        <v>2/12/2024</v>
      </c>
      <c r="N301" s="28" t="str" cm="1">
        <f t="array" ref="N301:P301">_xlfn.TEXTSPLIT($M301,"/")</f>
        <v>2</v>
      </c>
      <c r="O301" s="28" t="str">
        <v>12</v>
      </c>
      <c r="P301" s="28" t="str">
        <v>2024</v>
      </c>
      <c r="Q301" s="28">
        <f>DATE(P301,N301,O301)</f>
        <v>45334</v>
      </c>
      <c r="R301" s="89" t="str" cm="1">
        <f t="array" ref="R301:T301">_xlfn.TEXTSPLIT($L301,":")</f>
        <v>04</v>
      </c>
      <c r="S301" s="28" t="str">
        <v>13</v>
      </c>
      <c r="T301" s="28" t="str">
        <v>51</v>
      </c>
      <c r="U301" s="90">
        <f t="shared" si="45"/>
        <v>0.17628472222222222</v>
      </c>
      <c r="V301" s="27" t="str">
        <f t="shared" si="46"/>
        <v>Subscribers</v>
      </c>
      <c r="W301" s="37" t="str">
        <f t="shared" si="47"/>
        <v>Youtube</v>
      </c>
      <c r="X301" s="71">
        <f t="shared" si="39"/>
        <v>5</v>
      </c>
      <c r="Y301" s="60" t="str">
        <f t="shared" si="40"/>
        <v>Train to Gain</v>
      </c>
      <c r="Z301" s="69">
        <f t="shared" si="48"/>
        <v>45334</v>
      </c>
      <c r="AA301" s="66" t="str" cm="1">
        <f t="array" ref="AA301:AB301">_xlfn.TEXTSPLIT($F301,$V301)</f>
        <v>706306249</v>
      </c>
      <c r="AB301" t="str">
        <v/>
      </c>
    </row>
    <row r="302" spans="1:28">
      <c r="A302" s="32" t="s">
        <v>1430</v>
      </c>
      <c r="B302" s="37" t="str" cm="1">
        <f t="array" ref="B302:D302">TRIM(_xlfn.TEXTSPLIT($A302,"#"))</f>
        <v>2ndDec2024(06:21:26)706396253Monetization</v>
      </c>
      <c r="C302" s="27" t="str">
        <v>Train to Gain</v>
      </c>
      <c r="D302" s="27" t="str">
        <v>[38]</v>
      </c>
      <c r="E302" s="27" t="str" cm="1">
        <f t="array" ref="E302:F302">_xlfn.TEXTSPLIT($B302,")")</f>
        <v>2ndDec2024(06:21:26</v>
      </c>
      <c r="F302" s="27" t="str">
        <v>706396253Monetization</v>
      </c>
      <c r="G302" s="27" t="str">
        <f t="shared" si="41"/>
        <v>38]</v>
      </c>
      <c r="H302" s="27">
        <f>VALUE(SUBSTITUTE($G302,"]",""))</f>
        <v>38</v>
      </c>
      <c r="I302" s="27" t="str">
        <f t="shared" si="42"/>
        <v>Train to Gain</v>
      </c>
      <c r="J302" s="28" t="str">
        <f t="shared" si="43"/>
        <v>2ndDec2024 06:21:26</v>
      </c>
      <c r="K302" s="28" t="str" cm="1">
        <f t="array" ref="K302:L302">_xlfn.TEXTSPLIT($J302," ")</f>
        <v>2ndDec2024</v>
      </c>
      <c r="L302" s="28" t="str">
        <v>06:21:26</v>
      </c>
      <c r="M302" s="58" t="str">
        <f t="shared" si="44"/>
        <v>2/12/2024</v>
      </c>
      <c r="N302" s="28" t="str" cm="1">
        <f t="array" ref="N302:P302">_xlfn.TEXTSPLIT($M302,"/")</f>
        <v>2</v>
      </c>
      <c r="O302" s="28" t="str">
        <v>12</v>
      </c>
      <c r="P302" s="28" t="str">
        <v>2024</v>
      </c>
      <c r="Q302" s="28">
        <f>DATE(P302,N302,O302)</f>
        <v>45334</v>
      </c>
      <c r="R302" s="89" t="str" cm="1">
        <f t="array" ref="R302:T302">_xlfn.TEXTSPLIT($L302,":")</f>
        <v>06</v>
      </c>
      <c r="S302" s="28" t="str">
        <v>21</v>
      </c>
      <c r="T302" s="28" t="str">
        <v>26</v>
      </c>
      <c r="U302" s="90">
        <f t="shared" si="45"/>
        <v>0.26488425925925924</v>
      </c>
      <c r="V302" s="27" t="str">
        <f t="shared" si="46"/>
        <v>Monetization</v>
      </c>
      <c r="W302" s="37" t="str">
        <f t="shared" si="47"/>
        <v>Youtube</v>
      </c>
      <c r="X302" s="71">
        <f t="shared" si="39"/>
        <v>38</v>
      </c>
      <c r="Y302" s="60" t="str">
        <f t="shared" si="40"/>
        <v>Train to Gain</v>
      </c>
      <c r="Z302" s="69">
        <f t="shared" si="48"/>
        <v>45334</v>
      </c>
      <c r="AA302" s="66" t="str" cm="1">
        <f t="array" ref="AA302:AB302">_xlfn.TEXTSPLIT($F302,$V302)</f>
        <v>706396253</v>
      </c>
      <c r="AB302" t="str">
        <v/>
      </c>
    </row>
    <row r="303" spans="1:28">
      <c r="A303" s="32" t="s">
        <v>1431</v>
      </c>
      <c r="B303" s="37" t="str" cm="1">
        <f t="array" ref="B303:D303">TRIM(_xlfn.TEXTSPLIT($A303,"#"))</f>
        <v>2ndDec2024(05:01:28)606486257Monetization</v>
      </c>
      <c r="C303" s="27" t="str">
        <v>Unlock Your Potential</v>
      </c>
      <c r="D303" s="27" t="str">
        <v>[39]</v>
      </c>
      <c r="E303" s="27" t="str" cm="1">
        <f t="array" ref="E303:F303">_xlfn.TEXTSPLIT($B303,")")</f>
        <v>2ndDec2024(05:01:28</v>
      </c>
      <c r="F303" s="27" t="str">
        <v>606486257Monetization</v>
      </c>
      <c r="G303" s="27" t="str">
        <f t="shared" si="41"/>
        <v>39]</v>
      </c>
      <c r="H303" s="27">
        <f>VALUE(SUBSTITUTE($G303,"]",""))</f>
        <v>39</v>
      </c>
      <c r="I303" s="27" t="str">
        <f t="shared" si="42"/>
        <v>Unlock Your Potential</v>
      </c>
      <c r="J303" s="28" t="str">
        <f t="shared" si="43"/>
        <v>2ndDec2024 05:01:28</v>
      </c>
      <c r="K303" s="28" t="str" cm="1">
        <f t="array" ref="K303:L303">_xlfn.TEXTSPLIT($J303," ")</f>
        <v>2ndDec2024</v>
      </c>
      <c r="L303" s="28" t="str">
        <v>05:01:28</v>
      </c>
      <c r="M303" s="58" t="str">
        <f t="shared" si="44"/>
        <v>2/12/2024</v>
      </c>
      <c r="N303" s="28" t="str" cm="1">
        <f t="array" ref="N303:P303">_xlfn.TEXTSPLIT($M303,"/")</f>
        <v>2</v>
      </c>
      <c r="O303" s="28" t="str">
        <v>12</v>
      </c>
      <c r="P303" s="28" t="str">
        <v>2024</v>
      </c>
      <c r="Q303" s="28">
        <f>DATE(P303,N303,O303)</f>
        <v>45334</v>
      </c>
      <c r="R303" s="89" t="str" cm="1">
        <f t="array" ref="R303:T303">_xlfn.TEXTSPLIT($L303,":")</f>
        <v>05</v>
      </c>
      <c r="S303" s="28" t="str">
        <v>01</v>
      </c>
      <c r="T303" s="28" t="str">
        <v>28</v>
      </c>
      <c r="U303" s="90">
        <f t="shared" si="45"/>
        <v>0.20935185185185184</v>
      </c>
      <c r="V303" s="27" t="str">
        <f t="shared" si="46"/>
        <v>Monetization</v>
      </c>
      <c r="W303" s="37" t="str">
        <f t="shared" si="47"/>
        <v>Youtube</v>
      </c>
      <c r="X303" s="71">
        <f t="shared" si="39"/>
        <v>39</v>
      </c>
      <c r="Y303" s="60" t="str">
        <f t="shared" si="40"/>
        <v>Unlock Your Potential</v>
      </c>
      <c r="Z303" s="69">
        <f t="shared" si="48"/>
        <v>45334</v>
      </c>
      <c r="AA303" s="66" t="str" cm="1">
        <f t="array" ref="AA303:AB303">_xlfn.TEXTSPLIT($F303,$V303)</f>
        <v>606486257</v>
      </c>
      <c r="AB303" t="str">
        <v/>
      </c>
    </row>
    <row r="304" spans="1:28">
      <c r="A304" s="32" t="s">
        <v>1432</v>
      </c>
      <c r="B304" s="37" t="str" cm="1">
        <f t="array" ref="B304:D304">TRIM(_xlfn.TEXTSPLIT($A304,"#"))</f>
        <v>2ndDec2024(00:10:05)606576261News Feed</v>
      </c>
      <c r="C304" s="27" t="str">
        <v>Train to Gain</v>
      </c>
      <c r="D304" s="27" t="str">
        <v>[20]</v>
      </c>
      <c r="E304" s="27" t="str" cm="1">
        <f t="array" ref="E304:F304">_xlfn.TEXTSPLIT($B304,")")</f>
        <v>2ndDec2024(00:10:05</v>
      </c>
      <c r="F304" s="27" t="str">
        <v>606576261News Feed</v>
      </c>
      <c r="G304" s="27" t="str">
        <f t="shared" si="41"/>
        <v>20]</v>
      </c>
      <c r="H304" s="27">
        <f>VALUE(SUBSTITUTE($G304,"]",""))</f>
        <v>20</v>
      </c>
      <c r="I304" s="27" t="str">
        <f t="shared" si="42"/>
        <v>Train to Gain</v>
      </c>
      <c r="J304" s="28" t="str">
        <f t="shared" si="43"/>
        <v>2ndDec2024 00:10:05</v>
      </c>
      <c r="K304" s="28" t="str" cm="1">
        <f t="array" ref="K304:L304">_xlfn.TEXTSPLIT($J304," ")</f>
        <v>2ndDec2024</v>
      </c>
      <c r="L304" s="28" t="str">
        <v>00:10:05</v>
      </c>
      <c r="M304" s="58" t="str">
        <f t="shared" si="44"/>
        <v>2/12/2024</v>
      </c>
      <c r="N304" s="28" t="str" cm="1">
        <f t="array" ref="N304:P304">_xlfn.TEXTSPLIT($M304,"/")</f>
        <v>2</v>
      </c>
      <c r="O304" s="28" t="str">
        <v>12</v>
      </c>
      <c r="P304" s="28" t="str">
        <v>2024</v>
      </c>
      <c r="Q304" s="28">
        <f>DATE(P304,N304,O304)</f>
        <v>45334</v>
      </c>
      <c r="R304" s="89" t="str" cm="1">
        <f t="array" ref="R304:T304">_xlfn.TEXTSPLIT($L304,":")</f>
        <v>00</v>
      </c>
      <c r="S304" s="28" t="str">
        <v>10</v>
      </c>
      <c r="T304" s="28" t="str">
        <v>05</v>
      </c>
      <c r="U304" s="90">
        <f t="shared" si="45"/>
        <v>7.0023148148148145E-3</v>
      </c>
      <c r="V304" s="27" t="str">
        <f t="shared" si="46"/>
        <v>News Feed</v>
      </c>
      <c r="W304" s="37" t="str">
        <f t="shared" si="47"/>
        <v>Facebook</v>
      </c>
      <c r="X304" s="71">
        <f t="shared" si="39"/>
        <v>20</v>
      </c>
      <c r="Y304" s="60" t="str">
        <f t="shared" si="40"/>
        <v>Train to Gain</v>
      </c>
      <c r="Z304" s="69">
        <f t="shared" si="48"/>
        <v>45334</v>
      </c>
      <c r="AA304" s="66" t="str" cm="1">
        <f t="array" ref="AA304:AB304">_xlfn.TEXTSPLIT($F304,$V304)</f>
        <v>606576261</v>
      </c>
      <c r="AB304" t="str">
        <v/>
      </c>
    </row>
    <row r="305" spans="1:28">
      <c r="A305" s="32" t="s">
        <v>1433</v>
      </c>
      <c r="B305" s="37" t="str" cm="1">
        <f t="array" ref="B305:D305">TRIM(_xlfn.TEXTSPLIT($A305,"#"))</f>
        <v>1stDec2024(02:58:55)606666265Stories</v>
      </c>
      <c r="C305" s="27" t="str">
        <v>Train to Gain</v>
      </c>
      <c r="D305" s="27" t="str">
        <v>[16]</v>
      </c>
      <c r="E305" s="27" t="str" cm="1">
        <f t="array" ref="E305:F305">_xlfn.TEXTSPLIT($B305,")")</f>
        <v>1stDec2024(02:58:55</v>
      </c>
      <c r="F305" s="27" t="str">
        <v>606666265Stories</v>
      </c>
      <c r="G305" s="27" t="str">
        <f t="shared" si="41"/>
        <v>16]</v>
      </c>
      <c r="H305" s="27">
        <f>VALUE(SUBSTITUTE($G305,"]",""))</f>
        <v>16</v>
      </c>
      <c r="I305" s="27" t="str">
        <f t="shared" si="42"/>
        <v>Train to Gain</v>
      </c>
      <c r="J305" s="28" t="str">
        <f t="shared" si="43"/>
        <v>1stDec2024 02:58:55</v>
      </c>
      <c r="K305" s="28" t="str" cm="1">
        <f t="array" ref="K305:L305">_xlfn.TEXTSPLIT($J305," ")</f>
        <v>1stDec2024</v>
      </c>
      <c r="L305" s="28" t="str">
        <v>02:58:55</v>
      </c>
      <c r="M305" s="58" t="str">
        <f t="shared" si="44"/>
        <v>1/12/2024</v>
      </c>
      <c r="N305" s="28" t="str" cm="1">
        <f t="array" ref="N305:P305">_xlfn.TEXTSPLIT($M305,"/")</f>
        <v>1</v>
      </c>
      <c r="O305" s="28" t="str">
        <v>12</v>
      </c>
      <c r="P305" s="28" t="str">
        <v>2024</v>
      </c>
      <c r="Q305" s="28">
        <f>DATE(P305,N305,O305)</f>
        <v>45303</v>
      </c>
      <c r="R305" s="89" t="str" cm="1">
        <f t="array" ref="R305:T305">_xlfn.TEXTSPLIT($L305,":")</f>
        <v>02</v>
      </c>
      <c r="S305" s="28" t="str">
        <v>58</v>
      </c>
      <c r="T305" s="28" t="str">
        <v>55</v>
      </c>
      <c r="U305" s="90">
        <f t="shared" si="45"/>
        <v>0.12424768518518518</v>
      </c>
      <c r="V305" s="27" t="str">
        <f t="shared" si="46"/>
        <v>Stories</v>
      </c>
      <c r="W305" s="37" t="str">
        <f t="shared" si="47"/>
        <v>Instagram</v>
      </c>
      <c r="X305" s="71">
        <f t="shared" si="39"/>
        <v>16</v>
      </c>
      <c r="Y305" s="60" t="str">
        <f t="shared" si="40"/>
        <v>Train to Gain</v>
      </c>
      <c r="Z305" s="69">
        <f t="shared" si="48"/>
        <v>45303</v>
      </c>
      <c r="AA305" s="66" t="str" cm="1">
        <f t="array" ref="AA305:AB305">_xlfn.TEXTSPLIT($F305,$V305)</f>
        <v>606666265</v>
      </c>
      <c r="AB305" t="str">
        <v/>
      </c>
    </row>
    <row r="306" spans="1:28">
      <c r="A306" s="32" t="s">
        <v>1434</v>
      </c>
      <c r="B306" s="37" t="str" cm="1">
        <f t="array" ref="B306:D306">TRIM(_xlfn.TEXTSPLIT($A306,"#"))</f>
        <v>2ndDec2024(02:35:11)706756268Explore Page</v>
      </c>
      <c r="C306" s="27" t="str">
        <v>Grow with Us</v>
      </c>
      <c r="D306" s="27" t="str">
        <v>[18]</v>
      </c>
      <c r="E306" s="27" t="str" cm="1">
        <f t="array" ref="E306:F306">_xlfn.TEXTSPLIT($B306,")")</f>
        <v>2ndDec2024(02:35:11</v>
      </c>
      <c r="F306" s="27" t="str">
        <v>706756268Explore Page</v>
      </c>
      <c r="G306" s="27" t="str">
        <f t="shared" si="41"/>
        <v>18]</v>
      </c>
      <c r="H306" s="27">
        <f>VALUE(SUBSTITUTE($G306,"]",""))</f>
        <v>18</v>
      </c>
      <c r="I306" s="27" t="str">
        <f t="shared" si="42"/>
        <v>Grow with Us</v>
      </c>
      <c r="J306" s="28" t="str">
        <f t="shared" si="43"/>
        <v>2ndDec2024 02:35:11</v>
      </c>
      <c r="K306" s="28" t="str" cm="1">
        <f t="array" ref="K306:L306">_xlfn.TEXTSPLIT($J306," ")</f>
        <v>2ndDec2024</v>
      </c>
      <c r="L306" s="28" t="str">
        <v>02:35:11</v>
      </c>
      <c r="M306" s="58" t="str">
        <f t="shared" si="44"/>
        <v>2/12/2024</v>
      </c>
      <c r="N306" s="28" t="str" cm="1">
        <f t="array" ref="N306:P306">_xlfn.TEXTSPLIT($M306,"/")</f>
        <v>2</v>
      </c>
      <c r="O306" s="28" t="str">
        <v>12</v>
      </c>
      <c r="P306" s="28" t="str">
        <v>2024</v>
      </c>
      <c r="Q306" s="28">
        <f>DATE(P306,N306,O306)</f>
        <v>45334</v>
      </c>
      <c r="R306" s="89" t="str" cm="1">
        <f t="array" ref="R306:T306">_xlfn.TEXTSPLIT($L306,":")</f>
        <v>02</v>
      </c>
      <c r="S306" s="28" t="str">
        <v>35</v>
      </c>
      <c r="T306" s="28" t="str">
        <v>11</v>
      </c>
      <c r="U306" s="90">
        <f t="shared" si="45"/>
        <v>0.1077662037037037</v>
      </c>
      <c r="V306" s="27" t="str">
        <f t="shared" si="46"/>
        <v>Explore Page</v>
      </c>
      <c r="W306" s="37" t="str">
        <f t="shared" si="47"/>
        <v>Instagram</v>
      </c>
      <c r="X306" s="71">
        <f t="shared" si="39"/>
        <v>18</v>
      </c>
      <c r="Y306" s="60" t="str">
        <f t="shared" si="40"/>
        <v>Grow with Us</v>
      </c>
      <c r="Z306" s="69">
        <f t="shared" si="48"/>
        <v>45334</v>
      </c>
      <c r="AA306" s="66" t="str" cm="1">
        <f t="array" ref="AA306:AB306">_xlfn.TEXTSPLIT($F306,$V306)</f>
        <v>706756268</v>
      </c>
      <c r="AB306" t="str">
        <v/>
      </c>
    </row>
    <row r="307" spans="1:28">
      <c r="A307" s="32" t="s">
        <v>1435</v>
      </c>
      <c r="B307" s="37" t="str" cm="1">
        <f t="array" ref="B307:D307">TRIM(_xlfn.TEXTSPLIT($A307,"#"))</f>
        <v>5thDec2024(01:19:22)706846272Explore Page</v>
      </c>
      <c r="C307" s="27" t="str">
        <v>Unlock Your Potential</v>
      </c>
      <c r="D307" s="27" t="str">
        <v>[40]</v>
      </c>
      <c r="E307" s="27" t="str" cm="1">
        <f t="array" ref="E307:F307">_xlfn.TEXTSPLIT($B307,")")</f>
        <v>5thDec2024(01:19:22</v>
      </c>
      <c r="F307" s="27" t="str">
        <v>706846272Explore Page</v>
      </c>
      <c r="G307" s="27" t="str">
        <f t="shared" si="41"/>
        <v>40]</v>
      </c>
      <c r="H307" s="27">
        <f>VALUE(SUBSTITUTE($G307,"]",""))</f>
        <v>40</v>
      </c>
      <c r="I307" s="27" t="str">
        <f t="shared" si="42"/>
        <v>Unlock Your Potential</v>
      </c>
      <c r="J307" s="28" t="str">
        <f t="shared" si="43"/>
        <v>5thDec2024 01:19:22</v>
      </c>
      <c r="K307" s="28" t="str" cm="1">
        <f t="array" ref="K307:L307">_xlfn.TEXTSPLIT($J307," ")</f>
        <v>5thDec2024</v>
      </c>
      <c r="L307" s="28" t="str">
        <v>01:19:22</v>
      </c>
      <c r="M307" s="58" t="str">
        <f t="shared" si="44"/>
        <v>5/12/2024</v>
      </c>
      <c r="N307" s="28" t="str" cm="1">
        <f t="array" ref="N307:P307">_xlfn.TEXTSPLIT($M307,"/")</f>
        <v>5</v>
      </c>
      <c r="O307" s="28" t="str">
        <v>12</v>
      </c>
      <c r="P307" s="28" t="str">
        <v>2024</v>
      </c>
      <c r="Q307" s="28">
        <f>DATE(P307,N307,O307)</f>
        <v>45424</v>
      </c>
      <c r="R307" s="89" t="str" cm="1">
        <f t="array" ref="R307:T307">_xlfn.TEXTSPLIT($L307,":")</f>
        <v>01</v>
      </c>
      <c r="S307" s="28" t="str">
        <v>19</v>
      </c>
      <c r="T307" s="28" t="str">
        <v>22</v>
      </c>
      <c r="U307" s="90">
        <f t="shared" si="45"/>
        <v>5.5115740740740743E-2</v>
      </c>
      <c r="V307" s="27" t="str">
        <f t="shared" si="46"/>
        <v>Explore Page</v>
      </c>
      <c r="W307" s="37" t="str">
        <f t="shared" si="47"/>
        <v>Instagram</v>
      </c>
      <c r="X307" s="71">
        <f t="shared" si="39"/>
        <v>40</v>
      </c>
      <c r="Y307" s="60" t="str">
        <f t="shared" si="40"/>
        <v>Unlock Your Potential</v>
      </c>
      <c r="Z307" s="69">
        <f t="shared" si="48"/>
        <v>45424</v>
      </c>
      <c r="AA307" s="66" t="str" cm="1">
        <f t="array" ref="AA307:AB307">_xlfn.TEXTSPLIT($F307,$V307)</f>
        <v>706846272</v>
      </c>
      <c r="AB307" t="str">
        <v/>
      </c>
    </row>
    <row r="308" spans="1:28">
      <c r="A308" s="32" t="s">
        <v>1436</v>
      </c>
      <c r="B308" s="37" t="str" cm="1">
        <f t="array" ref="B308:D308">TRIM(_xlfn.TEXTSPLIT($A308,"#"))</f>
        <v>6thDec2024(05:07:05)606936276News Feed</v>
      </c>
      <c r="C308" s="27" t="str">
        <v>Train to Gain</v>
      </c>
      <c r="D308" s="27" t="str">
        <v>[19]</v>
      </c>
      <c r="E308" s="27" t="str" cm="1">
        <f t="array" ref="E308:F308">_xlfn.TEXTSPLIT($B308,")")</f>
        <v>6thDec2024(05:07:05</v>
      </c>
      <c r="F308" s="27" t="str">
        <v>606936276News Feed</v>
      </c>
      <c r="G308" s="27" t="str">
        <f t="shared" si="41"/>
        <v>19]</v>
      </c>
      <c r="H308" s="27">
        <f>VALUE(SUBSTITUTE($G308,"]",""))</f>
        <v>19</v>
      </c>
      <c r="I308" s="27" t="str">
        <f t="shared" si="42"/>
        <v>Train to Gain</v>
      </c>
      <c r="J308" s="28" t="str">
        <f t="shared" si="43"/>
        <v>6thDec2024 05:07:05</v>
      </c>
      <c r="K308" s="28" t="str" cm="1">
        <f t="array" ref="K308:L308">_xlfn.TEXTSPLIT($J308," ")</f>
        <v>6thDec2024</v>
      </c>
      <c r="L308" s="28" t="str">
        <v>05:07:05</v>
      </c>
      <c r="M308" s="58" t="str">
        <f t="shared" si="44"/>
        <v>6/12/2024</v>
      </c>
      <c r="N308" s="28" t="str" cm="1">
        <f t="array" ref="N308:P308">_xlfn.TEXTSPLIT($M308,"/")</f>
        <v>6</v>
      </c>
      <c r="O308" s="28" t="str">
        <v>12</v>
      </c>
      <c r="P308" s="28" t="str">
        <v>2024</v>
      </c>
      <c r="Q308" s="28">
        <f>DATE(P308,N308,O308)</f>
        <v>45455</v>
      </c>
      <c r="R308" s="89" t="str" cm="1">
        <f t="array" ref="R308:T308">_xlfn.TEXTSPLIT($L308,":")</f>
        <v>05</v>
      </c>
      <c r="S308" s="28" t="str">
        <v>07</v>
      </c>
      <c r="T308" s="28" t="str">
        <v>05</v>
      </c>
      <c r="U308" s="90">
        <f t="shared" si="45"/>
        <v>0.21325231481481483</v>
      </c>
      <c r="V308" s="27" t="str">
        <f t="shared" si="46"/>
        <v>News Feed</v>
      </c>
      <c r="W308" s="37" t="str">
        <f t="shared" si="47"/>
        <v>Facebook</v>
      </c>
      <c r="X308" s="71">
        <f t="shared" si="39"/>
        <v>19</v>
      </c>
      <c r="Y308" s="60" t="str">
        <f t="shared" si="40"/>
        <v>Train to Gain</v>
      </c>
      <c r="Z308" s="69">
        <f t="shared" si="48"/>
        <v>45455</v>
      </c>
      <c r="AA308" s="66" t="str" cm="1">
        <f t="array" ref="AA308:AB308">_xlfn.TEXTSPLIT($F308,$V308)</f>
        <v>606936276</v>
      </c>
      <c r="AB308" t="str">
        <v/>
      </c>
    </row>
    <row r="309" spans="1:28">
      <c r="A309" s="32" t="s">
        <v>1437</v>
      </c>
      <c r="B309" s="37" t="str" cm="1">
        <f t="array" ref="B309:D309">TRIM(_xlfn.TEXTSPLIT($A309,"#"))</f>
        <v>5thDec2024(05:39:41)607026280Reels</v>
      </c>
      <c r="C309" s="27" t="str">
        <v>Unlock Your Potential</v>
      </c>
      <c r="D309" s="27" t="str">
        <v>[14]</v>
      </c>
      <c r="E309" s="27" t="str" cm="1">
        <f t="array" ref="E309:F309">_xlfn.TEXTSPLIT($B309,")")</f>
        <v>5thDec2024(05:39:41</v>
      </c>
      <c r="F309" s="27" t="str">
        <v>607026280Reels</v>
      </c>
      <c r="G309" s="27" t="str">
        <f t="shared" si="41"/>
        <v>14]</v>
      </c>
      <c r="H309" s="27">
        <f>VALUE(SUBSTITUTE($G309,"]",""))</f>
        <v>14</v>
      </c>
      <c r="I309" s="27" t="str">
        <f t="shared" si="42"/>
        <v>Unlock Your Potential</v>
      </c>
      <c r="J309" s="28" t="str">
        <f t="shared" si="43"/>
        <v>5thDec2024 05:39:41</v>
      </c>
      <c r="K309" s="28" t="str" cm="1">
        <f t="array" ref="K309:L309">_xlfn.TEXTSPLIT($J309," ")</f>
        <v>5thDec2024</v>
      </c>
      <c r="L309" s="28" t="str">
        <v>05:39:41</v>
      </c>
      <c r="M309" s="58" t="str">
        <f t="shared" si="44"/>
        <v>5/12/2024</v>
      </c>
      <c r="N309" s="28" t="str" cm="1">
        <f t="array" ref="N309:P309">_xlfn.TEXTSPLIT($M309,"/")</f>
        <v>5</v>
      </c>
      <c r="O309" s="28" t="str">
        <v>12</v>
      </c>
      <c r="P309" s="28" t="str">
        <v>2024</v>
      </c>
      <c r="Q309" s="28">
        <f>DATE(P309,N309,O309)</f>
        <v>45424</v>
      </c>
      <c r="R309" s="89" t="str" cm="1">
        <f t="array" ref="R309:T309">_xlfn.TEXTSPLIT($L309,":")</f>
        <v>05</v>
      </c>
      <c r="S309" s="28" t="str">
        <v>39</v>
      </c>
      <c r="T309" s="28" t="str">
        <v>41</v>
      </c>
      <c r="U309" s="90">
        <f t="shared" si="45"/>
        <v>0.2358912037037037</v>
      </c>
      <c r="V309" s="27" t="str">
        <f t="shared" si="46"/>
        <v>Reels</v>
      </c>
      <c r="W309" s="37" t="str">
        <f t="shared" si="47"/>
        <v>Instagram</v>
      </c>
      <c r="X309" s="71">
        <f t="shared" si="39"/>
        <v>14</v>
      </c>
      <c r="Y309" s="60" t="str">
        <f t="shared" si="40"/>
        <v>Unlock Your Potential</v>
      </c>
      <c r="Z309" s="69">
        <f t="shared" si="48"/>
        <v>45424</v>
      </c>
      <c r="AA309" s="66" t="str" cm="1">
        <f t="array" ref="AA309:AB309">_xlfn.TEXTSPLIT($F309,$V309)</f>
        <v>607026280</v>
      </c>
      <c r="AB309" t="str">
        <v/>
      </c>
    </row>
    <row r="310" spans="1:28">
      <c r="A310" s="32" t="s">
        <v>1438</v>
      </c>
      <c r="B310" s="37" t="str" cm="1">
        <f t="array" ref="B310:D310">TRIM(_xlfn.TEXTSPLIT($A310,"#"))</f>
        <v>2ndDec2024(01:48:26)607116283Explore Page</v>
      </c>
      <c r="C310" s="27" t="str">
        <v>Train to Gain</v>
      </c>
      <c r="D310" s="27" t="str">
        <v>[30]</v>
      </c>
      <c r="E310" s="27" t="str" cm="1">
        <f t="array" ref="E310:F310">_xlfn.TEXTSPLIT($B310,")")</f>
        <v>2ndDec2024(01:48:26</v>
      </c>
      <c r="F310" s="27" t="str">
        <v>607116283Explore Page</v>
      </c>
      <c r="G310" s="27" t="str">
        <f t="shared" si="41"/>
        <v>30]</v>
      </c>
      <c r="H310" s="27">
        <f>VALUE(SUBSTITUTE($G310,"]",""))</f>
        <v>30</v>
      </c>
      <c r="I310" s="27" t="str">
        <f t="shared" si="42"/>
        <v>Train to Gain</v>
      </c>
      <c r="J310" s="28" t="str">
        <f t="shared" si="43"/>
        <v>2ndDec2024 01:48:26</v>
      </c>
      <c r="K310" s="28" t="str" cm="1">
        <f t="array" ref="K310:L310">_xlfn.TEXTSPLIT($J310," ")</f>
        <v>2ndDec2024</v>
      </c>
      <c r="L310" s="28" t="str">
        <v>01:48:26</v>
      </c>
      <c r="M310" s="58" t="str">
        <f t="shared" si="44"/>
        <v>2/12/2024</v>
      </c>
      <c r="N310" s="28" t="str" cm="1">
        <f t="array" ref="N310:P310">_xlfn.TEXTSPLIT($M310,"/")</f>
        <v>2</v>
      </c>
      <c r="O310" s="28" t="str">
        <v>12</v>
      </c>
      <c r="P310" s="28" t="str">
        <v>2024</v>
      </c>
      <c r="Q310" s="28">
        <f>DATE(P310,N310,O310)</f>
        <v>45334</v>
      </c>
      <c r="R310" s="89" t="str" cm="1">
        <f t="array" ref="R310:T310">_xlfn.TEXTSPLIT($L310,":")</f>
        <v>01</v>
      </c>
      <c r="S310" s="28" t="str">
        <v>48</v>
      </c>
      <c r="T310" s="28" t="str">
        <v>26</v>
      </c>
      <c r="U310" s="90">
        <f t="shared" si="45"/>
        <v>7.5300925925925924E-2</v>
      </c>
      <c r="V310" s="27" t="str">
        <f t="shared" si="46"/>
        <v>Explore Page</v>
      </c>
      <c r="W310" s="37" t="str">
        <f t="shared" si="47"/>
        <v>Instagram</v>
      </c>
      <c r="X310" s="71">
        <f t="shared" si="39"/>
        <v>30</v>
      </c>
      <c r="Y310" s="60" t="str">
        <f t="shared" si="40"/>
        <v>Train to Gain</v>
      </c>
      <c r="Z310" s="69">
        <f t="shared" si="48"/>
        <v>45334</v>
      </c>
      <c r="AA310" s="66" t="str" cm="1">
        <f t="array" ref="AA310:AB310">_xlfn.TEXTSPLIT($F310,$V310)</f>
        <v>607116283</v>
      </c>
      <c r="AB310" t="str">
        <v/>
      </c>
    </row>
    <row r="311" spans="1:28">
      <c r="A311" s="32" t="s">
        <v>1439</v>
      </c>
      <c r="B311" s="37" t="str" cm="1">
        <f t="array" ref="B311:D311">TRIM(_xlfn.TEXTSPLIT($A311,"#"))</f>
        <v>3rdDec2024(09:45:18)707206287Explore Page</v>
      </c>
      <c r="C311" s="27" t="str">
        <v>Unlock Your Potential</v>
      </c>
      <c r="D311" s="27" t="str">
        <v>[2]</v>
      </c>
      <c r="E311" s="27" t="str" cm="1">
        <f t="array" ref="E311:F311">_xlfn.TEXTSPLIT($B311,")")</f>
        <v>3rdDec2024(09:45:18</v>
      </c>
      <c r="F311" s="27" t="str">
        <v>707206287Explore Page</v>
      </c>
      <c r="G311" s="27" t="str">
        <f t="shared" si="41"/>
        <v>2]</v>
      </c>
      <c r="H311" s="27">
        <f>VALUE(SUBSTITUTE($G311,"]",""))</f>
        <v>2</v>
      </c>
      <c r="I311" s="27" t="str">
        <f t="shared" si="42"/>
        <v>Unlock Your Potential</v>
      </c>
      <c r="J311" s="28" t="str">
        <f t="shared" si="43"/>
        <v>3rdDec2024 09:45:18</v>
      </c>
      <c r="K311" s="28" t="str" cm="1">
        <f t="array" ref="K311:L311">_xlfn.TEXTSPLIT($J311," ")</f>
        <v>3rdDec2024</v>
      </c>
      <c r="L311" s="28" t="str">
        <v>09:45:18</v>
      </c>
      <c r="M311" s="58" t="str">
        <f t="shared" si="44"/>
        <v>3/12/2024</v>
      </c>
      <c r="N311" s="28" t="str" cm="1">
        <f t="array" ref="N311:P311">_xlfn.TEXTSPLIT($M311,"/")</f>
        <v>3</v>
      </c>
      <c r="O311" s="28" t="str">
        <v>12</v>
      </c>
      <c r="P311" s="28" t="str">
        <v>2024</v>
      </c>
      <c r="Q311" s="28">
        <f>DATE(P311,N311,O311)</f>
        <v>45363</v>
      </c>
      <c r="R311" s="89" t="str" cm="1">
        <f t="array" ref="R311:T311">_xlfn.TEXTSPLIT($L311,":")</f>
        <v>09</v>
      </c>
      <c r="S311" s="28" t="str">
        <v>45</v>
      </c>
      <c r="T311" s="28" t="str">
        <v>18</v>
      </c>
      <c r="U311" s="90">
        <f t="shared" si="45"/>
        <v>0.40645833333333331</v>
      </c>
      <c r="V311" s="27" t="str">
        <f t="shared" si="46"/>
        <v>Explore Page</v>
      </c>
      <c r="W311" s="37" t="str">
        <f t="shared" si="47"/>
        <v>Instagram</v>
      </c>
      <c r="X311" s="71">
        <f t="shared" si="39"/>
        <v>2</v>
      </c>
      <c r="Y311" s="60" t="str">
        <f t="shared" si="40"/>
        <v>Unlock Your Potential</v>
      </c>
      <c r="Z311" s="69">
        <f t="shared" si="48"/>
        <v>45363</v>
      </c>
      <c r="AA311" s="66" t="str" cm="1">
        <f t="array" ref="AA311:AB311">_xlfn.TEXTSPLIT($F311,$V311)</f>
        <v>707206287</v>
      </c>
      <c r="AB311" t="str">
        <v/>
      </c>
    </row>
    <row r="312" spans="1:28">
      <c r="A312" s="32" t="s">
        <v>1440</v>
      </c>
      <c r="B312" s="37" t="str" cm="1">
        <f t="array" ref="B312:D312">TRIM(_xlfn.TEXTSPLIT($A312,"#"))</f>
        <v>6thDec2024(00:10:55)707296291Explore Page</v>
      </c>
      <c r="C312" s="27" t="str">
        <v>Unlock Your Potential</v>
      </c>
      <c r="D312" s="27" t="str">
        <v>[4]</v>
      </c>
      <c r="E312" s="27" t="str" cm="1">
        <f t="array" ref="E312:F312">_xlfn.TEXTSPLIT($B312,")")</f>
        <v>6thDec2024(00:10:55</v>
      </c>
      <c r="F312" s="27" t="str">
        <v>707296291Explore Page</v>
      </c>
      <c r="G312" s="27" t="str">
        <f t="shared" si="41"/>
        <v>4]</v>
      </c>
      <c r="H312" s="27">
        <f>VALUE(SUBSTITUTE($G312,"]",""))</f>
        <v>4</v>
      </c>
      <c r="I312" s="27" t="str">
        <f t="shared" si="42"/>
        <v>Unlock Your Potential</v>
      </c>
      <c r="J312" s="28" t="str">
        <f t="shared" si="43"/>
        <v>6thDec2024 00:10:55</v>
      </c>
      <c r="K312" s="28" t="str" cm="1">
        <f t="array" ref="K312:L312">_xlfn.TEXTSPLIT($J312," ")</f>
        <v>6thDec2024</v>
      </c>
      <c r="L312" s="28" t="str">
        <v>00:10:55</v>
      </c>
      <c r="M312" s="58" t="str">
        <f t="shared" si="44"/>
        <v>6/12/2024</v>
      </c>
      <c r="N312" s="28" t="str" cm="1">
        <f t="array" ref="N312:P312">_xlfn.TEXTSPLIT($M312,"/")</f>
        <v>6</v>
      </c>
      <c r="O312" s="28" t="str">
        <v>12</v>
      </c>
      <c r="P312" s="28" t="str">
        <v>2024</v>
      </c>
      <c r="Q312" s="28">
        <f>DATE(P312,N312,O312)</f>
        <v>45455</v>
      </c>
      <c r="R312" s="89" t="str" cm="1">
        <f t="array" ref="R312:T312">_xlfn.TEXTSPLIT($L312,":")</f>
        <v>00</v>
      </c>
      <c r="S312" s="28" t="str">
        <v>10</v>
      </c>
      <c r="T312" s="28" t="str">
        <v>55</v>
      </c>
      <c r="U312" s="90">
        <f t="shared" si="45"/>
        <v>7.5810185185185182E-3</v>
      </c>
      <c r="V312" s="27" t="str">
        <f t="shared" si="46"/>
        <v>Explore Page</v>
      </c>
      <c r="W312" s="37" t="str">
        <f t="shared" si="47"/>
        <v>Instagram</v>
      </c>
      <c r="X312" s="71">
        <f t="shared" si="39"/>
        <v>4</v>
      </c>
      <c r="Y312" s="60" t="str">
        <f t="shared" si="40"/>
        <v>Unlock Your Potential</v>
      </c>
      <c r="Z312" s="69">
        <f t="shared" si="48"/>
        <v>45455</v>
      </c>
      <c r="AA312" s="66" t="str" cm="1">
        <f t="array" ref="AA312:AB312">_xlfn.TEXTSPLIT($F312,$V312)</f>
        <v>707296291</v>
      </c>
      <c r="AB312" t="str">
        <v/>
      </c>
    </row>
    <row r="313" spans="1:28">
      <c r="A313" s="32" t="s">
        <v>1441</v>
      </c>
      <c r="B313" s="37" t="str" cm="1">
        <f t="array" ref="B313:D313">TRIM(_xlfn.TEXTSPLIT($A313,"#"))</f>
        <v>1stDec2024(03:16:05)707386295Shorts</v>
      </c>
      <c r="C313" s="27" t="str">
        <v>Train to Gain</v>
      </c>
      <c r="D313" s="27" t="str">
        <v>[4]</v>
      </c>
      <c r="E313" s="27" t="str" cm="1">
        <f t="array" ref="E313:F313">_xlfn.TEXTSPLIT($B313,")")</f>
        <v>1stDec2024(03:16:05</v>
      </c>
      <c r="F313" s="27" t="str">
        <v>707386295Shorts</v>
      </c>
      <c r="G313" s="27" t="str">
        <f t="shared" si="41"/>
        <v>4]</v>
      </c>
      <c r="H313" s="27">
        <f>VALUE(SUBSTITUTE($G313,"]",""))</f>
        <v>4</v>
      </c>
      <c r="I313" s="27" t="str">
        <f t="shared" si="42"/>
        <v>Train to Gain</v>
      </c>
      <c r="J313" s="28" t="str">
        <f t="shared" si="43"/>
        <v>1stDec2024 03:16:05</v>
      </c>
      <c r="K313" s="28" t="str" cm="1">
        <f t="array" ref="K313:L313">_xlfn.TEXTSPLIT($J313," ")</f>
        <v>1stDec2024</v>
      </c>
      <c r="L313" s="28" t="str">
        <v>03:16:05</v>
      </c>
      <c r="M313" s="58" t="str">
        <f t="shared" si="44"/>
        <v>1/12/2024</v>
      </c>
      <c r="N313" s="28" t="str" cm="1">
        <f t="array" ref="N313:P313">_xlfn.TEXTSPLIT($M313,"/")</f>
        <v>1</v>
      </c>
      <c r="O313" s="28" t="str">
        <v>12</v>
      </c>
      <c r="P313" s="28" t="str">
        <v>2024</v>
      </c>
      <c r="Q313" s="28">
        <f>DATE(P313,N313,O313)</f>
        <v>45303</v>
      </c>
      <c r="R313" s="89" t="str" cm="1">
        <f t="array" ref="R313:T313">_xlfn.TEXTSPLIT($L313,":")</f>
        <v>03</v>
      </c>
      <c r="S313" s="28" t="str">
        <v>16</v>
      </c>
      <c r="T313" s="28" t="str">
        <v>05</v>
      </c>
      <c r="U313" s="90">
        <f t="shared" si="45"/>
        <v>0.13616898148148149</v>
      </c>
      <c r="V313" s="27" t="str">
        <f t="shared" si="46"/>
        <v>Shorts</v>
      </c>
      <c r="W313" s="37" t="str">
        <f t="shared" si="47"/>
        <v>Youtube</v>
      </c>
      <c r="X313" s="71">
        <f t="shared" si="39"/>
        <v>4</v>
      </c>
      <c r="Y313" s="60" t="str">
        <f t="shared" si="40"/>
        <v>Train to Gain</v>
      </c>
      <c r="Z313" s="69">
        <f t="shared" si="48"/>
        <v>45303</v>
      </c>
      <c r="AA313" s="66" t="str" cm="1">
        <f t="array" ref="AA313:AB313">_xlfn.TEXTSPLIT($F313,$V313)</f>
        <v>707386295</v>
      </c>
      <c r="AB313" t="str">
        <v/>
      </c>
    </row>
    <row r="314" spans="1:28">
      <c r="A314" s="32" t="s">
        <v>1442</v>
      </c>
      <c r="B314" s="37" t="str" cm="1">
        <f t="array" ref="B314:D314">TRIM(_xlfn.TEXTSPLIT($A314,"#"))</f>
        <v>5thDec2024(01:54:50)707476299Subscribers</v>
      </c>
      <c r="C314" s="27" t="str">
        <v>Unlock Your Potential</v>
      </c>
      <c r="D314" s="27" t="str">
        <v>[19]</v>
      </c>
      <c r="E314" s="27" t="str" cm="1">
        <f t="array" ref="E314:F314">_xlfn.TEXTSPLIT($B314,")")</f>
        <v>5thDec2024(01:54:50</v>
      </c>
      <c r="F314" s="27" t="str">
        <v>707476299Subscribers</v>
      </c>
      <c r="G314" s="27" t="str">
        <f t="shared" si="41"/>
        <v>19]</v>
      </c>
      <c r="H314" s="27">
        <f>VALUE(SUBSTITUTE($G314,"]",""))</f>
        <v>19</v>
      </c>
      <c r="I314" s="27" t="str">
        <f t="shared" si="42"/>
        <v>Unlock Your Potential</v>
      </c>
      <c r="J314" s="28" t="str">
        <f t="shared" si="43"/>
        <v>5thDec2024 01:54:50</v>
      </c>
      <c r="K314" s="28" t="str" cm="1">
        <f t="array" ref="K314:L314">_xlfn.TEXTSPLIT($J314," ")</f>
        <v>5thDec2024</v>
      </c>
      <c r="L314" s="28" t="str">
        <v>01:54:50</v>
      </c>
      <c r="M314" s="58" t="str">
        <f t="shared" si="44"/>
        <v>5/12/2024</v>
      </c>
      <c r="N314" s="28" t="str" cm="1">
        <f t="array" ref="N314:P314">_xlfn.TEXTSPLIT($M314,"/")</f>
        <v>5</v>
      </c>
      <c r="O314" s="28" t="str">
        <v>12</v>
      </c>
      <c r="P314" s="28" t="str">
        <v>2024</v>
      </c>
      <c r="Q314" s="28">
        <f>DATE(P314,N314,O314)</f>
        <v>45424</v>
      </c>
      <c r="R314" s="89" t="str" cm="1">
        <f t="array" ref="R314:T314">_xlfn.TEXTSPLIT($L314,":")</f>
        <v>01</v>
      </c>
      <c r="S314" s="28" t="str">
        <v>54</v>
      </c>
      <c r="T314" s="28" t="str">
        <v>50</v>
      </c>
      <c r="U314" s="90">
        <f t="shared" si="45"/>
        <v>7.9745370370370369E-2</v>
      </c>
      <c r="V314" s="27" t="str">
        <f t="shared" si="46"/>
        <v>Subscribers</v>
      </c>
      <c r="W314" s="37" t="str">
        <f t="shared" si="47"/>
        <v>Youtube</v>
      </c>
      <c r="X314" s="71">
        <f t="shared" si="39"/>
        <v>19</v>
      </c>
      <c r="Y314" s="60" t="str">
        <f t="shared" si="40"/>
        <v>Unlock Your Potential</v>
      </c>
      <c r="Z314" s="69">
        <f t="shared" si="48"/>
        <v>45424</v>
      </c>
      <c r="AA314" s="66" t="str" cm="1">
        <f t="array" ref="AA314:AB314">_xlfn.TEXTSPLIT($F314,$V314)</f>
        <v>707476299</v>
      </c>
      <c r="AB314" t="str">
        <v/>
      </c>
    </row>
    <row r="315" spans="1:28">
      <c r="A315" s="32" t="s">
        <v>1443</v>
      </c>
      <c r="B315" s="37" t="str" cm="1">
        <f t="array" ref="B315:D315">TRIM(_xlfn.TEXTSPLIT($A315,"#"))</f>
        <v>2ndDec2024(08:24:16)707566302Marketplace</v>
      </c>
      <c r="C315" s="27" t="str">
        <v>Unlock Your Potential</v>
      </c>
      <c r="D315" s="27" t="str">
        <v>[32]</v>
      </c>
      <c r="E315" s="27" t="str" cm="1">
        <f t="array" ref="E315:F315">_xlfn.TEXTSPLIT($B315,")")</f>
        <v>2ndDec2024(08:24:16</v>
      </c>
      <c r="F315" s="27" t="str">
        <v>707566302Marketplace</v>
      </c>
      <c r="G315" s="27" t="str">
        <f t="shared" si="41"/>
        <v>32]</v>
      </c>
      <c r="H315" s="27">
        <f>VALUE(SUBSTITUTE($G315,"]",""))</f>
        <v>32</v>
      </c>
      <c r="I315" s="27" t="str">
        <f t="shared" si="42"/>
        <v>Unlock Your Potential</v>
      </c>
      <c r="J315" s="28" t="str">
        <f t="shared" si="43"/>
        <v>2ndDec2024 08:24:16</v>
      </c>
      <c r="K315" s="28" t="str" cm="1">
        <f t="array" ref="K315:L315">_xlfn.TEXTSPLIT($J315," ")</f>
        <v>2ndDec2024</v>
      </c>
      <c r="L315" s="28" t="str">
        <v>08:24:16</v>
      </c>
      <c r="M315" s="58" t="str">
        <f t="shared" si="44"/>
        <v>2/12/2024</v>
      </c>
      <c r="N315" s="28" t="str" cm="1">
        <f t="array" ref="N315:P315">_xlfn.TEXTSPLIT($M315,"/")</f>
        <v>2</v>
      </c>
      <c r="O315" s="28" t="str">
        <v>12</v>
      </c>
      <c r="P315" s="28" t="str">
        <v>2024</v>
      </c>
      <c r="Q315" s="28">
        <f>DATE(P315,N315,O315)</f>
        <v>45334</v>
      </c>
      <c r="R315" s="89" t="str" cm="1">
        <f t="array" ref="R315:T315">_xlfn.TEXTSPLIT($L315,":")</f>
        <v>08</v>
      </c>
      <c r="S315" s="28" t="str">
        <v>24</v>
      </c>
      <c r="T315" s="28" t="str">
        <v>16</v>
      </c>
      <c r="U315" s="90">
        <f t="shared" si="45"/>
        <v>0.35018518518518521</v>
      </c>
      <c r="V315" s="27" t="str">
        <f t="shared" si="46"/>
        <v>Marketplace</v>
      </c>
      <c r="W315" s="37" t="str">
        <f t="shared" si="47"/>
        <v>Facebook</v>
      </c>
      <c r="X315" s="71">
        <f t="shared" si="39"/>
        <v>32</v>
      </c>
      <c r="Y315" s="60" t="str">
        <f t="shared" si="40"/>
        <v>Unlock Your Potential</v>
      </c>
      <c r="Z315" s="69">
        <f t="shared" si="48"/>
        <v>45334</v>
      </c>
      <c r="AA315" s="66" t="str" cm="1">
        <f t="array" ref="AA315:AB315">_xlfn.TEXTSPLIT($F315,$V315)</f>
        <v>707566302</v>
      </c>
      <c r="AB315" t="str">
        <v/>
      </c>
    </row>
    <row r="316" spans="1:28">
      <c r="A316" s="32" t="s">
        <v>1444</v>
      </c>
      <c r="B316" s="37" t="str" cm="1">
        <f t="array" ref="B316:D316">TRIM(_xlfn.TEXTSPLIT($A316,"#"))</f>
        <v>3rdDec2024(09:00:39)607656306News Feed</v>
      </c>
      <c r="C316" s="27" t="str">
        <v>Unlock Your Potential</v>
      </c>
      <c r="D316" s="27" t="str">
        <v>[14]</v>
      </c>
      <c r="E316" s="27" t="str" cm="1">
        <f t="array" ref="E316:F316">_xlfn.TEXTSPLIT($B316,")")</f>
        <v>3rdDec2024(09:00:39</v>
      </c>
      <c r="F316" s="27" t="str">
        <v>607656306News Feed</v>
      </c>
      <c r="G316" s="27" t="str">
        <f t="shared" si="41"/>
        <v>14]</v>
      </c>
      <c r="H316" s="27">
        <f>VALUE(SUBSTITUTE($G316,"]",""))</f>
        <v>14</v>
      </c>
      <c r="I316" s="27" t="str">
        <f t="shared" si="42"/>
        <v>Unlock Your Potential</v>
      </c>
      <c r="J316" s="28" t="str">
        <f t="shared" si="43"/>
        <v>3rdDec2024 09:00:39</v>
      </c>
      <c r="K316" s="28" t="str" cm="1">
        <f t="array" ref="K316:L316">_xlfn.TEXTSPLIT($J316," ")</f>
        <v>3rdDec2024</v>
      </c>
      <c r="L316" s="28" t="str">
        <v>09:00:39</v>
      </c>
      <c r="M316" s="58" t="str">
        <f t="shared" si="44"/>
        <v>3/12/2024</v>
      </c>
      <c r="N316" s="28" t="str" cm="1">
        <f t="array" ref="N316:P316">_xlfn.TEXTSPLIT($M316,"/")</f>
        <v>3</v>
      </c>
      <c r="O316" s="28" t="str">
        <v>12</v>
      </c>
      <c r="P316" s="28" t="str">
        <v>2024</v>
      </c>
      <c r="Q316" s="28">
        <f>DATE(P316,N316,O316)</f>
        <v>45363</v>
      </c>
      <c r="R316" s="89" t="str" cm="1">
        <f t="array" ref="R316:T316">_xlfn.TEXTSPLIT($L316,":")</f>
        <v>09</v>
      </c>
      <c r="S316" s="28" t="str">
        <v>00</v>
      </c>
      <c r="T316" s="28" t="str">
        <v>39</v>
      </c>
      <c r="U316" s="90">
        <f t="shared" si="45"/>
        <v>0.3754513888888889</v>
      </c>
      <c r="V316" s="27" t="str">
        <f t="shared" si="46"/>
        <v>News Feed</v>
      </c>
      <c r="W316" s="37" t="str">
        <f t="shared" si="47"/>
        <v>Facebook</v>
      </c>
      <c r="X316" s="71">
        <f t="shared" si="39"/>
        <v>14</v>
      </c>
      <c r="Y316" s="60" t="str">
        <f t="shared" si="40"/>
        <v>Unlock Your Potential</v>
      </c>
      <c r="Z316" s="69">
        <f t="shared" si="48"/>
        <v>45363</v>
      </c>
      <c r="AA316" s="66" t="str" cm="1">
        <f t="array" ref="AA316:AB316">_xlfn.TEXTSPLIT($F316,$V316)</f>
        <v>607656306</v>
      </c>
      <c r="AB316" t="str">
        <v/>
      </c>
    </row>
    <row r="317" spans="1:28">
      <c r="A317" s="32" t="s">
        <v>1445</v>
      </c>
      <c r="B317" s="37" t="str" cm="1">
        <f t="array" ref="B317:D317">TRIM(_xlfn.TEXTSPLIT($A317,"#"))</f>
        <v>5thDec2024(10:14:43)707746310News Feed</v>
      </c>
      <c r="C317" s="27" t="str">
        <v>Train to Gain</v>
      </c>
      <c r="D317" s="27" t="str">
        <v>[39]</v>
      </c>
      <c r="E317" s="27" t="str" cm="1">
        <f t="array" ref="E317:F317">_xlfn.TEXTSPLIT($B317,")")</f>
        <v>5thDec2024(10:14:43</v>
      </c>
      <c r="F317" s="27" t="str">
        <v>707746310News Feed</v>
      </c>
      <c r="G317" s="27" t="str">
        <f t="shared" si="41"/>
        <v>39]</v>
      </c>
      <c r="H317" s="27">
        <f>VALUE(SUBSTITUTE($G317,"]",""))</f>
        <v>39</v>
      </c>
      <c r="I317" s="27" t="str">
        <f t="shared" si="42"/>
        <v>Train to Gain</v>
      </c>
      <c r="J317" s="28" t="str">
        <f t="shared" si="43"/>
        <v>5thDec2024 10:14:43</v>
      </c>
      <c r="K317" s="28" t="str" cm="1">
        <f t="array" ref="K317:L317">_xlfn.TEXTSPLIT($J317," ")</f>
        <v>5thDec2024</v>
      </c>
      <c r="L317" s="28" t="str">
        <v>10:14:43</v>
      </c>
      <c r="M317" s="58" t="str">
        <f t="shared" si="44"/>
        <v>5/12/2024</v>
      </c>
      <c r="N317" s="28" t="str" cm="1">
        <f t="array" ref="N317:P317">_xlfn.TEXTSPLIT($M317,"/")</f>
        <v>5</v>
      </c>
      <c r="O317" s="28" t="str">
        <v>12</v>
      </c>
      <c r="P317" s="28" t="str">
        <v>2024</v>
      </c>
      <c r="Q317" s="28">
        <f>DATE(P317,N317,O317)</f>
        <v>45424</v>
      </c>
      <c r="R317" s="89" t="str" cm="1">
        <f t="array" ref="R317:T317">_xlfn.TEXTSPLIT($L317,":")</f>
        <v>10</v>
      </c>
      <c r="S317" s="28" t="str">
        <v>14</v>
      </c>
      <c r="T317" s="28" t="str">
        <v>43</v>
      </c>
      <c r="U317" s="90">
        <f t="shared" si="45"/>
        <v>0.4268865740740741</v>
      </c>
      <c r="V317" s="27" t="str">
        <f t="shared" si="46"/>
        <v>News Feed</v>
      </c>
      <c r="W317" s="37" t="str">
        <f t="shared" si="47"/>
        <v>Facebook</v>
      </c>
      <c r="X317" s="71">
        <f t="shared" si="39"/>
        <v>39</v>
      </c>
      <c r="Y317" s="60" t="str">
        <f t="shared" si="40"/>
        <v>Train to Gain</v>
      </c>
      <c r="Z317" s="69">
        <f t="shared" si="48"/>
        <v>45424</v>
      </c>
      <c r="AA317" s="66" t="str" cm="1">
        <f t="array" ref="AA317:AB317">_xlfn.TEXTSPLIT($F317,$V317)</f>
        <v>707746310</v>
      </c>
      <c r="AB317" t="str">
        <v/>
      </c>
    </row>
    <row r="318" spans="1:28">
      <c r="A318" s="32" t="s">
        <v>1446</v>
      </c>
      <c r="B318" s="37" t="str" cm="1">
        <f t="array" ref="B318:D318">TRIM(_xlfn.TEXTSPLIT($A318,"#"))</f>
        <v>3rdDec2024(10:48:08)607836314Subscribers</v>
      </c>
      <c r="C318" s="27" t="str">
        <v>Unlock Your Potential</v>
      </c>
      <c r="D318" s="27" t="str">
        <v>[13]</v>
      </c>
      <c r="E318" s="27" t="str" cm="1">
        <f t="array" ref="E318:F318">_xlfn.TEXTSPLIT($B318,")")</f>
        <v>3rdDec2024(10:48:08</v>
      </c>
      <c r="F318" s="27" t="str">
        <v>607836314Subscribers</v>
      </c>
      <c r="G318" s="27" t="str">
        <f t="shared" si="41"/>
        <v>13]</v>
      </c>
      <c r="H318" s="27">
        <f>VALUE(SUBSTITUTE($G318,"]",""))</f>
        <v>13</v>
      </c>
      <c r="I318" s="27" t="str">
        <f t="shared" si="42"/>
        <v>Unlock Your Potential</v>
      </c>
      <c r="J318" s="28" t="str">
        <f t="shared" si="43"/>
        <v>3rdDec2024 10:48:08</v>
      </c>
      <c r="K318" s="28" t="str" cm="1">
        <f t="array" ref="K318:L318">_xlfn.TEXTSPLIT($J318," ")</f>
        <v>3rdDec2024</v>
      </c>
      <c r="L318" s="28" t="str">
        <v>10:48:08</v>
      </c>
      <c r="M318" s="58" t="str">
        <f t="shared" si="44"/>
        <v>3/12/2024</v>
      </c>
      <c r="N318" s="28" t="str" cm="1">
        <f t="array" ref="N318:P318">_xlfn.TEXTSPLIT($M318,"/")</f>
        <v>3</v>
      </c>
      <c r="O318" s="28" t="str">
        <v>12</v>
      </c>
      <c r="P318" s="28" t="str">
        <v>2024</v>
      </c>
      <c r="Q318" s="28">
        <f>DATE(P318,N318,O318)</f>
        <v>45363</v>
      </c>
      <c r="R318" s="89" t="str" cm="1">
        <f t="array" ref="R318:T318">_xlfn.TEXTSPLIT($L318,":")</f>
        <v>10</v>
      </c>
      <c r="S318" s="28" t="str">
        <v>48</v>
      </c>
      <c r="T318" s="28" t="str">
        <v>08</v>
      </c>
      <c r="U318" s="90">
        <f t="shared" si="45"/>
        <v>0.4500925925925926</v>
      </c>
      <c r="V318" s="27" t="str">
        <f t="shared" si="46"/>
        <v>Subscribers</v>
      </c>
      <c r="W318" s="37" t="str">
        <f t="shared" si="47"/>
        <v>Youtube</v>
      </c>
      <c r="X318" s="71">
        <f t="shared" si="39"/>
        <v>13</v>
      </c>
      <c r="Y318" s="60" t="str">
        <f t="shared" si="40"/>
        <v>Unlock Your Potential</v>
      </c>
      <c r="Z318" s="69">
        <f t="shared" si="48"/>
        <v>45363</v>
      </c>
      <c r="AA318" s="66" t="str" cm="1">
        <f t="array" ref="AA318:AB318">_xlfn.TEXTSPLIT($F318,$V318)</f>
        <v>607836314</v>
      </c>
      <c r="AB318" t="str">
        <v/>
      </c>
    </row>
    <row r="319" spans="1:28">
      <c r="A319" s="32" t="s">
        <v>1447</v>
      </c>
      <c r="B319" s="37" t="str" cm="1">
        <f t="array" ref="B319:D319">TRIM(_xlfn.TEXTSPLIT($A319,"#"))</f>
        <v>7thDec2024(11:43:16)607926317Reels</v>
      </c>
      <c r="C319" s="27" t="str">
        <v>Unlock Your Potential</v>
      </c>
      <c r="D319" s="27" t="str">
        <v>[18]</v>
      </c>
      <c r="E319" s="27" t="str" cm="1">
        <f t="array" ref="E319:F319">_xlfn.TEXTSPLIT($B319,")")</f>
        <v>7thDec2024(11:43:16</v>
      </c>
      <c r="F319" s="27" t="str">
        <v>607926317Reels</v>
      </c>
      <c r="G319" s="27" t="str">
        <f t="shared" si="41"/>
        <v>18]</v>
      </c>
      <c r="H319" s="27">
        <f>VALUE(SUBSTITUTE($G319,"]",""))</f>
        <v>18</v>
      </c>
      <c r="I319" s="27" t="str">
        <f t="shared" si="42"/>
        <v>Unlock Your Potential</v>
      </c>
      <c r="J319" s="28" t="str">
        <f t="shared" si="43"/>
        <v>7thDec2024 11:43:16</v>
      </c>
      <c r="K319" s="28" t="str" cm="1">
        <f t="array" ref="K319:L319">_xlfn.TEXTSPLIT($J319," ")</f>
        <v>7thDec2024</v>
      </c>
      <c r="L319" s="28" t="str">
        <v>11:43:16</v>
      </c>
      <c r="M319" s="58" t="str">
        <f t="shared" si="44"/>
        <v>7/12/2024</v>
      </c>
      <c r="N319" s="28" t="str" cm="1">
        <f t="array" ref="N319:P319">_xlfn.TEXTSPLIT($M319,"/")</f>
        <v>7</v>
      </c>
      <c r="O319" s="28" t="str">
        <v>12</v>
      </c>
      <c r="P319" s="28" t="str">
        <v>2024</v>
      </c>
      <c r="Q319" s="28">
        <f>DATE(P319,N319,O319)</f>
        <v>45485</v>
      </c>
      <c r="R319" s="89" t="str" cm="1">
        <f t="array" ref="R319:T319">_xlfn.TEXTSPLIT($L319,":")</f>
        <v>11</v>
      </c>
      <c r="S319" s="28" t="str">
        <v>43</v>
      </c>
      <c r="T319" s="28" t="str">
        <v>16</v>
      </c>
      <c r="U319" s="90">
        <f t="shared" si="45"/>
        <v>0.48837962962962961</v>
      </c>
      <c r="V319" s="27" t="str">
        <f t="shared" si="46"/>
        <v>Reels</v>
      </c>
      <c r="W319" s="37" t="str">
        <f t="shared" si="47"/>
        <v>Instagram</v>
      </c>
      <c r="X319" s="71">
        <f t="shared" si="39"/>
        <v>18</v>
      </c>
      <c r="Y319" s="60" t="str">
        <f t="shared" si="40"/>
        <v>Unlock Your Potential</v>
      </c>
      <c r="Z319" s="69">
        <f t="shared" si="48"/>
        <v>45485</v>
      </c>
      <c r="AA319" s="66" t="str" cm="1">
        <f t="array" ref="AA319:AB319">_xlfn.TEXTSPLIT($F319,$V319)</f>
        <v>607926317</v>
      </c>
      <c r="AB319" t="str">
        <v/>
      </c>
    </row>
    <row r="320" spans="1:28">
      <c r="A320" s="32" t="s">
        <v>1448</v>
      </c>
      <c r="B320" s="37" t="str" cm="1">
        <f t="array" ref="B320:D320">TRIM(_xlfn.TEXTSPLIT($A320,"#"))</f>
        <v>7thDec2024(09:51:38)708016321Reels</v>
      </c>
      <c r="C320" s="27" t="str">
        <v>Unlock Your Potential</v>
      </c>
      <c r="D320" s="27" t="str">
        <v>[18]</v>
      </c>
      <c r="E320" s="27" t="str" cm="1">
        <f t="array" ref="E320:F320">_xlfn.TEXTSPLIT($B320,")")</f>
        <v>7thDec2024(09:51:38</v>
      </c>
      <c r="F320" s="27" t="str">
        <v>708016321Reels</v>
      </c>
      <c r="G320" s="27" t="str">
        <f t="shared" si="41"/>
        <v>18]</v>
      </c>
      <c r="H320" s="27">
        <f>VALUE(SUBSTITUTE($G320,"]",""))</f>
        <v>18</v>
      </c>
      <c r="I320" s="27" t="str">
        <f t="shared" si="42"/>
        <v>Unlock Your Potential</v>
      </c>
      <c r="J320" s="28" t="str">
        <f t="shared" si="43"/>
        <v>7thDec2024 09:51:38</v>
      </c>
      <c r="K320" s="28" t="str" cm="1">
        <f t="array" ref="K320:L320">_xlfn.TEXTSPLIT($J320," ")</f>
        <v>7thDec2024</v>
      </c>
      <c r="L320" s="28" t="str">
        <v>09:51:38</v>
      </c>
      <c r="M320" s="58" t="str">
        <f t="shared" si="44"/>
        <v>7/12/2024</v>
      </c>
      <c r="N320" s="28" t="str" cm="1">
        <f t="array" ref="N320:P320">_xlfn.TEXTSPLIT($M320,"/")</f>
        <v>7</v>
      </c>
      <c r="O320" s="28" t="str">
        <v>12</v>
      </c>
      <c r="P320" s="28" t="str">
        <v>2024</v>
      </c>
      <c r="Q320" s="28">
        <f>DATE(P320,N320,O320)</f>
        <v>45485</v>
      </c>
      <c r="R320" s="89" t="str" cm="1">
        <f t="array" ref="R320:T320">_xlfn.TEXTSPLIT($L320,":")</f>
        <v>09</v>
      </c>
      <c r="S320" s="28" t="str">
        <v>51</v>
      </c>
      <c r="T320" s="28" t="str">
        <v>38</v>
      </c>
      <c r="U320" s="90">
        <f t="shared" si="45"/>
        <v>0.41085648148148146</v>
      </c>
      <c r="V320" s="27" t="str">
        <f t="shared" si="46"/>
        <v>Reels</v>
      </c>
      <c r="W320" s="37" t="str">
        <f t="shared" si="47"/>
        <v>Instagram</v>
      </c>
      <c r="X320" s="71">
        <f t="shared" si="39"/>
        <v>18</v>
      </c>
      <c r="Y320" s="60" t="str">
        <f t="shared" si="40"/>
        <v>Unlock Your Potential</v>
      </c>
      <c r="Z320" s="69">
        <f t="shared" si="48"/>
        <v>45485</v>
      </c>
      <c r="AA320" s="66" t="str" cm="1">
        <f t="array" ref="AA320:AB320">_xlfn.TEXTSPLIT($F320,$V320)</f>
        <v>708016321</v>
      </c>
      <c r="AB320" t="str">
        <v/>
      </c>
    </row>
    <row r="321" spans="1:28">
      <c r="A321" s="32" t="s">
        <v>1449</v>
      </c>
      <c r="B321" s="37" t="str" cm="1">
        <f t="array" ref="B321:D321">TRIM(_xlfn.TEXTSPLIT($A321,"#"))</f>
        <v>4thDec2024(11:35:18)608106325Explore Page</v>
      </c>
      <c r="C321" s="27" t="str">
        <v>Train to Gain</v>
      </c>
      <c r="D321" s="27" t="str">
        <v>[20]</v>
      </c>
      <c r="E321" s="27" t="str" cm="1">
        <f t="array" ref="E321:F321">_xlfn.TEXTSPLIT($B321,")")</f>
        <v>4thDec2024(11:35:18</v>
      </c>
      <c r="F321" s="27" t="str">
        <v>608106325Explore Page</v>
      </c>
      <c r="G321" s="27" t="str">
        <f t="shared" si="41"/>
        <v>20]</v>
      </c>
      <c r="H321" s="27">
        <f>VALUE(SUBSTITUTE($G321,"]",""))</f>
        <v>20</v>
      </c>
      <c r="I321" s="27" t="str">
        <f t="shared" si="42"/>
        <v>Train to Gain</v>
      </c>
      <c r="J321" s="28" t="str">
        <f t="shared" si="43"/>
        <v>4thDec2024 11:35:18</v>
      </c>
      <c r="K321" s="28" t="str" cm="1">
        <f t="array" ref="K321:L321">_xlfn.TEXTSPLIT($J321," ")</f>
        <v>4thDec2024</v>
      </c>
      <c r="L321" s="28" t="str">
        <v>11:35:18</v>
      </c>
      <c r="M321" s="58" t="str">
        <f t="shared" si="44"/>
        <v>4/12/2024</v>
      </c>
      <c r="N321" s="28" t="str" cm="1">
        <f t="array" ref="N321:P321">_xlfn.TEXTSPLIT($M321,"/")</f>
        <v>4</v>
      </c>
      <c r="O321" s="28" t="str">
        <v>12</v>
      </c>
      <c r="P321" s="28" t="str">
        <v>2024</v>
      </c>
      <c r="Q321" s="28">
        <f>DATE(P321,N321,O321)</f>
        <v>45394</v>
      </c>
      <c r="R321" s="89" t="str" cm="1">
        <f t="array" ref="R321:T321">_xlfn.TEXTSPLIT($L321,":")</f>
        <v>11</v>
      </c>
      <c r="S321" s="28" t="str">
        <v>35</v>
      </c>
      <c r="T321" s="28" t="str">
        <v>18</v>
      </c>
      <c r="U321" s="90">
        <f t="shared" si="45"/>
        <v>0.48284722222222221</v>
      </c>
      <c r="V321" s="27" t="str">
        <f t="shared" si="46"/>
        <v>Explore Page</v>
      </c>
      <c r="W321" s="37" t="str">
        <f t="shared" si="47"/>
        <v>Instagram</v>
      </c>
      <c r="X321" s="71">
        <f t="shared" si="39"/>
        <v>20</v>
      </c>
      <c r="Y321" s="60" t="str">
        <f t="shared" si="40"/>
        <v>Train to Gain</v>
      </c>
      <c r="Z321" s="69">
        <f t="shared" si="48"/>
        <v>45394</v>
      </c>
      <c r="AA321" s="66" t="str" cm="1">
        <f t="array" ref="AA321:AB321">_xlfn.TEXTSPLIT($F321,$V321)</f>
        <v>608106325</v>
      </c>
      <c r="AB321" t="str">
        <v/>
      </c>
    </row>
    <row r="322" spans="1:28">
      <c r="A322" s="32" t="s">
        <v>1450</v>
      </c>
      <c r="B322" s="37" t="str" cm="1">
        <f t="array" ref="B322:D322">TRIM(_xlfn.TEXTSPLIT($A322,"#"))</f>
        <v>4thDec2024(10:33:55)708196329Stories</v>
      </c>
      <c r="C322" s="27" t="str">
        <v>Unlock Your Potential</v>
      </c>
      <c r="D322" s="27" t="str">
        <v>[38]</v>
      </c>
      <c r="E322" s="27" t="str" cm="1">
        <f t="array" ref="E322:F322">_xlfn.TEXTSPLIT($B322,")")</f>
        <v>4thDec2024(10:33:55</v>
      </c>
      <c r="F322" s="27" t="str">
        <v>708196329Stories</v>
      </c>
      <c r="G322" s="27" t="str">
        <f t="shared" si="41"/>
        <v>38]</v>
      </c>
      <c r="H322" s="27">
        <f>VALUE(SUBSTITUTE($G322,"]",""))</f>
        <v>38</v>
      </c>
      <c r="I322" s="27" t="str">
        <f t="shared" si="42"/>
        <v>Unlock Your Potential</v>
      </c>
      <c r="J322" s="28" t="str">
        <f t="shared" si="43"/>
        <v>4thDec2024 10:33:55</v>
      </c>
      <c r="K322" s="28" t="str" cm="1">
        <f t="array" ref="K322:L322">_xlfn.TEXTSPLIT($J322," ")</f>
        <v>4thDec2024</v>
      </c>
      <c r="L322" s="28" t="str">
        <v>10:33:55</v>
      </c>
      <c r="M322" s="58" t="str">
        <f t="shared" si="44"/>
        <v>4/12/2024</v>
      </c>
      <c r="N322" s="28" t="str" cm="1">
        <f t="array" ref="N322:P322">_xlfn.TEXTSPLIT($M322,"/")</f>
        <v>4</v>
      </c>
      <c r="O322" s="28" t="str">
        <v>12</v>
      </c>
      <c r="P322" s="28" t="str">
        <v>2024</v>
      </c>
      <c r="Q322" s="28">
        <f>DATE(P322,N322,O322)</f>
        <v>45394</v>
      </c>
      <c r="R322" s="89" t="str" cm="1">
        <f t="array" ref="R322:T322">_xlfn.TEXTSPLIT($L322,":")</f>
        <v>10</v>
      </c>
      <c r="S322" s="28" t="str">
        <v>33</v>
      </c>
      <c r="T322" s="28" t="str">
        <v>55</v>
      </c>
      <c r="U322" s="90">
        <f t="shared" si="45"/>
        <v>0.44021990740740741</v>
      </c>
      <c r="V322" s="27" t="str">
        <f t="shared" si="46"/>
        <v>Stories</v>
      </c>
      <c r="W322" s="37" t="str">
        <f t="shared" si="47"/>
        <v>Instagram</v>
      </c>
      <c r="X322" s="71">
        <f t="shared" ref="X322:X385" si="49">H322</f>
        <v>38</v>
      </c>
      <c r="Y322" s="60" t="str">
        <f t="shared" ref="Y322:Y385" si="50">I322</f>
        <v>Unlock Your Potential</v>
      </c>
      <c r="Z322" s="69">
        <f t="shared" si="48"/>
        <v>45394</v>
      </c>
      <c r="AA322" s="66" t="str" cm="1">
        <f t="array" ref="AA322:AB322">_xlfn.TEXTSPLIT($F322,$V322)</f>
        <v>708196329</v>
      </c>
      <c r="AB322" t="str">
        <v/>
      </c>
    </row>
    <row r="323" spans="1:28">
      <c r="A323" s="32" t="s">
        <v>1451</v>
      </c>
      <c r="B323" s="37" t="str" cm="1">
        <f t="array" ref="B323:D323">TRIM(_xlfn.TEXTSPLIT($A323,"#"))</f>
        <v>3rdDec2024(02:30:02)608286333Explore Page</v>
      </c>
      <c r="C323" s="27" t="str">
        <v>Train to Gain</v>
      </c>
      <c r="D323" s="27" t="str">
        <v>[38]</v>
      </c>
      <c r="E323" s="27" t="str" cm="1">
        <f t="array" ref="E323:F323">_xlfn.TEXTSPLIT($B323,")")</f>
        <v>3rdDec2024(02:30:02</v>
      </c>
      <c r="F323" s="27" t="str">
        <v>608286333Explore Page</v>
      </c>
      <c r="G323" s="27" t="str">
        <f t="shared" ref="G323:G386" si="51">SUBSTITUTE($D323,"[","")</f>
        <v>38]</v>
      </c>
      <c r="H323" s="27">
        <f>VALUE(SUBSTITUTE($G323,"]",""))</f>
        <v>38</v>
      </c>
      <c r="I323" s="27" t="str">
        <f t="shared" ref="I323:I386" si="52">C323</f>
        <v>Train to Gain</v>
      </c>
      <c r="J323" s="28" t="str">
        <f t="shared" ref="J323:J386" si="53">SUBSTITUTE($E323,"("," ")</f>
        <v>3rdDec2024 02:30:02</v>
      </c>
      <c r="K323" s="28" t="str" cm="1">
        <f t="array" ref="K323:L323">_xlfn.TEXTSPLIT($J323," ")</f>
        <v>3rdDec2024</v>
      </c>
      <c r="L323" s="28" t="str">
        <v>02:30:02</v>
      </c>
      <c r="M323" s="58" t="str">
        <f t="shared" ref="M323:M386" si="54">IF($K323="7thDec2024","7/12/2024",IF($K323="1stDec2024","1/12/2024",IF($K323="2ndDec2024","2/12/2024",IF($K323="3rdDec2024","3/12/2024",IF($K323="4thDec2024","4/12/2024",IF($K323="5thDec2024","5/12/2024",IF($K323="6thDec2024","6/12/2024",IF($K323="7thDec2024","7/12/2024"))))))))</f>
        <v>3/12/2024</v>
      </c>
      <c r="N323" s="28" t="str" cm="1">
        <f t="array" ref="N323:P323">_xlfn.TEXTSPLIT($M323,"/")</f>
        <v>3</v>
      </c>
      <c r="O323" s="28" t="str">
        <v>12</v>
      </c>
      <c r="P323" s="28" t="str">
        <v>2024</v>
      </c>
      <c r="Q323" s="28">
        <f>DATE(P323,N323,O323)</f>
        <v>45363</v>
      </c>
      <c r="R323" s="89" t="str" cm="1">
        <f t="array" ref="R323:T323">_xlfn.TEXTSPLIT($L323,":")</f>
        <v>02</v>
      </c>
      <c r="S323" s="28" t="str">
        <v>30</v>
      </c>
      <c r="T323" s="28" t="str">
        <v>02</v>
      </c>
      <c r="U323" s="90">
        <f t="shared" ref="U323:U386" si="55">TIME(R323,S323,T323)</f>
        <v>0.10418981481481482</v>
      </c>
      <c r="V323" s="27" t="str">
        <f t="shared" ref="V323:V386" si="56">MID($F323,10,20)</f>
        <v>Explore Page</v>
      </c>
      <c r="W323" s="37" t="str">
        <f t="shared" ref="W323:W386" si="57">IF(OR($V323="Reels",$V323="Stories",$V323="Explore Page"),"Instagram",IF(OR($V323="News Feed",$V323="Groups",$V323="Marketplace",$V323="Watch",$V323="Reactions"),"Facebook",IF(OR($V323="Subscribers",$V323="Shorts",$V323="Monetization"),"Youtube")))</f>
        <v>Instagram</v>
      </c>
      <c r="X323" s="71">
        <f t="shared" si="49"/>
        <v>38</v>
      </c>
      <c r="Y323" s="60" t="str">
        <f t="shared" si="50"/>
        <v>Train to Gain</v>
      </c>
      <c r="Z323" s="69">
        <f t="shared" ref="Z323:Z386" si="58">Q323</f>
        <v>45363</v>
      </c>
      <c r="AA323" s="66" t="str" cm="1">
        <f t="array" ref="AA323:AB323">_xlfn.TEXTSPLIT($F323,$V323)</f>
        <v>608286333</v>
      </c>
      <c r="AB323" t="str">
        <v/>
      </c>
    </row>
    <row r="324" spans="1:28">
      <c r="A324" s="32" t="s">
        <v>1452</v>
      </c>
      <c r="B324" s="37" t="str" cm="1">
        <f t="array" ref="B324:D324">TRIM(_xlfn.TEXTSPLIT($A324,"#"))</f>
        <v>7thDec2024(05:36:34)608376336Stories</v>
      </c>
      <c r="C324" s="27" t="str">
        <v>Train to Gain</v>
      </c>
      <c r="D324" s="27" t="str">
        <v>[40]</v>
      </c>
      <c r="E324" s="27" t="str" cm="1">
        <f t="array" ref="E324:F324">_xlfn.TEXTSPLIT($B324,")")</f>
        <v>7thDec2024(05:36:34</v>
      </c>
      <c r="F324" s="27" t="str">
        <v>608376336Stories</v>
      </c>
      <c r="G324" s="27" t="str">
        <f t="shared" si="51"/>
        <v>40]</v>
      </c>
      <c r="H324" s="27">
        <f>VALUE(SUBSTITUTE($G324,"]",""))</f>
        <v>40</v>
      </c>
      <c r="I324" s="27" t="str">
        <f t="shared" si="52"/>
        <v>Train to Gain</v>
      </c>
      <c r="J324" s="28" t="str">
        <f t="shared" si="53"/>
        <v>7thDec2024 05:36:34</v>
      </c>
      <c r="K324" s="28" t="str" cm="1">
        <f t="array" ref="K324:L324">_xlfn.TEXTSPLIT($J324," ")</f>
        <v>7thDec2024</v>
      </c>
      <c r="L324" s="28" t="str">
        <v>05:36:34</v>
      </c>
      <c r="M324" s="58" t="str">
        <f t="shared" si="54"/>
        <v>7/12/2024</v>
      </c>
      <c r="N324" s="28" t="str" cm="1">
        <f t="array" ref="N324:P324">_xlfn.TEXTSPLIT($M324,"/")</f>
        <v>7</v>
      </c>
      <c r="O324" s="28" t="str">
        <v>12</v>
      </c>
      <c r="P324" s="28" t="str">
        <v>2024</v>
      </c>
      <c r="Q324" s="28">
        <f>DATE(P324,N324,O324)</f>
        <v>45485</v>
      </c>
      <c r="R324" s="89" t="str" cm="1">
        <f t="array" ref="R324:T324">_xlfn.TEXTSPLIT($L324,":")</f>
        <v>05</v>
      </c>
      <c r="S324" s="28" t="str">
        <v>36</v>
      </c>
      <c r="T324" s="28" t="str">
        <v>34</v>
      </c>
      <c r="U324" s="90">
        <f t="shared" si="55"/>
        <v>0.23372685185185185</v>
      </c>
      <c r="V324" s="27" t="str">
        <f t="shared" si="56"/>
        <v>Stories</v>
      </c>
      <c r="W324" s="37" t="str">
        <f t="shared" si="57"/>
        <v>Instagram</v>
      </c>
      <c r="X324" s="71">
        <f t="shared" si="49"/>
        <v>40</v>
      </c>
      <c r="Y324" s="60" t="str">
        <f t="shared" si="50"/>
        <v>Train to Gain</v>
      </c>
      <c r="Z324" s="69">
        <f t="shared" si="58"/>
        <v>45485</v>
      </c>
      <c r="AA324" s="66" t="str" cm="1">
        <f t="array" ref="AA324:AB324">_xlfn.TEXTSPLIT($F324,$V324)</f>
        <v>608376336</v>
      </c>
      <c r="AB324" t="str">
        <v/>
      </c>
    </row>
    <row r="325" spans="1:28">
      <c r="A325" s="32" t="s">
        <v>1453</v>
      </c>
      <c r="B325" s="37" t="str" cm="1">
        <f t="array" ref="B325:D325">TRIM(_xlfn.TEXTSPLIT($A325,"#"))</f>
        <v>2ndDec2024(01:50:59)608466340Reels</v>
      </c>
      <c r="C325" s="27" t="str">
        <v>Unlock Your Potential</v>
      </c>
      <c r="D325" s="27" t="str">
        <v>[32]</v>
      </c>
      <c r="E325" s="27" t="str" cm="1">
        <f t="array" ref="E325:F325">_xlfn.TEXTSPLIT($B325,")")</f>
        <v>2ndDec2024(01:50:59</v>
      </c>
      <c r="F325" s="27" t="str">
        <v>608466340Reels</v>
      </c>
      <c r="G325" s="27" t="str">
        <f t="shared" si="51"/>
        <v>32]</v>
      </c>
      <c r="H325" s="27">
        <f>VALUE(SUBSTITUTE($G325,"]",""))</f>
        <v>32</v>
      </c>
      <c r="I325" s="27" t="str">
        <f t="shared" si="52"/>
        <v>Unlock Your Potential</v>
      </c>
      <c r="J325" s="28" t="str">
        <f t="shared" si="53"/>
        <v>2ndDec2024 01:50:59</v>
      </c>
      <c r="K325" s="28" t="str" cm="1">
        <f t="array" ref="K325:L325">_xlfn.TEXTSPLIT($J325," ")</f>
        <v>2ndDec2024</v>
      </c>
      <c r="L325" s="28" t="str">
        <v>01:50:59</v>
      </c>
      <c r="M325" s="58" t="str">
        <f t="shared" si="54"/>
        <v>2/12/2024</v>
      </c>
      <c r="N325" s="28" t="str" cm="1">
        <f t="array" ref="N325:P325">_xlfn.TEXTSPLIT($M325,"/")</f>
        <v>2</v>
      </c>
      <c r="O325" s="28" t="str">
        <v>12</v>
      </c>
      <c r="P325" s="28" t="str">
        <v>2024</v>
      </c>
      <c r="Q325" s="28">
        <f>DATE(P325,N325,O325)</f>
        <v>45334</v>
      </c>
      <c r="R325" s="89" t="str" cm="1">
        <f t="array" ref="R325:T325">_xlfn.TEXTSPLIT($L325,":")</f>
        <v>01</v>
      </c>
      <c r="S325" s="28" t="str">
        <v>50</v>
      </c>
      <c r="T325" s="28" t="str">
        <v>59</v>
      </c>
      <c r="U325" s="90">
        <f t="shared" si="55"/>
        <v>7.7071759259259257E-2</v>
      </c>
      <c r="V325" s="27" t="str">
        <f t="shared" si="56"/>
        <v>Reels</v>
      </c>
      <c r="W325" s="37" t="str">
        <f t="shared" si="57"/>
        <v>Instagram</v>
      </c>
      <c r="X325" s="71">
        <f t="shared" si="49"/>
        <v>32</v>
      </c>
      <c r="Y325" s="60" t="str">
        <f t="shared" si="50"/>
        <v>Unlock Your Potential</v>
      </c>
      <c r="Z325" s="69">
        <f t="shared" si="58"/>
        <v>45334</v>
      </c>
      <c r="AA325" s="66" t="str" cm="1">
        <f t="array" ref="AA325:AB325">_xlfn.TEXTSPLIT($F325,$V325)</f>
        <v>608466340</v>
      </c>
      <c r="AB325" t="str">
        <v/>
      </c>
    </row>
    <row r="326" spans="1:28">
      <c r="A326" s="32" t="s">
        <v>1454</v>
      </c>
      <c r="B326" s="37" t="str" cm="1">
        <f t="array" ref="B326:D326">TRIM(_xlfn.TEXTSPLIT($A326,"#"))</f>
        <v>7thDec2024(11:58:55)708556344Stories</v>
      </c>
      <c r="C326" s="27" t="str">
        <v>Unlock Your Potential</v>
      </c>
      <c r="D326" s="27" t="str">
        <v>[39]</v>
      </c>
      <c r="E326" s="27" t="str" cm="1">
        <f t="array" ref="E326:F326">_xlfn.TEXTSPLIT($B326,")")</f>
        <v>7thDec2024(11:58:55</v>
      </c>
      <c r="F326" s="27" t="str">
        <v>708556344Stories</v>
      </c>
      <c r="G326" s="27" t="str">
        <f t="shared" si="51"/>
        <v>39]</v>
      </c>
      <c r="H326" s="27">
        <f>VALUE(SUBSTITUTE($G326,"]",""))</f>
        <v>39</v>
      </c>
      <c r="I326" s="27" t="str">
        <f t="shared" si="52"/>
        <v>Unlock Your Potential</v>
      </c>
      <c r="J326" s="28" t="str">
        <f t="shared" si="53"/>
        <v>7thDec2024 11:58:55</v>
      </c>
      <c r="K326" s="28" t="str" cm="1">
        <f t="array" ref="K326:L326">_xlfn.TEXTSPLIT($J326," ")</f>
        <v>7thDec2024</v>
      </c>
      <c r="L326" s="28" t="str">
        <v>11:58:55</v>
      </c>
      <c r="M326" s="58" t="str">
        <f t="shared" si="54"/>
        <v>7/12/2024</v>
      </c>
      <c r="N326" s="28" t="str" cm="1">
        <f t="array" ref="N326:P326">_xlfn.TEXTSPLIT($M326,"/")</f>
        <v>7</v>
      </c>
      <c r="O326" s="28" t="str">
        <v>12</v>
      </c>
      <c r="P326" s="28" t="str">
        <v>2024</v>
      </c>
      <c r="Q326" s="28">
        <f>DATE(P326,N326,O326)</f>
        <v>45485</v>
      </c>
      <c r="R326" s="89" t="str" cm="1">
        <f t="array" ref="R326:T326">_xlfn.TEXTSPLIT($L326,":")</f>
        <v>11</v>
      </c>
      <c r="S326" s="28" t="str">
        <v>58</v>
      </c>
      <c r="T326" s="28" t="str">
        <v>55</v>
      </c>
      <c r="U326" s="90">
        <f t="shared" si="55"/>
        <v>0.4992476851851852</v>
      </c>
      <c r="V326" s="27" t="str">
        <f t="shared" si="56"/>
        <v>Stories</v>
      </c>
      <c r="W326" s="37" t="str">
        <f t="shared" si="57"/>
        <v>Instagram</v>
      </c>
      <c r="X326" s="71">
        <f t="shared" si="49"/>
        <v>39</v>
      </c>
      <c r="Y326" s="60" t="str">
        <f t="shared" si="50"/>
        <v>Unlock Your Potential</v>
      </c>
      <c r="Z326" s="69">
        <f t="shared" si="58"/>
        <v>45485</v>
      </c>
      <c r="AA326" s="66" t="str" cm="1">
        <f t="array" ref="AA326:AB326">_xlfn.TEXTSPLIT($F326,$V326)</f>
        <v>708556344</v>
      </c>
      <c r="AB326" t="str">
        <v/>
      </c>
    </row>
    <row r="327" spans="1:28">
      <c r="A327" s="32" t="s">
        <v>1455</v>
      </c>
      <c r="B327" s="37" t="str" cm="1">
        <f t="array" ref="B327:D327">TRIM(_xlfn.TEXTSPLIT($A327,"#"))</f>
        <v>7thDec2024(08:47:59)608646348Shorts</v>
      </c>
      <c r="C327" s="27" t="str">
        <v>Unlock Your Potential</v>
      </c>
      <c r="D327" s="27" t="str">
        <v>[11]</v>
      </c>
      <c r="E327" s="27" t="str" cm="1">
        <f t="array" ref="E327:F327">_xlfn.TEXTSPLIT($B327,")")</f>
        <v>7thDec2024(08:47:59</v>
      </c>
      <c r="F327" s="27" t="str">
        <v>608646348Shorts</v>
      </c>
      <c r="G327" s="27" t="str">
        <f t="shared" si="51"/>
        <v>11]</v>
      </c>
      <c r="H327" s="27">
        <f>VALUE(SUBSTITUTE($G327,"]",""))</f>
        <v>11</v>
      </c>
      <c r="I327" s="27" t="str">
        <f t="shared" si="52"/>
        <v>Unlock Your Potential</v>
      </c>
      <c r="J327" s="28" t="str">
        <f t="shared" si="53"/>
        <v>7thDec2024 08:47:59</v>
      </c>
      <c r="K327" s="28" t="str" cm="1">
        <f t="array" ref="K327:L327">_xlfn.TEXTSPLIT($J327," ")</f>
        <v>7thDec2024</v>
      </c>
      <c r="L327" s="28" t="str">
        <v>08:47:59</v>
      </c>
      <c r="M327" s="58" t="str">
        <f t="shared" si="54"/>
        <v>7/12/2024</v>
      </c>
      <c r="N327" s="28" t="str" cm="1">
        <f t="array" ref="N327:P327">_xlfn.TEXTSPLIT($M327,"/")</f>
        <v>7</v>
      </c>
      <c r="O327" s="28" t="str">
        <v>12</v>
      </c>
      <c r="P327" s="28" t="str">
        <v>2024</v>
      </c>
      <c r="Q327" s="28">
        <f>DATE(P327,N327,O327)</f>
        <v>45485</v>
      </c>
      <c r="R327" s="89" t="str" cm="1">
        <f t="array" ref="R327:T327">_xlfn.TEXTSPLIT($L327,":")</f>
        <v>08</v>
      </c>
      <c r="S327" s="28" t="str">
        <v>47</v>
      </c>
      <c r="T327" s="28" t="str">
        <v>59</v>
      </c>
      <c r="U327" s="90">
        <f t="shared" si="55"/>
        <v>0.3666550925925926</v>
      </c>
      <c r="V327" s="27" t="str">
        <f t="shared" si="56"/>
        <v>Shorts</v>
      </c>
      <c r="W327" s="37" t="str">
        <f t="shared" si="57"/>
        <v>Youtube</v>
      </c>
      <c r="X327" s="71">
        <f t="shared" si="49"/>
        <v>11</v>
      </c>
      <c r="Y327" s="60" t="str">
        <f t="shared" si="50"/>
        <v>Unlock Your Potential</v>
      </c>
      <c r="Z327" s="69">
        <f t="shared" si="58"/>
        <v>45485</v>
      </c>
      <c r="AA327" s="66" t="str" cm="1">
        <f t="array" ref="AA327:AB327">_xlfn.TEXTSPLIT($F327,$V327)</f>
        <v>608646348</v>
      </c>
      <c r="AB327" t="str">
        <v/>
      </c>
    </row>
    <row r="328" spans="1:28">
      <c r="A328" s="32" t="s">
        <v>1456</v>
      </c>
      <c r="B328" s="37" t="str" cm="1">
        <f t="array" ref="B328:D328">TRIM(_xlfn.TEXTSPLIT($A328,"#"))</f>
        <v>5thDec2024(09:33:29)608736351Monetization</v>
      </c>
      <c r="C328" s="27" t="str">
        <v>Unlock Your Potential</v>
      </c>
      <c r="D328" s="27" t="str">
        <v>[16]</v>
      </c>
      <c r="E328" s="27" t="str" cm="1">
        <f t="array" ref="E328:F328">_xlfn.TEXTSPLIT($B328,")")</f>
        <v>5thDec2024(09:33:29</v>
      </c>
      <c r="F328" s="27" t="str">
        <v>608736351Monetization</v>
      </c>
      <c r="G328" s="27" t="str">
        <f t="shared" si="51"/>
        <v>16]</v>
      </c>
      <c r="H328" s="27">
        <f>VALUE(SUBSTITUTE($G328,"]",""))</f>
        <v>16</v>
      </c>
      <c r="I328" s="27" t="str">
        <f t="shared" si="52"/>
        <v>Unlock Your Potential</v>
      </c>
      <c r="J328" s="28" t="str">
        <f t="shared" si="53"/>
        <v>5thDec2024 09:33:29</v>
      </c>
      <c r="K328" s="28" t="str" cm="1">
        <f t="array" ref="K328:L328">_xlfn.TEXTSPLIT($J328," ")</f>
        <v>5thDec2024</v>
      </c>
      <c r="L328" s="28" t="str">
        <v>09:33:29</v>
      </c>
      <c r="M328" s="58" t="str">
        <f t="shared" si="54"/>
        <v>5/12/2024</v>
      </c>
      <c r="N328" s="28" t="str" cm="1">
        <f t="array" ref="N328:P328">_xlfn.TEXTSPLIT($M328,"/")</f>
        <v>5</v>
      </c>
      <c r="O328" s="28" t="str">
        <v>12</v>
      </c>
      <c r="P328" s="28" t="str">
        <v>2024</v>
      </c>
      <c r="Q328" s="28">
        <f>DATE(P328,N328,O328)</f>
        <v>45424</v>
      </c>
      <c r="R328" s="89" t="str" cm="1">
        <f t="array" ref="R328:T328">_xlfn.TEXTSPLIT($L328,":")</f>
        <v>09</v>
      </c>
      <c r="S328" s="28" t="str">
        <v>33</v>
      </c>
      <c r="T328" s="28" t="str">
        <v>29</v>
      </c>
      <c r="U328" s="90">
        <f t="shared" si="55"/>
        <v>0.39825231481481482</v>
      </c>
      <c r="V328" s="27" t="str">
        <f t="shared" si="56"/>
        <v>Monetization</v>
      </c>
      <c r="W328" s="37" t="str">
        <f t="shared" si="57"/>
        <v>Youtube</v>
      </c>
      <c r="X328" s="71">
        <f t="shared" si="49"/>
        <v>16</v>
      </c>
      <c r="Y328" s="60" t="str">
        <f t="shared" si="50"/>
        <v>Unlock Your Potential</v>
      </c>
      <c r="Z328" s="69">
        <f t="shared" si="58"/>
        <v>45424</v>
      </c>
      <c r="AA328" s="66" t="str" cm="1">
        <f t="array" ref="AA328:AB328">_xlfn.TEXTSPLIT($F328,$V328)</f>
        <v>608736351</v>
      </c>
      <c r="AB328" t="str">
        <v/>
      </c>
    </row>
    <row r="329" spans="1:28">
      <c r="A329" s="32" t="s">
        <v>1457</v>
      </c>
      <c r="B329" s="37" t="str" cm="1">
        <f t="array" ref="B329:D329">TRIM(_xlfn.TEXTSPLIT($A329,"#"))</f>
        <v>2ndDec2024(00:51:08)608826355Explore Page</v>
      </c>
      <c r="C329" s="27" t="str">
        <v>Train to Gain</v>
      </c>
      <c r="D329" s="27" t="str">
        <v>[38]</v>
      </c>
      <c r="E329" s="27" t="str" cm="1">
        <f t="array" ref="E329:F329">_xlfn.TEXTSPLIT($B329,")")</f>
        <v>2ndDec2024(00:51:08</v>
      </c>
      <c r="F329" s="27" t="str">
        <v>608826355Explore Page</v>
      </c>
      <c r="G329" s="27" t="str">
        <f t="shared" si="51"/>
        <v>38]</v>
      </c>
      <c r="H329" s="27">
        <f>VALUE(SUBSTITUTE($G329,"]",""))</f>
        <v>38</v>
      </c>
      <c r="I329" s="27" t="str">
        <f t="shared" si="52"/>
        <v>Train to Gain</v>
      </c>
      <c r="J329" s="28" t="str">
        <f t="shared" si="53"/>
        <v>2ndDec2024 00:51:08</v>
      </c>
      <c r="K329" s="28" t="str" cm="1">
        <f t="array" ref="K329:L329">_xlfn.TEXTSPLIT($J329," ")</f>
        <v>2ndDec2024</v>
      </c>
      <c r="L329" s="28" t="str">
        <v>00:51:08</v>
      </c>
      <c r="M329" s="58" t="str">
        <f t="shared" si="54"/>
        <v>2/12/2024</v>
      </c>
      <c r="N329" s="28" t="str" cm="1">
        <f t="array" ref="N329:P329">_xlfn.TEXTSPLIT($M329,"/")</f>
        <v>2</v>
      </c>
      <c r="O329" s="28" t="str">
        <v>12</v>
      </c>
      <c r="P329" s="28" t="str">
        <v>2024</v>
      </c>
      <c r="Q329" s="28">
        <f>DATE(P329,N329,O329)</f>
        <v>45334</v>
      </c>
      <c r="R329" s="89" t="str" cm="1">
        <f t="array" ref="R329:T329">_xlfn.TEXTSPLIT($L329,":")</f>
        <v>00</v>
      </c>
      <c r="S329" s="28" t="str">
        <v>51</v>
      </c>
      <c r="T329" s="28" t="str">
        <v>08</v>
      </c>
      <c r="U329" s="90">
        <f t="shared" si="55"/>
        <v>3.5509259259259261E-2</v>
      </c>
      <c r="V329" s="27" t="str">
        <f t="shared" si="56"/>
        <v>Explore Page</v>
      </c>
      <c r="W329" s="37" t="str">
        <f t="shared" si="57"/>
        <v>Instagram</v>
      </c>
      <c r="X329" s="71">
        <f t="shared" si="49"/>
        <v>38</v>
      </c>
      <c r="Y329" s="60" t="str">
        <f t="shared" si="50"/>
        <v>Train to Gain</v>
      </c>
      <c r="Z329" s="69">
        <f t="shared" si="58"/>
        <v>45334</v>
      </c>
      <c r="AA329" s="66" t="str" cm="1">
        <f t="array" ref="AA329:AB329">_xlfn.TEXTSPLIT($F329,$V329)</f>
        <v>608826355</v>
      </c>
      <c r="AB329" t="str">
        <v/>
      </c>
    </row>
    <row r="330" spans="1:28">
      <c r="A330" s="32" t="s">
        <v>1458</v>
      </c>
      <c r="B330" s="37" t="str" cm="1">
        <f t="array" ref="B330:D330">TRIM(_xlfn.TEXTSPLIT($A330,"#"))</f>
        <v>5thDec2024(00:22:37)608916359Subscribers</v>
      </c>
      <c r="C330" s="27" t="str">
        <v>Train to Gain</v>
      </c>
      <c r="D330" s="27" t="str">
        <v>[35]</v>
      </c>
      <c r="E330" s="27" t="str" cm="1">
        <f t="array" ref="E330:F330">_xlfn.TEXTSPLIT($B330,")")</f>
        <v>5thDec2024(00:22:37</v>
      </c>
      <c r="F330" s="27" t="str">
        <v>608916359Subscribers</v>
      </c>
      <c r="G330" s="27" t="str">
        <f t="shared" si="51"/>
        <v>35]</v>
      </c>
      <c r="H330" s="27">
        <f>VALUE(SUBSTITUTE($G330,"]",""))</f>
        <v>35</v>
      </c>
      <c r="I330" s="27" t="str">
        <f t="shared" si="52"/>
        <v>Train to Gain</v>
      </c>
      <c r="J330" s="28" t="str">
        <f t="shared" si="53"/>
        <v>5thDec2024 00:22:37</v>
      </c>
      <c r="K330" s="28" t="str" cm="1">
        <f t="array" ref="K330:L330">_xlfn.TEXTSPLIT($J330," ")</f>
        <v>5thDec2024</v>
      </c>
      <c r="L330" s="28" t="str">
        <v>00:22:37</v>
      </c>
      <c r="M330" s="58" t="str">
        <f t="shared" si="54"/>
        <v>5/12/2024</v>
      </c>
      <c r="N330" s="28" t="str" cm="1">
        <f t="array" ref="N330:P330">_xlfn.TEXTSPLIT($M330,"/")</f>
        <v>5</v>
      </c>
      <c r="O330" s="28" t="str">
        <v>12</v>
      </c>
      <c r="P330" s="28" t="str">
        <v>2024</v>
      </c>
      <c r="Q330" s="28">
        <f>DATE(P330,N330,O330)</f>
        <v>45424</v>
      </c>
      <c r="R330" s="89" t="str" cm="1">
        <f t="array" ref="R330:T330">_xlfn.TEXTSPLIT($L330,":")</f>
        <v>00</v>
      </c>
      <c r="S330" s="28" t="str">
        <v>22</v>
      </c>
      <c r="T330" s="28" t="str">
        <v>37</v>
      </c>
      <c r="U330" s="90">
        <f t="shared" si="55"/>
        <v>1.5706018518518518E-2</v>
      </c>
      <c r="V330" s="27" t="str">
        <f t="shared" si="56"/>
        <v>Subscribers</v>
      </c>
      <c r="W330" s="37" t="str">
        <f t="shared" si="57"/>
        <v>Youtube</v>
      </c>
      <c r="X330" s="71">
        <f t="shared" si="49"/>
        <v>35</v>
      </c>
      <c r="Y330" s="60" t="str">
        <f t="shared" si="50"/>
        <v>Train to Gain</v>
      </c>
      <c r="Z330" s="69">
        <f t="shared" si="58"/>
        <v>45424</v>
      </c>
      <c r="AA330" s="66" t="str" cm="1">
        <f t="array" ref="AA330:AB330">_xlfn.TEXTSPLIT($F330,$V330)</f>
        <v>608916359</v>
      </c>
      <c r="AB330" t="str">
        <v/>
      </c>
    </row>
    <row r="331" spans="1:28">
      <c r="A331" s="32" t="s">
        <v>1459</v>
      </c>
      <c r="B331" s="37" t="str" cm="1">
        <f t="array" ref="B331:D331">TRIM(_xlfn.TEXTSPLIT($A331,"#"))</f>
        <v>7thDec2024(00:58:48)709006363Shorts</v>
      </c>
      <c r="C331" s="27" t="str">
        <v>Train to Gain</v>
      </c>
      <c r="D331" s="27" t="str">
        <v>[33]</v>
      </c>
      <c r="E331" s="27" t="str" cm="1">
        <f t="array" ref="E331:F331">_xlfn.TEXTSPLIT($B331,")")</f>
        <v>7thDec2024(00:58:48</v>
      </c>
      <c r="F331" s="27" t="str">
        <v>709006363Shorts</v>
      </c>
      <c r="G331" s="27" t="str">
        <f t="shared" si="51"/>
        <v>33]</v>
      </c>
      <c r="H331" s="27">
        <f>VALUE(SUBSTITUTE($G331,"]",""))</f>
        <v>33</v>
      </c>
      <c r="I331" s="27" t="str">
        <f t="shared" si="52"/>
        <v>Train to Gain</v>
      </c>
      <c r="J331" s="28" t="str">
        <f t="shared" si="53"/>
        <v>7thDec2024 00:58:48</v>
      </c>
      <c r="K331" s="28" t="str" cm="1">
        <f t="array" ref="K331:L331">_xlfn.TEXTSPLIT($J331," ")</f>
        <v>7thDec2024</v>
      </c>
      <c r="L331" s="28" t="str">
        <v>00:58:48</v>
      </c>
      <c r="M331" s="58" t="str">
        <f t="shared" si="54"/>
        <v>7/12/2024</v>
      </c>
      <c r="N331" s="28" t="str" cm="1">
        <f t="array" ref="N331:P331">_xlfn.TEXTSPLIT($M331,"/")</f>
        <v>7</v>
      </c>
      <c r="O331" s="28" t="str">
        <v>12</v>
      </c>
      <c r="P331" s="28" t="str">
        <v>2024</v>
      </c>
      <c r="Q331" s="28">
        <f>DATE(P331,N331,O331)</f>
        <v>45485</v>
      </c>
      <c r="R331" s="89" t="str" cm="1">
        <f t="array" ref="R331:T331">_xlfn.TEXTSPLIT($L331,":")</f>
        <v>00</v>
      </c>
      <c r="S331" s="28" t="str">
        <v>58</v>
      </c>
      <c r="T331" s="28" t="str">
        <v>48</v>
      </c>
      <c r="U331" s="90">
        <f t="shared" si="55"/>
        <v>4.0833333333333333E-2</v>
      </c>
      <c r="V331" s="27" t="str">
        <f t="shared" si="56"/>
        <v>Shorts</v>
      </c>
      <c r="W331" s="37" t="str">
        <f t="shared" si="57"/>
        <v>Youtube</v>
      </c>
      <c r="X331" s="71">
        <f t="shared" si="49"/>
        <v>33</v>
      </c>
      <c r="Y331" s="60" t="str">
        <f t="shared" si="50"/>
        <v>Train to Gain</v>
      </c>
      <c r="Z331" s="69">
        <f t="shared" si="58"/>
        <v>45485</v>
      </c>
      <c r="AA331" s="66" t="str" cm="1">
        <f t="array" ref="AA331:AB331">_xlfn.TEXTSPLIT($F331,$V331)</f>
        <v>709006363</v>
      </c>
      <c r="AB331" t="str">
        <v/>
      </c>
    </row>
    <row r="332" spans="1:28">
      <c r="A332" s="32" t="s">
        <v>1460</v>
      </c>
      <c r="B332" s="37" t="str" cm="1">
        <f t="array" ref="B332:D332">TRIM(_xlfn.TEXTSPLIT($A332,"#"))</f>
        <v>2ndDec2024(01:05:20)709096367News Feed</v>
      </c>
      <c r="C332" s="27" t="str">
        <v>Train to Gain</v>
      </c>
      <c r="D332" s="27" t="str">
        <v>[40]</v>
      </c>
      <c r="E332" s="27" t="str" cm="1">
        <f t="array" ref="E332:F332">_xlfn.TEXTSPLIT($B332,")")</f>
        <v>2ndDec2024(01:05:20</v>
      </c>
      <c r="F332" s="27" t="str">
        <v>709096367News Feed</v>
      </c>
      <c r="G332" s="27" t="str">
        <f t="shared" si="51"/>
        <v>40]</v>
      </c>
      <c r="H332" s="27">
        <f>VALUE(SUBSTITUTE($G332,"]",""))</f>
        <v>40</v>
      </c>
      <c r="I332" s="27" t="str">
        <f t="shared" si="52"/>
        <v>Train to Gain</v>
      </c>
      <c r="J332" s="28" t="str">
        <f t="shared" si="53"/>
        <v>2ndDec2024 01:05:20</v>
      </c>
      <c r="K332" s="28" t="str" cm="1">
        <f t="array" ref="K332:L332">_xlfn.TEXTSPLIT($J332," ")</f>
        <v>2ndDec2024</v>
      </c>
      <c r="L332" s="28" t="str">
        <v>01:05:20</v>
      </c>
      <c r="M332" s="58" t="str">
        <f t="shared" si="54"/>
        <v>2/12/2024</v>
      </c>
      <c r="N332" s="28" t="str" cm="1">
        <f t="array" ref="N332:P332">_xlfn.TEXTSPLIT($M332,"/")</f>
        <v>2</v>
      </c>
      <c r="O332" s="28" t="str">
        <v>12</v>
      </c>
      <c r="P332" s="28" t="str">
        <v>2024</v>
      </c>
      <c r="Q332" s="28">
        <f>DATE(P332,N332,O332)</f>
        <v>45334</v>
      </c>
      <c r="R332" s="89" t="str" cm="1">
        <f t="array" ref="R332:T332">_xlfn.TEXTSPLIT($L332,":")</f>
        <v>01</v>
      </c>
      <c r="S332" s="28" t="str">
        <v>05</v>
      </c>
      <c r="T332" s="28" t="str">
        <v>20</v>
      </c>
      <c r="U332" s="90">
        <f t="shared" si="55"/>
        <v>4.5370370370370373E-2</v>
      </c>
      <c r="V332" s="27" t="str">
        <f t="shared" si="56"/>
        <v>News Feed</v>
      </c>
      <c r="W332" s="37" t="str">
        <f t="shared" si="57"/>
        <v>Facebook</v>
      </c>
      <c r="X332" s="71">
        <f t="shared" si="49"/>
        <v>40</v>
      </c>
      <c r="Y332" s="60" t="str">
        <f t="shared" si="50"/>
        <v>Train to Gain</v>
      </c>
      <c r="Z332" s="69">
        <f t="shared" si="58"/>
        <v>45334</v>
      </c>
      <c r="AA332" s="66" t="str" cm="1">
        <f t="array" ref="AA332:AB332">_xlfn.TEXTSPLIT($F332,$V332)</f>
        <v>709096367</v>
      </c>
      <c r="AB332" t="str">
        <v/>
      </c>
    </row>
    <row r="333" spans="1:28">
      <c r="A333" s="32" t="s">
        <v>1461</v>
      </c>
      <c r="B333" s="37" t="str" cm="1">
        <f t="array" ref="B333:D333">TRIM(_xlfn.TEXTSPLIT($A333,"#"))</f>
        <v>1stDec2024(08:16:19)609186370Monetization</v>
      </c>
      <c r="C333" s="27" t="str">
        <v>Train to Gain</v>
      </c>
      <c r="D333" s="27" t="str">
        <v>[33]</v>
      </c>
      <c r="E333" s="27" t="str" cm="1">
        <f t="array" ref="E333:F333">_xlfn.TEXTSPLIT($B333,")")</f>
        <v>1stDec2024(08:16:19</v>
      </c>
      <c r="F333" s="27" t="str">
        <v>609186370Monetization</v>
      </c>
      <c r="G333" s="27" t="str">
        <f t="shared" si="51"/>
        <v>33]</v>
      </c>
      <c r="H333" s="27">
        <f>VALUE(SUBSTITUTE($G333,"]",""))</f>
        <v>33</v>
      </c>
      <c r="I333" s="27" t="str">
        <f t="shared" si="52"/>
        <v>Train to Gain</v>
      </c>
      <c r="J333" s="28" t="str">
        <f t="shared" si="53"/>
        <v>1stDec2024 08:16:19</v>
      </c>
      <c r="K333" s="28" t="str" cm="1">
        <f t="array" ref="K333:L333">_xlfn.TEXTSPLIT($J333," ")</f>
        <v>1stDec2024</v>
      </c>
      <c r="L333" s="28" t="str">
        <v>08:16:19</v>
      </c>
      <c r="M333" s="58" t="str">
        <f t="shared" si="54"/>
        <v>1/12/2024</v>
      </c>
      <c r="N333" s="28" t="str" cm="1">
        <f t="array" ref="N333:P333">_xlfn.TEXTSPLIT($M333,"/")</f>
        <v>1</v>
      </c>
      <c r="O333" s="28" t="str">
        <v>12</v>
      </c>
      <c r="P333" s="28" t="str">
        <v>2024</v>
      </c>
      <c r="Q333" s="28">
        <f>DATE(P333,N333,O333)</f>
        <v>45303</v>
      </c>
      <c r="R333" s="89" t="str" cm="1">
        <f t="array" ref="R333:T333">_xlfn.TEXTSPLIT($L333,":")</f>
        <v>08</v>
      </c>
      <c r="S333" s="28" t="str">
        <v>16</v>
      </c>
      <c r="T333" s="28" t="str">
        <v>19</v>
      </c>
      <c r="U333" s="90">
        <f t="shared" si="55"/>
        <v>0.34466435185185185</v>
      </c>
      <c r="V333" s="27" t="str">
        <f t="shared" si="56"/>
        <v>Monetization</v>
      </c>
      <c r="W333" s="37" t="str">
        <f t="shared" si="57"/>
        <v>Youtube</v>
      </c>
      <c r="X333" s="71">
        <f t="shared" si="49"/>
        <v>33</v>
      </c>
      <c r="Y333" s="60" t="str">
        <f t="shared" si="50"/>
        <v>Train to Gain</v>
      </c>
      <c r="Z333" s="69">
        <f t="shared" si="58"/>
        <v>45303</v>
      </c>
      <c r="AA333" s="66" t="str" cm="1">
        <f t="array" ref="AA333:AB333">_xlfn.TEXTSPLIT($F333,$V333)</f>
        <v>609186370</v>
      </c>
      <c r="AB333" t="str">
        <v/>
      </c>
    </row>
    <row r="334" spans="1:28">
      <c r="A334" s="32" t="s">
        <v>1462</v>
      </c>
      <c r="B334" s="37" t="str" cm="1">
        <f t="array" ref="B334:D334">TRIM(_xlfn.TEXTSPLIT($A334,"#"))</f>
        <v>5thDec2024(10:15:56)609276374Monetization</v>
      </c>
      <c r="C334" s="27" t="str">
        <v>Train to Gain</v>
      </c>
      <c r="D334" s="27" t="str">
        <v>[7]</v>
      </c>
      <c r="E334" s="27" t="str" cm="1">
        <f t="array" ref="E334:F334">_xlfn.TEXTSPLIT($B334,")")</f>
        <v>5thDec2024(10:15:56</v>
      </c>
      <c r="F334" s="27" t="str">
        <v>609276374Monetization</v>
      </c>
      <c r="G334" s="27" t="str">
        <f t="shared" si="51"/>
        <v>7]</v>
      </c>
      <c r="H334" s="27">
        <f>VALUE(SUBSTITUTE($G334,"]",""))</f>
        <v>7</v>
      </c>
      <c r="I334" s="27" t="str">
        <f t="shared" si="52"/>
        <v>Train to Gain</v>
      </c>
      <c r="J334" s="28" t="str">
        <f t="shared" si="53"/>
        <v>5thDec2024 10:15:56</v>
      </c>
      <c r="K334" s="28" t="str" cm="1">
        <f t="array" ref="K334:L334">_xlfn.TEXTSPLIT($J334," ")</f>
        <v>5thDec2024</v>
      </c>
      <c r="L334" s="28" t="str">
        <v>10:15:56</v>
      </c>
      <c r="M334" s="58" t="str">
        <f t="shared" si="54"/>
        <v>5/12/2024</v>
      </c>
      <c r="N334" s="28" t="str" cm="1">
        <f t="array" ref="N334:P334">_xlfn.TEXTSPLIT($M334,"/")</f>
        <v>5</v>
      </c>
      <c r="O334" s="28" t="str">
        <v>12</v>
      </c>
      <c r="P334" s="28" t="str">
        <v>2024</v>
      </c>
      <c r="Q334" s="28">
        <f>DATE(P334,N334,O334)</f>
        <v>45424</v>
      </c>
      <c r="R334" s="89" t="str" cm="1">
        <f t="array" ref="R334:T334">_xlfn.TEXTSPLIT($L334,":")</f>
        <v>10</v>
      </c>
      <c r="S334" s="28" t="str">
        <v>15</v>
      </c>
      <c r="T334" s="28" t="str">
        <v>56</v>
      </c>
      <c r="U334" s="90">
        <f t="shared" si="55"/>
        <v>0.42773148148148149</v>
      </c>
      <c r="V334" s="27" t="str">
        <f t="shared" si="56"/>
        <v>Monetization</v>
      </c>
      <c r="W334" s="37" t="str">
        <f t="shared" si="57"/>
        <v>Youtube</v>
      </c>
      <c r="X334" s="71">
        <f t="shared" si="49"/>
        <v>7</v>
      </c>
      <c r="Y334" s="60" t="str">
        <f t="shared" si="50"/>
        <v>Train to Gain</v>
      </c>
      <c r="Z334" s="69">
        <f t="shared" si="58"/>
        <v>45424</v>
      </c>
      <c r="AA334" s="66" t="str" cm="1">
        <f t="array" ref="AA334:AB334">_xlfn.TEXTSPLIT($F334,$V334)</f>
        <v>609276374</v>
      </c>
      <c r="AB334" t="str">
        <v/>
      </c>
    </row>
    <row r="335" spans="1:28">
      <c r="A335" s="32" t="s">
        <v>1463</v>
      </c>
      <c r="B335" s="37" t="str" cm="1">
        <f t="array" ref="B335:D335">TRIM(_xlfn.TEXTSPLIT($A335,"#"))</f>
        <v>6thDec2024(08:06:50)709366378Shorts</v>
      </c>
      <c r="C335" s="27" t="str">
        <v>Grow with Us</v>
      </c>
      <c r="D335" s="27" t="str">
        <v>[10]</v>
      </c>
      <c r="E335" s="27" t="str" cm="1">
        <f t="array" ref="E335:F335">_xlfn.TEXTSPLIT($B335,")")</f>
        <v>6thDec2024(08:06:50</v>
      </c>
      <c r="F335" s="27" t="str">
        <v>709366378Shorts</v>
      </c>
      <c r="G335" s="27" t="str">
        <f t="shared" si="51"/>
        <v>10]</v>
      </c>
      <c r="H335" s="27">
        <f>VALUE(SUBSTITUTE($G335,"]",""))</f>
        <v>10</v>
      </c>
      <c r="I335" s="27" t="str">
        <f t="shared" si="52"/>
        <v>Grow with Us</v>
      </c>
      <c r="J335" s="28" t="str">
        <f t="shared" si="53"/>
        <v>6thDec2024 08:06:50</v>
      </c>
      <c r="K335" s="28" t="str" cm="1">
        <f t="array" ref="K335:L335">_xlfn.TEXTSPLIT($J335," ")</f>
        <v>6thDec2024</v>
      </c>
      <c r="L335" s="28" t="str">
        <v>08:06:50</v>
      </c>
      <c r="M335" s="58" t="str">
        <f t="shared" si="54"/>
        <v>6/12/2024</v>
      </c>
      <c r="N335" s="28" t="str" cm="1">
        <f t="array" ref="N335:P335">_xlfn.TEXTSPLIT($M335,"/")</f>
        <v>6</v>
      </c>
      <c r="O335" s="28" t="str">
        <v>12</v>
      </c>
      <c r="P335" s="28" t="str">
        <v>2024</v>
      </c>
      <c r="Q335" s="28">
        <f>DATE(P335,N335,O335)</f>
        <v>45455</v>
      </c>
      <c r="R335" s="89" t="str" cm="1">
        <f t="array" ref="R335:T335">_xlfn.TEXTSPLIT($L335,":")</f>
        <v>08</v>
      </c>
      <c r="S335" s="28" t="str">
        <v>06</v>
      </c>
      <c r="T335" s="28" t="str">
        <v>50</v>
      </c>
      <c r="U335" s="90">
        <f t="shared" si="55"/>
        <v>0.33807870370370369</v>
      </c>
      <c r="V335" s="27" t="str">
        <f t="shared" si="56"/>
        <v>Shorts</v>
      </c>
      <c r="W335" s="37" t="str">
        <f t="shared" si="57"/>
        <v>Youtube</v>
      </c>
      <c r="X335" s="71">
        <f t="shared" si="49"/>
        <v>10</v>
      </c>
      <c r="Y335" s="60" t="str">
        <f t="shared" si="50"/>
        <v>Grow with Us</v>
      </c>
      <c r="Z335" s="69">
        <f t="shared" si="58"/>
        <v>45455</v>
      </c>
      <c r="AA335" s="66" t="str" cm="1">
        <f t="array" ref="AA335:AB335">_xlfn.TEXTSPLIT($F335,$V335)</f>
        <v>709366378</v>
      </c>
      <c r="AB335" t="str">
        <v/>
      </c>
    </row>
    <row r="336" spans="1:28">
      <c r="A336" s="32" t="s">
        <v>1464</v>
      </c>
      <c r="B336" s="37" t="str" cm="1">
        <f t="array" ref="B336:D336">TRIM(_xlfn.TEXTSPLIT($A336,"#"))</f>
        <v>4thDec2024(11:46:02)609456382Reels</v>
      </c>
      <c r="C336" s="27" t="str">
        <v>Unlock Your Potential</v>
      </c>
      <c r="D336" s="27" t="str">
        <v>[37]</v>
      </c>
      <c r="E336" s="27" t="str" cm="1">
        <f t="array" ref="E336:F336">_xlfn.TEXTSPLIT($B336,")")</f>
        <v>4thDec2024(11:46:02</v>
      </c>
      <c r="F336" s="27" t="str">
        <v>609456382Reels</v>
      </c>
      <c r="G336" s="27" t="str">
        <f t="shared" si="51"/>
        <v>37]</v>
      </c>
      <c r="H336" s="27">
        <f>VALUE(SUBSTITUTE($G336,"]",""))</f>
        <v>37</v>
      </c>
      <c r="I336" s="27" t="str">
        <f t="shared" si="52"/>
        <v>Unlock Your Potential</v>
      </c>
      <c r="J336" s="28" t="str">
        <f t="shared" si="53"/>
        <v>4thDec2024 11:46:02</v>
      </c>
      <c r="K336" s="28" t="str" cm="1">
        <f t="array" ref="K336:L336">_xlfn.TEXTSPLIT($J336," ")</f>
        <v>4thDec2024</v>
      </c>
      <c r="L336" s="28" t="str">
        <v>11:46:02</v>
      </c>
      <c r="M336" s="58" t="str">
        <f t="shared" si="54"/>
        <v>4/12/2024</v>
      </c>
      <c r="N336" s="28" t="str" cm="1">
        <f t="array" ref="N336:P336">_xlfn.TEXTSPLIT($M336,"/")</f>
        <v>4</v>
      </c>
      <c r="O336" s="28" t="str">
        <v>12</v>
      </c>
      <c r="P336" s="28" t="str">
        <v>2024</v>
      </c>
      <c r="Q336" s="28">
        <f>DATE(P336,N336,O336)</f>
        <v>45394</v>
      </c>
      <c r="R336" s="89" t="str" cm="1">
        <f t="array" ref="R336:T336">_xlfn.TEXTSPLIT($L336,":")</f>
        <v>11</v>
      </c>
      <c r="S336" s="28" t="str">
        <v>46</v>
      </c>
      <c r="T336" s="28" t="str">
        <v>02</v>
      </c>
      <c r="U336" s="90">
        <f t="shared" si="55"/>
        <v>0.49030092592592595</v>
      </c>
      <c r="V336" s="27" t="str">
        <f t="shared" si="56"/>
        <v>Reels</v>
      </c>
      <c r="W336" s="37" t="str">
        <f t="shared" si="57"/>
        <v>Instagram</v>
      </c>
      <c r="X336" s="71">
        <f t="shared" si="49"/>
        <v>37</v>
      </c>
      <c r="Y336" s="60" t="str">
        <f t="shared" si="50"/>
        <v>Unlock Your Potential</v>
      </c>
      <c r="Z336" s="69">
        <f t="shared" si="58"/>
        <v>45394</v>
      </c>
      <c r="AA336" s="66" t="str" cm="1">
        <f t="array" ref="AA336:AB336">_xlfn.TEXTSPLIT($F336,$V336)</f>
        <v>609456382</v>
      </c>
      <c r="AB336" t="str">
        <v/>
      </c>
    </row>
    <row r="337" spans="1:28">
      <c r="A337" s="32" t="s">
        <v>1465</v>
      </c>
      <c r="B337" s="37" t="str" cm="1">
        <f t="array" ref="B337:D337">TRIM(_xlfn.TEXTSPLIT($A337,"#"))</f>
        <v>2ndDec2024(08:59:38)709546385Explore Page</v>
      </c>
      <c r="C337" s="27" t="str">
        <v>Unlock Your Potential</v>
      </c>
      <c r="D337" s="27" t="str">
        <v>[30]</v>
      </c>
      <c r="E337" s="27" t="str" cm="1">
        <f t="array" ref="E337:F337">_xlfn.TEXTSPLIT($B337,")")</f>
        <v>2ndDec2024(08:59:38</v>
      </c>
      <c r="F337" s="27" t="str">
        <v>709546385Explore Page</v>
      </c>
      <c r="G337" s="27" t="str">
        <f t="shared" si="51"/>
        <v>30]</v>
      </c>
      <c r="H337" s="27">
        <f>VALUE(SUBSTITUTE($G337,"]",""))</f>
        <v>30</v>
      </c>
      <c r="I337" s="27" t="str">
        <f t="shared" si="52"/>
        <v>Unlock Your Potential</v>
      </c>
      <c r="J337" s="28" t="str">
        <f t="shared" si="53"/>
        <v>2ndDec2024 08:59:38</v>
      </c>
      <c r="K337" s="28" t="str" cm="1">
        <f t="array" ref="K337:L337">_xlfn.TEXTSPLIT($J337," ")</f>
        <v>2ndDec2024</v>
      </c>
      <c r="L337" s="28" t="str">
        <v>08:59:38</v>
      </c>
      <c r="M337" s="58" t="str">
        <f t="shared" si="54"/>
        <v>2/12/2024</v>
      </c>
      <c r="N337" s="28" t="str" cm="1">
        <f t="array" ref="N337:P337">_xlfn.TEXTSPLIT($M337,"/")</f>
        <v>2</v>
      </c>
      <c r="O337" s="28" t="str">
        <v>12</v>
      </c>
      <c r="P337" s="28" t="str">
        <v>2024</v>
      </c>
      <c r="Q337" s="28">
        <f>DATE(P337,N337,O337)</f>
        <v>45334</v>
      </c>
      <c r="R337" s="89" t="str" cm="1">
        <f t="array" ref="R337:T337">_xlfn.TEXTSPLIT($L337,":")</f>
        <v>08</v>
      </c>
      <c r="S337" s="28" t="str">
        <v>59</v>
      </c>
      <c r="T337" s="28" t="str">
        <v>38</v>
      </c>
      <c r="U337" s="90">
        <f t="shared" si="55"/>
        <v>0.37474537037037037</v>
      </c>
      <c r="V337" s="27" t="str">
        <f t="shared" si="56"/>
        <v>Explore Page</v>
      </c>
      <c r="W337" s="37" t="str">
        <f t="shared" si="57"/>
        <v>Instagram</v>
      </c>
      <c r="X337" s="71">
        <f t="shared" si="49"/>
        <v>30</v>
      </c>
      <c r="Y337" s="60" t="str">
        <f t="shared" si="50"/>
        <v>Unlock Your Potential</v>
      </c>
      <c r="Z337" s="69">
        <f t="shared" si="58"/>
        <v>45334</v>
      </c>
      <c r="AA337" s="66" t="str" cm="1">
        <f t="array" ref="AA337:AB337">_xlfn.TEXTSPLIT($F337,$V337)</f>
        <v>709546385</v>
      </c>
      <c r="AB337" t="str">
        <v/>
      </c>
    </row>
    <row r="338" spans="1:28">
      <c r="A338" s="32" t="s">
        <v>1466</v>
      </c>
      <c r="B338" s="37" t="str" cm="1">
        <f t="array" ref="B338:D338">TRIM(_xlfn.TEXTSPLIT($A338,"#"))</f>
        <v>6thDec2024(09:53:01)609636389Reels</v>
      </c>
      <c r="C338" s="27" t="str">
        <v>Train to Gain</v>
      </c>
      <c r="D338" s="27" t="str">
        <v>[36]</v>
      </c>
      <c r="E338" s="27" t="str" cm="1">
        <f t="array" ref="E338:F338">_xlfn.TEXTSPLIT($B338,")")</f>
        <v>6thDec2024(09:53:01</v>
      </c>
      <c r="F338" s="27" t="str">
        <v>609636389Reels</v>
      </c>
      <c r="G338" s="27" t="str">
        <f t="shared" si="51"/>
        <v>36]</v>
      </c>
      <c r="H338" s="27">
        <f>VALUE(SUBSTITUTE($G338,"]",""))</f>
        <v>36</v>
      </c>
      <c r="I338" s="27" t="str">
        <f t="shared" si="52"/>
        <v>Train to Gain</v>
      </c>
      <c r="J338" s="28" t="str">
        <f t="shared" si="53"/>
        <v>6thDec2024 09:53:01</v>
      </c>
      <c r="K338" s="28" t="str" cm="1">
        <f t="array" ref="K338:L338">_xlfn.TEXTSPLIT($J338," ")</f>
        <v>6thDec2024</v>
      </c>
      <c r="L338" s="28" t="str">
        <v>09:53:01</v>
      </c>
      <c r="M338" s="58" t="str">
        <f t="shared" si="54"/>
        <v>6/12/2024</v>
      </c>
      <c r="N338" s="28" t="str" cm="1">
        <f t="array" ref="N338:P338">_xlfn.TEXTSPLIT($M338,"/")</f>
        <v>6</v>
      </c>
      <c r="O338" s="28" t="str">
        <v>12</v>
      </c>
      <c r="P338" s="28" t="str">
        <v>2024</v>
      </c>
      <c r="Q338" s="28">
        <f>DATE(P338,N338,O338)</f>
        <v>45455</v>
      </c>
      <c r="R338" s="89" t="str" cm="1">
        <f t="array" ref="R338:T338">_xlfn.TEXTSPLIT($L338,":")</f>
        <v>09</v>
      </c>
      <c r="S338" s="28" t="str">
        <v>53</v>
      </c>
      <c r="T338" s="28" t="str">
        <v>01</v>
      </c>
      <c r="U338" s="90">
        <f t="shared" si="55"/>
        <v>0.41181712962962963</v>
      </c>
      <c r="V338" s="27" t="str">
        <f t="shared" si="56"/>
        <v>Reels</v>
      </c>
      <c r="W338" s="37" t="str">
        <f t="shared" si="57"/>
        <v>Instagram</v>
      </c>
      <c r="X338" s="71">
        <f t="shared" si="49"/>
        <v>36</v>
      </c>
      <c r="Y338" s="60" t="str">
        <f t="shared" si="50"/>
        <v>Train to Gain</v>
      </c>
      <c r="Z338" s="69">
        <f t="shared" si="58"/>
        <v>45455</v>
      </c>
      <c r="AA338" s="66" t="str" cm="1">
        <f t="array" ref="AA338:AB338">_xlfn.TEXTSPLIT($F338,$V338)</f>
        <v>609636389</v>
      </c>
      <c r="AB338" t="str">
        <v/>
      </c>
    </row>
    <row r="339" spans="1:28">
      <c r="A339" s="32" t="s">
        <v>1467</v>
      </c>
      <c r="B339" s="37" t="str" cm="1">
        <f t="array" ref="B339:D339">TRIM(_xlfn.TEXTSPLIT($A339,"#"))</f>
        <v>6thDec2024(11:24:31)709726393Explore Page</v>
      </c>
      <c r="C339" s="27" t="str">
        <v>Grow with Us</v>
      </c>
      <c r="D339" s="27" t="str">
        <v>[37]</v>
      </c>
      <c r="E339" s="27" t="str" cm="1">
        <f t="array" ref="E339:F339">_xlfn.TEXTSPLIT($B339,")")</f>
        <v>6thDec2024(11:24:31</v>
      </c>
      <c r="F339" s="27" t="str">
        <v>709726393Explore Page</v>
      </c>
      <c r="G339" s="27" t="str">
        <f t="shared" si="51"/>
        <v>37]</v>
      </c>
      <c r="H339" s="27">
        <f>VALUE(SUBSTITUTE($G339,"]",""))</f>
        <v>37</v>
      </c>
      <c r="I339" s="27" t="str">
        <f t="shared" si="52"/>
        <v>Grow with Us</v>
      </c>
      <c r="J339" s="28" t="str">
        <f t="shared" si="53"/>
        <v>6thDec2024 11:24:31</v>
      </c>
      <c r="K339" s="28" t="str" cm="1">
        <f t="array" ref="K339:L339">_xlfn.TEXTSPLIT($J339," ")</f>
        <v>6thDec2024</v>
      </c>
      <c r="L339" s="28" t="str">
        <v>11:24:31</v>
      </c>
      <c r="M339" s="58" t="str">
        <f t="shared" si="54"/>
        <v>6/12/2024</v>
      </c>
      <c r="N339" s="28" t="str" cm="1">
        <f t="array" ref="N339:P339">_xlfn.TEXTSPLIT($M339,"/")</f>
        <v>6</v>
      </c>
      <c r="O339" s="28" t="str">
        <v>12</v>
      </c>
      <c r="P339" s="28" t="str">
        <v>2024</v>
      </c>
      <c r="Q339" s="28">
        <f>DATE(P339,N339,O339)</f>
        <v>45455</v>
      </c>
      <c r="R339" s="89" t="str" cm="1">
        <f t="array" ref="R339:T339">_xlfn.TEXTSPLIT($L339,":")</f>
        <v>11</v>
      </c>
      <c r="S339" s="28" t="str">
        <v>24</v>
      </c>
      <c r="T339" s="28" t="str">
        <v>31</v>
      </c>
      <c r="U339" s="90">
        <f t="shared" si="55"/>
        <v>0.47535879629629629</v>
      </c>
      <c r="V339" s="27" t="str">
        <f t="shared" si="56"/>
        <v>Explore Page</v>
      </c>
      <c r="W339" s="37" t="str">
        <f t="shared" si="57"/>
        <v>Instagram</v>
      </c>
      <c r="X339" s="71">
        <f t="shared" si="49"/>
        <v>37</v>
      </c>
      <c r="Y339" s="60" t="str">
        <f t="shared" si="50"/>
        <v>Grow with Us</v>
      </c>
      <c r="Z339" s="69">
        <f t="shared" si="58"/>
        <v>45455</v>
      </c>
      <c r="AA339" s="66" t="str" cm="1">
        <f t="array" ref="AA339:AB339">_xlfn.TEXTSPLIT($F339,$V339)</f>
        <v>709726393</v>
      </c>
      <c r="AB339" t="str">
        <v/>
      </c>
    </row>
    <row r="340" spans="1:28">
      <c r="A340" s="32" t="s">
        <v>1468</v>
      </c>
      <c r="B340" s="37" t="str" cm="1">
        <f t="array" ref="B340:D340">TRIM(_xlfn.TEXTSPLIT($A340,"#"))</f>
        <v>1stDec2024(06:21:30)609816397Explore Page</v>
      </c>
      <c r="C340" s="27" t="str">
        <v>Train to Gain</v>
      </c>
      <c r="D340" s="27" t="str">
        <v>[32]</v>
      </c>
      <c r="E340" s="27" t="str" cm="1">
        <f t="array" ref="E340:F340">_xlfn.TEXTSPLIT($B340,")")</f>
        <v>1stDec2024(06:21:30</v>
      </c>
      <c r="F340" s="27" t="str">
        <v>609816397Explore Page</v>
      </c>
      <c r="G340" s="27" t="str">
        <f t="shared" si="51"/>
        <v>32]</v>
      </c>
      <c r="H340" s="27">
        <f>VALUE(SUBSTITUTE($G340,"]",""))</f>
        <v>32</v>
      </c>
      <c r="I340" s="27" t="str">
        <f t="shared" si="52"/>
        <v>Train to Gain</v>
      </c>
      <c r="J340" s="28" t="str">
        <f t="shared" si="53"/>
        <v>1stDec2024 06:21:30</v>
      </c>
      <c r="K340" s="28" t="str" cm="1">
        <f t="array" ref="K340:L340">_xlfn.TEXTSPLIT($J340," ")</f>
        <v>1stDec2024</v>
      </c>
      <c r="L340" s="28" t="str">
        <v>06:21:30</v>
      </c>
      <c r="M340" s="58" t="str">
        <f t="shared" si="54"/>
        <v>1/12/2024</v>
      </c>
      <c r="N340" s="28" t="str" cm="1">
        <f t="array" ref="N340:P340">_xlfn.TEXTSPLIT($M340,"/")</f>
        <v>1</v>
      </c>
      <c r="O340" s="28" t="str">
        <v>12</v>
      </c>
      <c r="P340" s="28" t="str">
        <v>2024</v>
      </c>
      <c r="Q340" s="28">
        <f>DATE(P340,N340,O340)</f>
        <v>45303</v>
      </c>
      <c r="R340" s="89" t="str" cm="1">
        <f t="array" ref="R340:T340">_xlfn.TEXTSPLIT($L340,":")</f>
        <v>06</v>
      </c>
      <c r="S340" s="28" t="str">
        <v>21</v>
      </c>
      <c r="T340" s="28" t="str">
        <v>30</v>
      </c>
      <c r="U340" s="90">
        <f t="shared" si="55"/>
        <v>0.26493055555555556</v>
      </c>
      <c r="V340" s="27" t="str">
        <f t="shared" si="56"/>
        <v>Explore Page</v>
      </c>
      <c r="W340" s="37" t="str">
        <f t="shared" si="57"/>
        <v>Instagram</v>
      </c>
      <c r="X340" s="71">
        <f t="shared" si="49"/>
        <v>32</v>
      </c>
      <c r="Y340" s="60" t="str">
        <f t="shared" si="50"/>
        <v>Train to Gain</v>
      </c>
      <c r="Z340" s="69">
        <f t="shared" si="58"/>
        <v>45303</v>
      </c>
      <c r="AA340" s="66" t="str" cm="1">
        <f t="array" ref="AA340:AB340">_xlfn.TEXTSPLIT($F340,$V340)</f>
        <v>609816397</v>
      </c>
      <c r="AB340" t="str">
        <v/>
      </c>
    </row>
    <row r="341" spans="1:28">
      <c r="A341" s="32" t="s">
        <v>1469</v>
      </c>
      <c r="B341" s="37" t="str" cm="1">
        <f t="array" ref="B341:D341">TRIM(_xlfn.TEXTSPLIT($A341,"#"))</f>
        <v>2ndDec2024(03:14:21)609906401Reels</v>
      </c>
      <c r="C341" s="27" t="str">
        <v>Grow with Us</v>
      </c>
      <c r="D341" s="27" t="str">
        <v>[16]</v>
      </c>
      <c r="E341" s="27" t="str" cm="1">
        <f t="array" ref="E341:F341">_xlfn.TEXTSPLIT($B341,")")</f>
        <v>2ndDec2024(03:14:21</v>
      </c>
      <c r="F341" s="27" t="str">
        <v>609906401Reels</v>
      </c>
      <c r="G341" s="27" t="str">
        <f t="shared" si="51"/>
        <v>16]</v>
      </c>
      <c r="H341" s="27">
        <f>VALUE(SUBSTITUTE($G341,"]",""))</f>
        <v>16</v>
      </c>
      <c r="I341" s="27" t="str">
        <f t="shared" si="52"/>
        <v>Grow with Us</v>
      </c>
      <c r="J341" s="28" t="str">
        <f t="shared" si="53"/>
        <v>2ndDec2024 03:14:21</v>
      </c>
      <c r="K341" s="28" t="str" cm="1">
        <f t="array" ref="K341:L341">_xlfn.TEXTSPLIT($J341," ")</f>
        <v>2ndDec2024</v>
      </c>
      <c r="L341" s="28" t="str">
        <v>03:14:21</v>
      </c>
      <c r="M341" s="58" t="str">
        <f t="shared" si="54"/>
        <v>2/12/2024</v>
      </c>
      <c r="N341" s="28" t="str" cm="1">
        <f t="array" ref="N341:P341">_xlfn.TEXTSPLIT($M341,"/")</f>
        <v>2</v>
      </c>
      <c r="O341" s="28" t="str">
        <v>12</v>
      </c>
      <c r="P341" s="28" t="str">
        <v>2024</v>
      </c>
      <c r="Q341" s="28">
        <f>DATE(P341,N341,O341)</f>
        <v>45334</v>
      </c>
      <c r="R341" s="89" t="str" cm="1">
        <f t="array" ref="R341:T341">_xlfn.TEXTSPLIT($L341,":")</f>
        <v>03</v>
      </c>
      <c r="S341" s="28" t="str">
        <v>14</v>
      </c>
      <c r="T341" s="28" t="str">
        <v>21</v>
      </c>
      <c r="U341" s="90">
        <f t="shared" si="55"/>
        <v>0.13496527777777778</v>
      </c>
      <c r="V341" s="27" t="str">
        <f t="shared" si="56"/>
        <v>Reels</v>
      </c>
      <c r="W341" s="37" t="str">
        <f t="shared" si="57"/>
        <v>Instagram</v>
      </c>
      <c r="X341" s="71">
        <f t="shared" si="49"/>
        <v>16</v>
      </c>
      <c r="Y341" s="60" t="str">
        <f t="shared" si="50"/>
        <v>Grow with Us</v>
      </c>
      <c r="Z341" s="69">
        <f t="shared" si="58"/>
        <v>45334</v>
      </c>
      <c r="AA341" s="66" t="str" cm="1">
        <f t="array" ref="AA341:AB341">_xlfn.TEXTSPLIT($F341,$V341)</f>
        <v>609906401</v>
      </c>
      <c r="AB341" t="str">
        <v/>
      </c>
    </row>
    <row r="342" spans="1:28">
      <c r="A342" s="32" t="s">
        <v>1470</v>
      </c>
      <c r="B342" s="37" t="str" cm="1">
        <f t="array" ref="B342:D342">TRIM(_xlfn.TEXTSPLIT($A342,"#"))</f>
        <v>3rdDec2024(07:47:27)709996404Reels</v>
      </c>
      <c r="C342" s="27" t="str">
        <v>Train to Gain</v>
      </c>
      <c r="D342" s="27" t="str">
        <v>[20]</v>
      </c>
      <c r="E342" s="27" t="str" cm="1">
        <f t="array" ref="E342:F342">_xlfn.TEXTSPLIT($B342,")")</f>
        <v>3rdDec2024(07:47:27</v>
      </c>
      <c r="F342" s="27" t="str">
        <v>709996404Reels</v>
      </c>
      <c r="G342" s="27" t="str">
        <f t="shared" si="51"/>
        <v>20]</v>
      </c>
      <c r="H342" s="27">
        <f>VALUE(SUBSTITUTE($G342,"]",""))</f>
        <v>20</v>
      </c>
      <c r="I342" s="27" t="str">
        <f t="shared" si="52"/>
        <v>Train to Gain</v>
      </c>
      <c r="J342" s="28" t="str">
        <f t="shared" si="53"/>
        <v>3rdDec2024 07:47:27</v>
      </c>
      <c r="K342" s="28" t="str" cm="1">
        <f t="array" ref="K342:L342">_xlfn.TEXTSPLIT($J342," ")</f>
        <v>3rdDec2024</v>
      </c>
      <c r="L342" s="28" t="str">
        <v>07:47:27</v>
      </c>
      <c r="M342" s="58" t="str">
        <f t="shared" si="54"/>
        <v>3/12/2024</v>
      </c>
      <c r="N342" s="28" t="str" cm="1">
        <f t="array" ref="N342:P342">_xlfn.TEXTSPLIT($M342,"/")</f>
        <v>3</v>
      </c>
      <c r="O342" s="28" t="str">
        <v>12</v>
      </c>
      <c r="P342" s="28" t="str">
        <v>2024</v>
      </c>
      <c r="Q342" s="28">
        <f>DATE(P342,N342,O342)</f>
        <v>45363</v>
      </c>
      <c r="R342" s="89" t="str" cm="1">
        <f t="array" ref="R342:T342">_xlfn.TEXTSPLIT($L342,":")</f>
        <v>07</v>
      </c>
      <c r="S342" s="28" t="str">
        <v>47</v>
      </c>
      <c r="T342" s="28" t="str">
        <v>27</v>
      </c>
      <c r="U342" s="90">
        <f t="shared" si="55"/>
        <v>0.32461805555555556</v>
      </c>
      <c r="V342" s="27" t="str">
        <f t="shared" si="56"/>
        <v>Reels</v>
      </c>
      <c r="W342" s="37" t="str">
        <f t="shared" si="57"/>
        <v>Instagram</v>
      </c>
      <c r="X342" s="71">
        <f t="shared" si="49"/>
        <v>20</v>
      </c>
      <c r="Y342" s="60" t="str">
        <f t="shared" si="50"/>
        <v>Train to Gain</v>
      </c>
      <c r="Z342" s="69">
        <f t="shared" si="58"/>
        <v>45363</v>
      </c>
      <c r="AA342" s="66" t="str" cm="1">
        <f t="array" ref="AA342:AB342">_xlfn.TEXTSPLIT($F342,$V342)</f>
        <v>709996404</v>
      </c>
      <c r="AB342" t="str">
        <v/>
      </c>
    </row>
    <row r="343" spans="1:28">
      <c r="A343" s="32" t="s">
        <v>1471</v>
      </c>
      <c r="B343" s="37" t="str" cm="1">
        <f t="array" ref="B343:D343">TRIM(_xlfn.TEXTSPLIT($A343,"#"))</f>
        <v>5thDec2024(05:05:16)600086408Reels</v>
      </c>
      <c r="C343" s="27" t="str">
        <v>Unlock Your Potential</v>
      </c>
      <c r="D343" s="27" t="str">
        <v>[33]</v>
      </c>
      <c r="E343" s="27" t="str" cm="1">
        <f t="array" ref="E343:F343">_xlfn.TEXTSPLIT($B343,")")</f>
        <v>5thDec2024(05:05:16</v>
      </c>
      <c r="F343" s="27" t="str">
        <v>600086408Reels</v>
      </c>
      <c r="G343" s="27" t="str">
        <f t="shared" si="51"/>
        <v>33]</v>
      </c>
      <c r="H343" s="27">
        <f>VALUE(SUBSTITUTE($G343,"]",""))</f>
        <v>33</v>
      </c>
      <c r="I343" s="27" t="str">
        <f t="shared" si="52"/>
        <v>Unlock Your Potential</v>
      </c>
      <c r="J343" s="28" t="str">
        <f t="shared" si="53"/>
        <v>5thDec2024 05:05:16</v>
      </c>
      <c r="K343" s="28" t="str" cm="1">
        <f t="array" ref="K343:L343">_xlfn.TEXTSPLIT($J343," ")</f>
        <v>5thDec2024</v>
      </c>
      <c r="L343" s="28" t="str">
        <v>05:05:16</v>
      </c>
      <c r="M343" s="58" t="str">
        <f t="shared" si="54"/>
        <v>5/12/2024</v>
      </c>
      <c r="N343" s="28" t="str" cm="1">
        <f t="array" ref="N343:P343">_xlfn.TEXTSPLIT($M343,"/")</f>
        <v>5</v>
      </c>
      <c r="O343" s="28" t="str">
        <v>12</v>
      </c>
      <c r="P343" s="28" t="str">
        <v>2024</v>
      </c>
      <c r="Q343" s="28">
        <f>DATE(P343,N343,O343)</f>
        <v>45424</v>
      </c>
      <c r="R343" s="89" t="str" cm="1">
        <f t="array" ref="R343:T343">_xlfn.TEXTSPLIT($L343,":")</f>
        <v>05</v>
      </c>
      <c r="S343" s="28" t="str">
        <v>05</v>
      </c>
      <c r="T343" s="28" t="str">
        <v>16</v>
      </c>
      <c r="U343" s="90">
        <f t="shared" si="55"/>
        <v>0.21199074074074073</v>
      </c>
      <c r="V343" s="27" t="str">
        <f t="shared" si="56"/>
        <v>Reels</v>
      </c>
      <c r="W343" s="37" t="str">
        <f t="shared" si="57"/>
        <v>Instagram</v>
      </c>
      <c r="X343" s="71">
        <f t="shared" si="49"/>
        <v>33</v>
      </c>
      <c r="Y343" s="60" t="str">
        <f t="shared" si="50"/>
        <v>Unlock Your Potential</v>
      </c>
      <c r="Z343" s="69">
        <f t="shared" si="58"/>
        <v>45424</v>
      </c>
      <c r="AA343" s="66" t="str" cm="1">
        <f t="array" ref="AA343:AB343">_xlfn.TEXTSPLIT($F343,$V343)</f>
        <v>600086408</v>
      </c>
      <c r="AB343" t="str">
        <v/>
      </c>
    </row>
    <row r="344" spans="1:28">
      <c r="A344" s="32" t="s">
        <v>1472</v>
      </c>
      <c r="B344" s="37" t="str" cm="1">
        <f t="array" ref="B344:D344">TRIM(_xlfn.TEXTSPLIT($A344,"#"))</f>
        <v>6thDec2024(08:29:37)700176412Reels</v>
      </c>
      <c r="C344" s="27" t="str">
        <v>Train to Gain</v>
      </c>
      <c r="D344" s="27" t="str">
        <v>[34]</v>
      </c>
      <c r="E344" s="27" t="str" cm="1">
        <f t="array" ref="E344:F344">_xlfn.TEXTSPLIT($B344,")")</f>
        <v>6thDec2024(08:29:37</v>
      </c>
      <c r="F344" s="27" t="str">
        <v>700176412Reels</v>
      </c>
      <c r="G344" s="27" t="str">
        <f t="shared" si="51"/>
        <v>34]</v>
      </c>
      <c r="H344" s="27">
        <f>VALUE(SUBSTITUTE($G344,"]",""))</f>
        <v>34</v>
      </c>
      <c r="I344" s="27" t="str">
        <f t="shared" si="52"/>
        <v>Train to Gain</v>
      </c>
      <c r="J344" s="28" t="str">
        <f t="shared" si="53"/>
        <v>6thDec2024 08:29:37</v>
      </c>
      <c r="K344" s="28" t="str" cm="1">
        <f t="array" ref="K344:L344">_xlfn.TEXTSPLIT($J344," ")</f>
        <v>6thDec2024</v>
      </c>
      <c r="L344" s="28" t="str">
        <v>08:29:37</v>
      </c>
      <c r="M344" s="58" t="str">
        <f t="shared" si="54"/>
        <v>6/12/2024</v>
      </c>
      <c r="N344" s="28" t="str" cm="1">
        <f t="array" ref="N344:P344">_xlfn.TEXTSPLIT($M344,"/")</f>
        <v>6</v>
      </c>
      <c r="O344" s="28" t="str">
        <v>12</v>
      </c>
      <c r="P344" s="28" t="str">
        <v>2024</v>
      </c>
      <c r="Q344" s="28">
        <f>DATE(P344,N344,O344)</f>
        <v>45455</v>
      </c>
      <c r="R344" s="89" t="str" cm="1">
        <f t="array" ref="R344:T344">_xlfn.TEXTSPLIT($L344,":")</f>
        <v>08</v>
      </c>
      <c r="S344" s="28" t="str">
        <v>29</v>
      </c>
      <c r="T344" s="28" t="str">
        <v>37</v>
      </c>
      <c r="U344" s="90">
        <f t="shared" si="55"/>
        <v>0.35390046296296296</v>
      </c>
      <c r="V344" s="27" t="str">
        <f t="shared" si="56"/>
        <v>Reels</v>
      </c>
      <c r="W344" s="37" t="str">
        <f t="shared" si="57"/>
        <v>Instagram</v>
      </c>
      <c r="X344" s="71">
        <f t="shared" si="49"/>
        <v>34</v>
      </c>
      <c r="Y344" s="60" t="str">
        <f t="shared" si="50"/>
        <v>Train to Gain</v>
      </c>
      <c r="Z344" s="69">
        <f t="shared" si="58"/>
        <v>45455</v>
      </c>
      <c r="AA344" s="66" t="str" cm="1">
        <f t="array" ref="AA344:AB344">_xlfn.TEXTSPLIT($F344,$V344)</f>
        <v>700176412</v>
      </c>
      <c r="AB344" t="str">
        <v/>
      </c>
    </row>
    <row r="345" spans="1:28">
      <c r="A345" s="32" t="s">
        <v>1473</v>
      </c>
      <c r="B345" s="37" t="str" cm="1">
        <f t="array" ref="B345:D345">TRIM(_xlfn.TEXTSPLIT($A345,"#"))</f>
        <v>2ndDec2024(05:56:46)700266416Explore Page</v>
      </c>
      <c r="C345" s="27" t="str">
        <v>Train to Gain</v>
      </c>
      <c r="D345" s="27" t="str">
        <v>[30]</v>
      </c>
      <c r="E345" s="27" t="str" cm="1">
        <f t="array" ref="E345:F345">_xlfn.TEXTSPLIT($B345,")")</f>
        <v>2ndDec2024(05:56:46</v>
      </c>
      <c r="F345" s="27" t="str">
        <v>700266416Explore Page</v>
      </c>
      <c r="G345" s="27" t="str">
        <f t="shared" si="51"/>
        <v>30]</v>
      </c>
      <c r="H345" s="27">
        <f>VALUE(SUBSTITUTE($G345,"]",""))</f>
        <v>30</v>
      </c>
      <c r="I345" s="27" t="str">
        <f t="shared" si="52"/>
        <v>Train to Gain</v>
      </c>
      <c r="J345" s="28" t="str">
        <f t="shared" si="53"/>
        <v>2ndDec2024 05:56:46</v>
      </c>
      <c r="K345" s="28" t="str" cm="1">
        <f t="array" ref="K345:L345">_xlfn.TEXTSPLIT($J345," ")</f>
        <v>2ndDec2024</v>
      </c>
      <c r="L345" s="28" t="str">
        <v>05:56:46</v>
      </c>
      <c r="M345" s="58" t="str">
        <f t="shared" si="54"/>
        <v>2/12/2024</v>
      </c>
      <c r="N345" s="28" t="str" cm="1">
        <f t="array" ref="N345:P345">_xlfn.TEXTSPLIT($M345,"/")</f>
        <v>2</v>
      </c>
      <c r="O345" s="28" t="str">
        <v>12</v>
      </c>
      <c r="P345" s="28" t="str">
        <v>2024</v>
      </c>
      <c r="Q345" s="28">
        <f>DATE(P345,N345,O345)</f>
        <v>45334</v>
      </c>
      <c r="R345" s="89" t="str" cm="1">
        <f t="array" ref="R345:T345">_xlfn.TEXTSPLIT($L345,":")</f>
        <v>05</v>
      </c>
      <c r="S345" s="28" t="str">
        <v>56</v>
      </c>
      <c r="T345" s="28" t="str">
        <v>46</v>
      </c>
      <c r="U345" s="90">
        <f t="shared" si="55"/>
        <v>0.24775462962962963</v>
      </c>
      <c r="V345" s="27" t="str">
        <f t="shared" si="56"/>
        <v>Explore Page</v>
      </c>
      <c r="W345" s="37" t="str">
        <f t="shared" si="57"/>
        <v>Instagram</v>
      </c>
      <c r="X345" s="71">
        <f t="shared" si="49"/>
        <v>30</v>
      </c>
      <c r="Y345" s="60" t="str">
        <f t="shared" si="50"/>
        <v>Train to Gain</v>
      </c>
      <c r="Z345" s="69">
        <f t="shared" si="58"/>
        <v>45334</v>
      </c>
      <c r="AA345" s="66" t="str" cm="1">
        <f t="array" ref="AA345:AB345">_xlfn.TEXTSPLIT($F345,$V345)</f>
        <v>700266416</v>
      </c>
      <c r="AB345" t="str">
        <v/>
      </c>
    </row>
    <row r="346" spans="1:28">
      <c r="A346" s="32" t="s">
        <v>1474</v>
      </c>
      <c r="B346" s="37" t="str" cm="1">
        <f t="array" ref="B346:D346">TRIM(_xlfn.TEXTSPLIT($A346,"#"))</f>
        <v>2ndDec2024(04:10:14)600356419Explore Page</v>
      </c>
      <c r="C346" s="27" t="str">
        <v>Train to Gain</v>
      </c>
      <c r="D346" s="27" t="str">
        <v>[16]</v>
      </c>
      <c r="E346" s="27" t="str" cm="1">
        <f t="array" ref="E346:F346">_xlfn.TEXTSPLIT($B346,")")</f>
        <v>2ndDec2024(04:10:14</v>
      </c>
      <c r="F346" s="27" t="str">
        <v>600356419Explore Page</v>
      </c>
      <c r="G346" s="27" t="str">
        <f t="shared" si="51"/>
        <v>16]</v>
      </c>
      <c r="H346" s="27">
        <f>VALUE(SUBSTITUTE($G346,"]",""))</f>
        <v>16</v>
      </c>
      <c r="I346" s="27" t="str">
        <f t="shared" si="52"/>
        <v>Train to Gain</v>
      </c>
      <c r="J346" s="28" t="str">
        <f t="shared" si="53"/>
        <v>2ndDec2024 04:10:14</v>
      </c>
      <c r="K346" s="28" t="str" cm="1">
        <f t="array" ref="K346:L346">_xlfn.TEXTSPLIT($J346," ")</f>
        <v>2ndDec2024</v>
      </c>
      <c r="L346" s="28" t="str">
        <v>04:10:14</v>
      </c>
      <c r="M346" s="58" t="str">
        <f t="shared" si="54"/>
        <v>2/12/2024</v>
      </c>
      <c r="N346" s="28" t="str" cm="1">
        <f t="array" ref="N346:P346">_xlfn.TEXTSPLIT($M346,"/")</f>
        <v>2</v>
      </c>
      <c r="O346" s="28" t="str">
        <v>12</v>
      </c>
      <c r="P346" s="28" t="str">
        <v>2024</v>
      </c>
      <c r="Q346" s="28">
        <f>DATE(P346,N346,O346)</f>
        <v>45334</v>
      </c>
      <c r="R346" s="89" t="str" cm="1">
        <f t="array" ref="R346:T346">_xlfn.TEXTSPLIT($L346,":")</f>
        <v>04</v>
      </c>
      <c r="S346" s="28" t="str">
        <v>10</v>
      </c>
      <c r="T346" s="28" t="str">
        <v>14</v>
      </c>
      <c r="U346" s="90">
        <f t="shared" si="55"/>
        <v>0.17377314814814815</v>
      </c>
      <c r="V346" s="27" t="str">
        <f t="shared" si="56"/>
        <v>Explore Page</v>
      </c>
      <c r="W346" s="37" t="str">
        <f t="shared" si="57"/>
        <v>Instagram</v>
      </c>
      <c r="X346" s="71">
        <f t="shared" si="49"/>
        <v>16</v>
      </c>
      <c r="Y346" s="60" t="str">
        <f t="shared" si="50"/>
        <v>Train to Gain</v>
      </c>
      <c r="Z346" s="69">
        <f t="shared" si="58"/>
        <v>45334</v>
      </c>
      <c r="AA346" s="66" t="str" cm="1">
        <f t="array" ref="AA346:AB346">_xlfn.TEXTSPLIT($F346,$V346)</f>
        <v>600356419</v>
      </c>
      <c r="AB346" t="str">
        <v/>
      </c>
    </row>
    <row r="347" spans="1:28">
      <c r="A347" s="32" t="s">
        <v>1475</v>
      </c>
      <c r="B347" s="37" t="str" cm="1">
        <f t="array" ref="B347:D347">TRIM(_xlfn.TEXTSPLIT($A347,"#"))</f>
        <v>6thDec2024(02:21:11)700446423Monetization</v>
      </c>
      <c r="C347" s="27" t="str">
        <v>Train to Gain</v>
      </c>
      <c r="D347" s="27" t="str">
        <v>[33]</v>
      </c>
      <c r="E347" s="27" t="str" cm="1">
        <f t="array" ref="E347:F347">_xlfn.TEXTSPLIT($B347,")")</f>
        <v>6thDec2024(02:21:11</v>
      </c>
      <c r="F347" s="27" t="str">
        <v>700446423Monetization</v>
      </c>
      <c r="G347" s="27" t="str">
        <f t="shared" si="51"/>
        <v>33]</v>
      </c>
      <c r="H347" s="27">
        <f>VALUE(SUBSTITUTE($G347,"]",""))</f>
        <v>33</v>
      </c>
      <c r="I347" s="27" t="str">
        <f t="shared" si="52"/>
        <v>Train to Gain</v>
      </c>
      <c r="J347" s="28" t="str">
        <f t="shared" si="53"/>
        <v>6thDec2024 02:21:11</v>
      </c>
      <c r="K347" s="28" t="str" cm="1">
        <f t="array" ref="K347:L347">_xlfn.TEXTSPLIT($J347," ")</f>
        <v>6thDec2024</v>
      </c>
      <c r="L347" s="28" t="str">
        <v>02:21:11</v>
      </c>
      <c r="M347" s="58" t="str">
        <f t="shared" si="54"/>
        <v>6/12/2024</v>
      </c>
      <c r="N347" s="28" t="str" cm="1">
        <f t="array" ref="N347:P347">_xlfn.TEXTSPLIT($M347,"/")</f>
        <v>6</v>
      </c>
      <c r="O347" s="28" t="str">
        <v>12</v>
      </c>
      <c r="P347" s="28" t="str">
        <v>2024</v>
      </c>
      <c r="Q347" s="28">
        <f>DATE(P347,N347,O347)</f>
        <v>45455</v>
      </c>
      <c r="R347" s="89" t="str" cm="1">
        <f t="array" ref="R347:T347">_xlfn.TEXTSPLIT($L347,":")</f>
        <v>02</v>
      </c>
      <c r="S347" s="28" t="str">
        <v>21</v>
      </c>
      <c r="T347" s="28" t="str">
        <v>11</v>
      </c>
      <c r="U347" s="90">
        <f t="shared" si="55"/>
        <v>9.8043981481481482E-2</v>
      </c>
      <c r="V347" s="27" t="str">
        <f t="shared" si="56"/>
        <v>Monetization</v>
      </c>
      <c r="W347" s="37" t="str">
        <f t="shared" si="57"/>
        <v>Youtube</v>
      </c>
      <c r="X347" s="71">
        <f t="shared" si="49"/>
        <v>33</v>
      </c>
      <c r="Y347" s="60" t="str">
        <f t="shared" si="50"/>
        <v>Train to Gain</v>
      </c>
      <c r="Z347" s="69">
        <f t="shared" si="58"/>
        <v>45455</v>
      </c>
      <c r="AA347" s="66" t="str" cm="1">
        <f t="array" ref="AA347:AB347">_xlfn.TEXTSPLIT($F347,$V347)</f>
        <v>700446423</v>
      </c>
      <c r="AB347" t="str">
        <v/>
      </c>
    </row>
    <row r="348" spans="1:28">
      <c r="A348" s="32" t="s">
        <v>1476</v>
      </c>
      <c r="B348" s="37" t="str" cm="1">
        <f t="array" ref="B348:D348">TRIM(_xlfn.TEXTSPLIT($A348,"#"))</f>
        <v>2ndDec2024(11:21:18)600536427Reels</v>
      </c>
      <c r="C348" s="27" t="str">
        <v>Train to Gain</v>
      </c>
      <c r="D348" s="27" t="str">
        <v>[37]</v>
      </c>
      <c r="E348" s="27" t="str" cm="1">
        <f t="array" ref="E348:F348">_xlfn.TEXTSPLIT($B348,")")</f>
        <v>2ndDec2024(11:21:18</v>
      </c>
      <c r="F348" s="27" t="str">
        <v>600536427Reels</v>
      </c>
      <c r="G348" s="27" t="str">
        <f t="shared" si="51"/>
        <v>37]</v>
      </c>
      <c r="H348" s="27">
        <f>VALUE(SUBSTITUTE($G348,"]",""))</f>
        <v>37</v>
      </c>
      <c r="I348" s="27" t="str">
        <f t="shared" si="52"/>
        <v>Train to Gain</v>
      </c>
      <c r="J348" s="28" t="str">
        <f t="shared" si="53"/>
        <v>2ndDec2024 11:21:18</v>
      </c>
      <c r="K348" s="28" t="str" cm="1">
        <f t="array" ref="K348:L348">_xlfn.TEXTSPLIT($J348," ")</f>
        <v>2ndDec2024</v>
      </c>
      <c r="L348" s="28" t="str">
        <v>11:21:18</v>
      </c>
      <c r="M348" s="58" t="str">
        <f t="shared" si="54"/>
        <v>2/12/2024</v>
      </c>
      <c r="N348" s="28" t="str" cm="1">
        <f t="array" ref="N348:P348">_xlfn.TEXTSPLIT($M348,"/")</f>
        <v>2</v>
      </c>
      <c r="O348" s="28" t="str">
        <v>12</v>
      </c>
      <c r="P348" s="28" t="str">
        <v>2024</v>
      </c>
      <c r="Q348" s="28">
        <f>DATE(P348,N348,O348)</f>
        <v>45334</v>
      </c>
      <c r="R348" s="89" t="str" cm="1">
        <f t="array" ref="R348:T348">_xlfn.TEXTSPLIT($L348,":")</f>
        <v>11</v>
      </c>
      <c r="S348" s="28" t="str">
        <v>21</v>
      </c>
      <c r="T348" s="28" t="str">
        <v>18</v>
      </c>
      <c r="U348" s="90">
        <f t="shared" si="55"/>
        <v>0.47312500000000002</v>
      </c>
      <c r="V348" s="27" t="str">
        <f t="shared" si="56"/>
        <v>Reels</v>
      </c>
      <c r="W348" s="37" t="str">
        <f t="shared" si="57"/>
        <v>Instagram</v>
      </c>
      <c r="X348" s="71">
        <f t="shared" si="49"/>
        <v>37</v>
      </c>
      <c r="Y348" s="60" t="str">
        <f t="shared" si="50"/>
        <v>Train to Gain</v>
      </c>
      <c r="Z348" s="69">
        <f t="shared" si="58"/>
        <v>45334</v>
      </c>
      <c r="AA348" s="66" t="str" cm="1">
        <f t="array" ref="AA348:AB348">_xlfn.TEXTSPLIT($F348,$V348)</f>
        <v>600536427</v>
      </c>
      <c r="AB348" t="str">
        <v/>
      </c>
    </row>
    <row r="349" spans="1:28">
      <c r="A349" s="32" t="s">
        <v>1477</v>
      </c>
      <c r="B349" s="37" t="str" cm="1">
        <f t="array" ref="B349:D349">TRIM(_xlfn.TEXTSPLIT($A349,"#"))</f>
        <v>1stDec2024(02:44:48)600626431Stories</v>
      </c>
      <c r="C349" s="27" t="str">
        <v>Grow with Us</v>
      </c>
      <c r="D349" s="27" t="str">
        <v>[38]</v>
      </c>
      <c r="E349" s="27" t="str" cm="1">
        <f t="array" ref="E349:F349">_xlfn.TEXTSPLIT($B349,")")</f>
        <v>1stDec2024(02:44:48</v>
      </c>
      <c r="F349" s="27" t="str">
        <v>600626431Stories</v>
      </c>
      <c r="G349" s="27" t="str">
        <f t="shared" si="51"/>
        <v>38]</v>
      </c>
      <c r="H349" s="27">
        <f>VALUE(SUBSTITUTE($G349,"]",""))</f>
        <v>38</v>
      </c>
      <c r="I349" s="27" t="str">
        <f t="shared" si="52"/>
        <v>Grow with Us</v>
      </c>
      <c r="J349" s="28" t="str">
        <f t="shared" si="53"/>
        <v>1stDec2024 02:44:48</v>
      </c>
      <c r="K349" s="28" t="str" cm="1">
        <f t="array" ref="K349:L349">_xlfn.TEXTSPLIT($J349," ")</f>
        <v>1stDec2024</v>
      </c>
      <c r="L349" s="28" t="str">
        <v>02:44:48</v>
      </c>
      <c r="M349" s="58" t="str">
        <f t="shared" si="54"/>
        <v>1/12/2024</v>
      </c>
      <c r="N349" s="28" t="str" cm="1">
        <f t="array" ref="N349:P349">_xlfn.TEXTSPLIT($M349,"/")</f>
        <v>1</v>
      </c>
      <c r="O349" s="28" t="str">
        <v>12</v>
      </c>
      <c r="P349" s="28" t="str">
        <v>2024</v>
      </c>
      <c r="Q349" s="28">
        <f>DATE(P349,N349,O349)</f>
        <v>45303</v>
      </c>
      <c r="R349" s="89" t="str" cm="1">
        <f t="array" ref="R349:T349">_xlfn.TEXTSPLIT($L349,":")</f>
        <v>02</v>
      </c>
      <c r="S349" s="28" t="str">
        <v>44</v>
      </c>
      <c r="T349" s="28" t="str">
        <v>48</v>
      </c>
      <c r="U349" s="90">
        <f t="shared" si="55"/>
        <v>0.11444444444444445</v>
      </c>
      <c r="V349" s="27" t="str">
        <f t="shared" si="56"/>
        <v>Stories</v>
      </c>
      <c r="W349" s="37" t="str">
        <f t="shared" si="57"/>
        <v>Instagram</v>
      </c>
      <c r="X349" s="71">
        <f t="shared" si="49"/>
        <v>38</v>
      </c>
      <c r="Y349" s="60" t="str">
        <f t="shared" si="50"/>
        <v>Grow with Us</v>
      </c>
      <c r="Z349" s="69">
        <f t="shared" si="58"/>
        <v>45303</v>
      </c>
      <c r="AA349" s="66" t="str" cm="1">
        <f t="array" ref="AA349:AB349">_xlfn.TEXTSPLIT($F349,$V349)</f>
        <v>600626431</v>
      </c>
      <c r="AB349" t="str">
        <v/>
      </c>
    </row>
    <row r="350" spans="1:28">
      <c r="A350" s="32" t="s">
        <v>1478</v>
      </c>
      <c r="B350" s="37" t="str" cm="1">
        <f t="array" ref="B350:D350">TRIM(_xlfn.TEXTSPLIT($A350,"#"))</f>
        <v>1stDec2024(03:17:09)600716435Reels</v>
      </c>
      <c r="C350" s="27" t="str">
        <v>Train to Gain</v>
      </c>
      <c r="D350" s="27" t="str">
        <v>[12]</v>
      </c>
      <c r="E350" s="27" t="str" cm="1">
        <f t="array" ref="E350:F350">_xlfn.TEXTSPLIT($B350,")")</f>
        <v>1stDec2024(03:17:09</v>
      </c>
      <c r="F350" s="27" t="str">
        <v>600716435Reels</v>
      </c>
      <c r="G350" s="27" t="str">
        <f t="shared" si="51"/>
        <v>12]</v>
      </c>
      <c r="H350" s="27">
        <f>VALUE(SUBSTITUTE($G350,"]",""))</f>
        <v>12</v>
      </c>
      <c r="I350" s="27" t="str">
        <f t="shared" si="52"/>
        <v>Train to Gain</v>
      </c>
      <c r="J350" s="28" t="str">
        <f t="shared" si="53"/>
        <v>1stDec2024 03:17:09</v>
      </c>
      <c r="K350" s="28" t="str" cm="1">
        <f t="array" ref="K350:L350">_xlfn.TEXTSPLIT($J350," ")</f>
        <v>1stDec2024</v>
      </c>
      <c r="L350" s="28" t="str">
        <v>03:17:09</v>
      </c>
      <c r="M350" s="58" t="str">
        <f t="shared" si="54"/>
        <v>1/12/2024</v>
      </c>
      <c r="N350" s="28" t="str" cm="1">
        <f t="array" ref="N350:P350">_xlfn.TEXTSPLIT($M350,"/")</f>
        <v>1</v>
      </c>
      <c r="O350" s="28" t="str">
        <v>12</v>
      </c>
      <c r="P350" s="28" t="str">
        <v>2024</v>
      </c>
      <c r="Q350" s="28">
        <f>DATE(P350,N350,O350)</f>
        <v>45303</v>
      </c>
      <c r="R350" s="89" t="str" cm="1">
        <f t="array" ref="R350:T350">_xlfn.TEXTSPLIT($L350,":")</f>
        <v>03</v>
      </c>
      <c r="S350" s="28" t="str">
        <v>17</v>
      </c>
      <c r="T350" s="28" t="str">
        <v>09</v>
      </c>
      <c r="U350" s="90">
        <f t="shared" si="55"/>
        <v>0.13690972222222222</v>
      </c>
      <c r="V350" s="27" t="str">
        <f t="shared" si="56"/>
        <v>Reels</v>
      </c>
      <c r="W350" s="37" t="str">
        <f t="shared" si="57"/>
        <v>Instagram</v>
      </c>
      <c r="X350" s="71">
        <f t="shared" si="49"/>
        <v>12</v>
      </c>
      <c r="Y350" s="60" t="str">
        <f t="shared" si="50"/>
        <v>Train to Gain</v>
      </c>
      <c r="Z350" s="69">
        <f t="shared" si="58"/>
        <v>45303</v>
      </c>
      <c r="AA350" s="66" t="str" cm="1">
        <f t="array" ref="AA350:AB350">_xlfn.TEXTSPLIT($F350,$V350)</f>
        <v>600716435</v>
      </c>
      <c r="AB350" t="str">
        <v/>
      </c>
    </row>
    <row r="351" spans="1:28">
      <c r="A351" s="32" t="s">
        <v>1479</v>
      </c>
      <c r="B351" s="37" t="str" cm="1">
        <f t="array" ref="B351:D351">TRIM(_xlfn.TEXTSPLIT($A351,"#"))</f>
        <v>3rdDec2024(09:34:19)700806438Monetization</v>
      </c>
      <c r="C351" s="27" t="str">
        <v>Train to Gain</v>
      </c>
      <c r="D351" s="27" t="str">
        <v>[14]</v>
      </c>
      <c r="E351" s="27" t="str" cm="1">
        <f t="array" ref="E351:F351">_xlfn.TEXTSPLIT($B351,")")</f>
        <v>3rdDec2024(09:34:19</v>
      </c>
      <c r="F351" s="27" t="str">
        <v>700806438Monetization</v>
      </c>
      <c r="G351" s="27" t="str">
        <f t="shared" si="51"/>
        <v>14]</v>
      </c>
      <c r="H351" s="27">
        <f>VALUE(SUBSTITUTE($G351,"]",""))</f>
        <v>14</v>
      </c>
      <c r="I351" s="27" t="str">
        <f t="shared" si="52"/>
        <v>Train to Gain</v>
      </c>
      <c r="J351" s="28" t="str">
        <f t="shared" si="53"/>
        <v>3rdDec2024 09:34:19</v>
      </c>
      <c r="K351" s="28" t="str" cm="1">
        <f t="array" ref="K351:L351">_xlfn.TEXTSPLIT($J351," ")</f>
        <v>3rdDec2024</v>
      </c>
      <c r="L351" s="28" t="str">
        <v>09:34:19</v>
      </c>
      <c r="M351" s="58" t="str">
        <f t="shared" si="54"/>
        <v>3/12/2024</v>
      </c>
      <c r="N351" s="28" t="str" cm="1">
        <f t="array" ref="N351:P351">_xlfn.TEXTSPLIT($M351,"/")</f>
        <v>3</v>
      </c>
      <c r="O351" s="28" t="str">
        <v>12</v>
      </c>
      <c r="P351" s="28" t="str">
        <v>2024</v>
      </c>
      <c r="Q351" s="28">
        <f>DATE(P351,N351,O351)</f>
        <v>45363</v>
      </c>
      <c r="R351" s="89" t="str" cm="1">
        <f t="array" ref="R351:T351">_xlfn.TEXTSPLIT($L351,":")</f>
        <v>09</v>
      </c>
      <c r="S351" s="28" t="str">
        <v>34</v>
      </c>
      <c r="T351" s="28" t="str">
        <v>19</v>
      </c>
      <c r="U351" s="90">
        <f t="shared" si="55"/>
        <v>0.39883101851851854</v>
      </c>
      <c r="V351" s="27" t="str">
        <f t="shared" si="56"/>
        <v>Monetization</v>
      </c>
      <c r="W351" s="37" t="str">
        <f t="shared" si="57"/>
        <v>Youtube</v>
      </c>
      <c r="X351" s="71">
        <f t="shared" si="49"/>
        <v>14</v>
      </c>
      <c r="Y351" s="60" t="str">
        <f t="shared" si="50"/>
        <v>Train to Gain</v>
      </c>
      <c r="Z351" s="69">
        <f t="shared" si="58"/>
        <v>45363</v>
      </c>
      <c r="AA351" s="66" t="str" cm="1">
        <f t="array" ref="AA351:AB351">_xlfn.TEXTSPLIT($F351,$V351)</f>
        <v>700806438</v>
      </c>
      <c r="AB351" t="str">
        <v/>
      </c>
    </row>
    <row r="352" spans="1:28">
      <c r="A352" s="32" t="s">
        <v>1480</v>
      </c>
      <c r="B352" s="37" t="str" cm="1">
        <f t="array" ref="B352:D352">TRIM(_xlfn.TEXTSPLIT($A352,"#"))</f>
        <v>3rdDec2024(05:45:41)700896442Explore Page</v>
      </c>
      <c r="C352" s="27" t="str">
        <v>Train to Gain</v>
      </c>
      <c r="D352" s="27" t="str">
        <v>[10]</v>
      </c>
      <c r="E352" s="27" t="str" cm="1">
        <f t="array" ref="E352:F352">_xlfn.TEXTSPLIT($B352,")")</f>
        <v>3rdDec2024(05:45:41</v>
      </c>
      <c r="F352" s="27" t="str">
        <v>700896442Explore Page</v>
      </c>
      <c r="G352" s="27" t="str">
        <f t="shared" si="51"/>
        <v>10]</v>
      </c>
      <c r="H352" s="27">
        <f>VALUE(SUBSTITUTE($G352,"]",""))</f>
        <v>10</v>
      </c>
      <c r="I352" s="27" t="str">
        <f t="shared" si="52"/>
        <v>Train to Gain</v>
      </c>
      <c r="J352" s="28" t="str">
        <f t="shared" si="53"/>
        <v>3rdDec2024 05:45:41</v>
      </c>
      <c r="K352" s="28" t="str" cm="1">
        <f t="array" ref="K352:L352">_xlfn.TEXTSPLIT($J352," ")</f>
        <v>3rdDec2024</v>
      </c>
      <c r="L352" s="28" t="str">
        <v>05:45:41</v>
      </c>
      <c r="M352" s="58" t="str">
        <f t="shared" si="54"/>
        <v>3/12/2024</v>
      </c>
      <c r="N352" s="28" t="str" cm="1">
        <f t="array" ref="N352:P352">_xlfn.TEXTSPLIT($M352,"/")</f>
        <v>3</v>
      </c>
      <c r="O352" s="28" t="str">
        <v>12</v>
      </c>
      <c r="P352" s="28" t="str">
        <v>2024</v>
      </c>
      <c r="Q352" s="28">
        <f>DATE(P352,N352,O352)</f>
        <v>45363</v>
      </c>
      <c r="R352" s="89" t="str" cm="1">
        <f t="array" ref="R352:T352">_xlfn.TEXTSPLIT($L352,":")</f>
        <v>05</v>
      </c>
      <c r="S352" s="28" t="str">
        <v>45</v>
      </c>
      <c r="T352" s="28" t="str">
        <v>41</v>
      </c>
      <c r="U352" s="90">
        <f t="shared" si="55"/>
        <v>0.24005787037037038</v>
      </c>
      <c r="V352" s="27" t="str">
        <f t="shared" si="56"/>
        <v>Explore Page</v>
      </c>
      <c r="W352" s="37" t="str">
        <f t="shared" si="57"/>
        <v>Instagram</v>
      </c>
      <c r="X352" s="71">
        <f t="shared" si="49"/>
        <v>10</v>
      </c>
      <c r="Y352" s="60" t="str">
        <f t="shared" si="50"/>
        <v>Train to Gain</v>
      </c>
      <c r="Z352" s="69">
        <f t="shared" si="58"/>
        <v>45363</v>
      </c>
      <c r="AA352" s="66" t="str" cm="1">
        <f t="array" ref="AA352:AB352">_xlfn.TEXTSPLIT($F352,$V352)</f>
        <v>700896442</v>
      </c>
      <c r="AB352" t="str">
        <v/>
      </c>
    </row>
    <row r="353" spans="1:28">
      <c r="A353" s="32" t="s">
        <v>1481</v>
      </c>
      <c r="B353" s="37" t="str" cm="1">
        <f t="array" ref="B353:D353">TRIM(_xlfn.TEXTSPLIT($A353,"#"))</f>
        <v>1stDec2024(01:06:08)600986446Groups</v>
      </c>
      <c r="C353" s="27" t="str">
        <v>Unlock Your Potential</v>
      </c>
      <c r="D353" s="27" t="str">
        <v>[12]</v>
      </c>
      <c r="E353" s="27" t="str" cm="1">
        <f t="array" ref="E353:F353">_xlfn.TEXTSPLIT($B353,")")</f>
        <v>1stDec2024(01:06:08</v>
      </c>
      <c r="F353" s="27" t="str">
        <v>600986446Groups</v>
      </c>
      <c r="G353" s="27" t="str">
        <f t="shared" si="51"/>
        <v>12]</v>
      </c>
      <c r="H353" s="27">
        <f>VALUE(SUBSTITUTE($G353,"]",""))</f>
        <v>12</v>
      </c>
      <c r="I353" s="27" t="str">
        <f t="shared" si="52"/>
        <v>Unlock Your Potential</v>
      </c>
      <c r="J353" s="28" t="str">
        <f t="shared" si="53"/>
        <v>1stDec2024 01:06:08</v>
      </c>
      <c r="K353" s="28" t="str" cm="1">
        <f t="array" ref="K353:L353">_xlfn.TEXTSPLIT($J353," ")</f>
        <v>1stDec2024</v>
      </c>
      <c r="L353" s="28" t="str">
        <v>01:06:08</v>
      </c>
      <c r="M353" s="58" t="str">
        <f t="shared" si="54"/>
        <v>1/12/2024</v>
      </c>
      <c r="N353" s="28" t="str" cm="1">
        <f t="array" ref="N353:P353">_xlfn.TEXTSPLIT($M353,"/")</f>
        <v>1</v>
      </c>
      <c r="O353" s="28" t="str">
        <v>12</v>
      </c>
      <c r="P353" s="28" t="str">
        <v>2024</v>
      </c>
      <c r="Q353" s="28">
        <f>DATE(P353,N353,O353)</f>
        <v>45303</v>
      </c>
      <c r="R353" s="89" t="str" cm="1">
        <f t="array" ref="R353:T353">_xlfn.TEXTSPLIT($L353,":")</f>
        <v>01</v>
      </c>
      <c r="S353" s="28" t="str">
        <v>06</v>
      </c>
      <c r="T353" s="28" t="str">
        <v>08</v>
      </c>
      <c r="U353" s="90">
        <f t="shared" si="55"/>
        <v>4.5925925925925926E-2</v>
      </c>
      <c r="V353" s="27" t="str">
        <f t="shared" si="56"/>
        <v>Groups</v>
      </c>
      <c r="W353" s="37" t="str">
        <f t="shared" si="57"/>
        <v>Facebook</v>
      </c>
      <c r="X353" s="71">
        <f t="shared" si="49"/>
        <v>12</v>
      </c>
      <c r="Y353" s="60" t="str">
        <f t="shared" si="50"/>
        <v>Unlock Your Potential</v>
      </c>
      <c r="Z353" s="69">
        <f t="shared" si="58"/>
        <v>45303</v>
      </c>
      <c r="AA353" s="66" t="str" cm="1">
        <f t="array" ref="AA353:AB353">_xlfn.TEXTSPLIT($F353,$V353)</f>
        <v>600986446</v>
      </c>
      <c r="AB353" t="str">
        <v/>
      </c>
    </row>
    <row r="354" spans="1:28">
      <c r="A354" s="32" t="s">
        <v>1482</v>
      </c>
      <c r="B354" s="37" t="str" cm="1">
        <f t="array" ref="B354:D354">TRIM(_xlfn.TEXTSPLIT($A354,"#"))</f>
        <v>2ndDec2024(00:44:34)701076450Reels</v>
      </c>
      <c r="C354" s="27" t="str">
        <v>Train to Gain</v>
      </c>
      <c r="D354" s="27" t="str">
        <v>[37]</v>
      </c>
      <c r="E354" s="27" t="str" cm="1">
        <f t="array" ref="E354:F354">_xlfn.TEXTSPLIT($B354,")")</f>
        <v>2ndDec2024(00:44:34</v>
      </c>
      <c r="F354" s="27" t="str">
        <v>701076450Reels</v>
      </c>
      <c r="G354" s="27" t="str">
        <f t="shared" si="51"/>
        <v>37]</v>
      </c>
      <c r="H354" s="27">
        <f>VALUE(SUBSTITUTE($G354,"]",""))</f>
        <v>37</v>
      </c>
      <c r="I354" s="27" t="str">
        <f t="shared" si="52"/>
        <v>Train to Gain</v>
      </c>
      <c r="J354" s="28" t="str">
        <f t="shared" si="53"/>
        <v>2ndDec2024 00:44:34</v>
      </c>
      <c r="K354" s="28" t="str" cm="1">
        <f t="array" ref="K354:L354">_xlfn.TEXTSPLIT($J354," ")</f>
        <v>2ndDec2024</v>
      </c>
      <c r="L354" s="28" t="str">
        <v>00:44:34</v>
      </c>
      <c r="M354" s="58" t="str">
        <f t="shared" si="54"/>
        <v>2/12/2024</v>
      </c>
      <c r="N354" s="28" t="str" cm="1">
        <f t="array" ref="N354:P354">_xlfn.TEXTSPLIT($M354,"/")</f>
        <v>2</v>
      </c>
      <c r="O354" s="28" t="str">
        <v>12</v>
      </c>
      <c r="P354" s="28" t="str">
        <v>2024</v>
      </c>
      <c r="Q354" s="28">
        <f>DATE(P354,N354,O354)</f>
        <v>45334</v>
      </c>
      <c r="R354" s="89" t="str" cm="1">
        <f t="array" ref="R354:T354">_xlfn.TEXTSPLIT($L354,":")</f>
        <v>00</v>
      </c>
      <c r="S354" s="28" t="str">
        <v>44</v>
      </c>
      <c r="T354" s="28" t="str">
        <v>34</v>
      </c>
      <c r="U354" s="90">
        <f t="shared" si="55"/>
        <v>3.0949074074074073E-2</v>
      </c>
      <c r="V354" s="27" t="str">
        <f t="shared" si="56"/>
        <v>Reels</v>
      </c>
      <c r="W354" s="37" t="str">
        <f t="shared" si="57"/>
        <v>Instagram</v>
      </c>
      <c r="X354" s="71">
        <f t="shared" si="49"/>
        <v>37</v>
      </c>
      <c r="Y354" s="60" t="str">
        <f t="shared" si="50"/>
        <v>Train to Gain</v>
      </c>
      <c r="Z354" s="69">
        <f t="shared" si="58"/>
        <v>45334</v>
      </c>
      <c r="AA354" s="66" t="str" cm="1">
        <f t="array" ref="AA354:AB354">_xlfn.TEXTSPLIT($F354,$V354)</f>
        <v>701076450</v>
      </c>
      <c r="AB354" t="str">
        <v/>
      </c>
    </row>
    <row r="355" spans="1:28">
      <c r="A355" s="32" t="s">
        <v>1483</v>
      </c>
      <c r="B355" s="37" t="str" cm="1">
        <f t="array" ref="B355:D355">TRIM(_xlfn.TEXTSPLIT($A355,"#"))</f>
        <v>1stDec2024(03:46:36)601166453Shorts</v>
      </c>
      <c r="C355" s="27" t="str">
        <v>Train to Gain</v>
      </c>
      <c r="D355" s="27" t="str">
        <v>[16]</v>
      </c>
      <c r="E355" s="27" t="str" cm="1">
        <f t="array" ref="E355:F355">_xlfn.TEXTSPLIT($B355,")")</f>
        <v>1stDec2024(03:46:36</v>
      </c>
      <c r="F355" s="27" t="str">
        <v>601166453Shorts</v>
      </c>
      <c r="G355" s="27" t="str">
        <f t="shared" si="51"/>
        <v>16]</v>
      </c>
      <c r="H355" s="27">
        <f>VALUE(SUBSTITUTE($G355,"]",""))</f>
        <v>16</v>
      </c>
      <c r="I355" s="27" t="str">
        <f t="shared" si="52"/>
        <v>Train to Gain</v>
      </c>
      <c r="J355" s="28" t="str">
        <f t="shared" si="53"/>
        <v>1stDec2024 03:46:36</v>
      </c>
      <c r="K355" s="28" t="str" cm="1">
        <f t="array" ref="K355:L355">_xlfn.TEXTSPLIT($J355," ")</f>
        <v>1stDec2024</v>
      </c>
      <c r="L355" s="28" t="str">
        <v>03:46:36</v>
      </c>
      <c r="M355" s="58" t="str">
        <f t="shared" si="54"/>
        <v>1/12/2024</v>
      </c>
      <c r="N355" s="28" t="str" cm="1">
        <f t="array" ref="N355:P355">_xlfn.TEXTSPLIT($M355,"/")</f>
        <v>1</v>
      </c>
      <c r="O355" s="28" t="str">
        <v>12</v>
      </c>
      <c r="P355" s="28" t="str">
        <v>2024</v>
      </c>
      <c r="Q355" s="28">
        <f>DATE(P355,N355,O355)</f>
        <v>45303</v>
      </c>
      <c r="R355" s="89" t="str" cm="1">
        <f t="array" ref="R355:T355">_xlfn.TEXTSPLIT($L355,":")</f>
        <v>03</v>
      </c>
      <c r="S355" s="28" t="str">
        <v>46</v>
      </c>
      <c r="T355" s="28" t="str">
        <v>36</v>
      </c>
      <c r="U355" s="90">
        <f t="shared" si="55"/>
        <v>0.15736111111111112</v>
      </c>
      <c r="V355" s="27" t="str">
        <f t="shared" si="56"/>
        <v>Shorts</v>
      </c>
      <c r="W355" s="37" t="str">
        <f t="shared" si="57"/>
        <v>Youtube</v>
      </c>
      <c r="X355" s="71">
        <f t="shared" si="49"/>
        <v>16</v>
      </c>
      <c r="Y355" s="60" t="str">
        <f t="shared" si="50"/>
        <v>Train to Gain</v>
      </c>
      <c r="Z355" s="69">
        <f t="shared" si="58"/>
        <v>45303</v>
      </c>
      <c r="AA355" s="66" t="str" cm="1">
        <f t="array" ref="AA355:AB355">_xlfn.TEXTSPLIT($F355,$V355)</f>
        <v>601166453</v>
      </c>
      <c r="AB355" t="str">
        <v/>
      </c>
    </row>
    <row r="356" spans="1:28">
      <c r="A356" s="32" t="s">
        <v>1484</v>
      </c>
      <c r="B356" s="37" t="str" cm="1">
        <f t="array" ref="B356:D356">TRIM(_xlfn.TEXTSPLIT($A356,"#"))</f>
        <v>3rdDec2024(11:25:38)601256457Monetization</v>
      </c>
      <c r="C356" s="27" t="str">
        <v>Unlock Your Potential</v>
      </c>
      <c r="D356" s="27" t="str">
        <v>[35]</v>
      </c>
      <c r="E356" s="27" t="str" cm="1">
        <f t="array" ref="E356:F356">_xlfn.TEXTSPLIT($B356,")")</f>
        <v>3rdDec2024(11:25:38</v>
      </c>
      <c r="F356" s="27" t="str">
        <v>601256457Monetization</v>
      </c>
      <c r="G356" s="27" t="str">
        <f t="shared" si="51"/>
        <v>35]</v>
      </c>
      <c r="H356" s="27">
        <f>VALUE(SUBSTITUTE($G356,"]",""))</f>
        <v>35</v>
      </c>
      <c r="I356" s="27" t="str">
        <f t="shared" si="52"/>
        <v>Unlock Your Potential</v>
      </c>
      <c r="J356" s="28" t="str">
        <f t="shared" si="53"/>
        <v>3rdDec2024 11:25:38</v>
      </c>
      <c r="K356" s="28" t="str" cm="1">
        <f t="array" ref="K356:L356">_xlfn.TEXTSPLIT($J356," ")</f>
        <v>3rdDec2024</v>
      </c>
      <c r="L356" s="28" t="str">
        <v>11:25:38</v>
      </c>
      <c r="M356" s="58" t="str">
        <f t="shared" si="54"/>
        <v>3/12/2024</v>
      </c>
      <c r="N356" s="28" t="str" cm="1">
        <f t="array" ref="N356:P356">_xlfn.TEXTSPLIT($M356,"/")</f>
        <v>3</v>
      </c>
      <c r="O356" s="28" t="str">
        <v>12</v>
      </c>
      <c r="P356" s="28" t="str">
        <v>2024</v>
      </c>
      <c r="Q356" s="28">
        <f>DATE(P356,N356,O356)</f>
        <v>45363</v>
      </c>
      <c r="R356" s="89" t="str" cm="1">
        <f t="array" ref="R356:T356">_xlfn.TEXTSPLIT($L356,":")</f>
        <v>11</v>
      </c>
      <c r="S356" s="28" t="str">
        <v>25</v>
      </c>
      <c r="T356" s="28" t="str">
        <v>38</v>
      </c>
      <c r="U356" s="90">
        <f t="shared" si="55"/>
        <v>0.47613425925925928</v>
      </c>
      <c r="V356" s="27" t="str">
        <f t="shared" si="56"/>
        <v>Monetization</v>
      </c>
      <c r="W356" s="37" t="str">
        <f t="shared" si="57"/>
        <v>Youtube</v>
      </c>
      <c r="X356" s="71">
        <f t="shared" si="49"/>
        <v>35</v>
      </c>
      <c r="Y356" s="60" t="str">
        <f t="shared" si="50"/>
        <v>Unlock Your Potential</v>
      </c>
      <c r="Z356" s="69">
        <f t="shared" si="58"/>
        <v>45363</v>
      </c>
      <c r="AA356" s="66" t="str" cm="1">
        <f t="array" ref="AA356:AB356">_xlfn.TEXTSPLIT($F356,$V356)</f>
        <v>601256457</v>
      </c>
      <c r="AB356" t="str">
        <v/>
      </c>
    </row>
    <row r="357" spans="1:28">
      <c r="A357" s="32" t="s">
        <v>1485</v>
      </c>
      <c r="B357" s="37" t="str" cm="1">
        <f t="array" ref="B357:D357">TRIM(_xlfn.TEXTSPLIT($A357,"#"))</f>
        <v>7thDec2024(10:46:45)601346461Monetization</v>
      </c>
      <c r="C357" s="27" t="str">
        <v>Train to Gain</v>
      </c>
      <c r="D357" s="27" t="str">
        <v>[34]</v>
      </c>
      <c r="E357" s="27" t="str" cm="1">
        <f t="array" ref="E357:F357">_xlfn.TEXTSPLIT($B357,")")</f>
        <v>7thDec2024(10:46:45</v>
      </c>
      <c r="F357" s="27" t="str">
        <v>601346461Monetization</v>
      </c>
      <c r="G357" s="27" t="str">
        <f t="shared" si="51"/>
        <v>34]</v>
      </c>
      <c r="H357" s="27">
        <f>VALUE(SUBSTITUTE($G357,"]",""))</f>
        <v>34</v>
      </c>
      <c r="I357" s="27" t="str">
        <f t="shared" si="52"/>
        <v>Train to Gain</v>
      </c>
      <c r="J357" s="28" t="str">
        <f t="shared" si="53"/>
        <v>7thDec2024 10:46:45</v>
      </c>
      <c r="K357" s="28" t="str" cm="1">
        <f t="array" ref="K357:L357">_xlfn.TEXTSPLIT($J357," ")</f>
        <v>7thDec2024</v>
      </c>
      <c r="L357" s="28" t="str">
        <v>10:46:45</v>
      </c>
      <c r="M357" s="58" t="str">
        <f t="shared" si="54"/>
        <v>7/12/2024</v>
      </c>
      <c r="N357" s="28" t="str" cm="1">
        <f t="array" ref="N357:P357">_xlfn.TEXTSPLIT($M357,"/")</f>
        <v>7</v>
      </c>
      <c r="O357" s="28" t="str">
        <v>12</v>
      </c>
      <c r="P357" s="28" t="str">
        <v>2024</v>
      </c>
      <c r="Q357" s="28">
        <f>DATE(P357,N357,O357)</f>
        <v>45485</v>
      </c>
      <c r="R357" s="89" t="str" cm="1">
        <f t="array" ref="R357:T357">_xlfn.TEXTSPLIT($L357,":")</f>
        <v>10</v>
      </c>
      <c r="S357" s="28" t="str">
        <v>46</v>
      </c>
      <c r="T357" s="28" t="str">
        <v>45</v>
      </c>
      <c r="U357" s="90">
        <f t="shared" si="55"/>
        <v>0.44913194444444443</v>
      </c>
      <c r="V357" s="27" t="str">
        <f t="shared" si="56"/>
        <v>Monetization</v>
      </c>
      <c r="W357" s="37" t="str">
        <f t="shared" si="57"/>
        <v>Youtube</v>
      </c>
      <c r="X357" s="71">
        <f t="shared" si="49"/>
        <v>34</v>
      </c>
      <c r="Y357" s="60" t="str">
        <f t="shared" si="50"/>
        <v>Train to Gain</v>
      </c>
      <c r="Z357" s="69">
        <f t="shared" si="58"/>
        <v>45485</v>
      </c>
      <c r="AA357" s="66" t="str" cm="1">
        <f t="array" ref="AA357:AB357">_xlfn.TEXTSPLIT($F357,$V357)</f>
        <v>601346461</v>
      </c>
      <c r="AB357" t="str">
        <v/>
      </c>
    </row>
    <row r="358" spans="1:28">
      <c r="A358" s="32" t="s">
        <v>1486</v>
      </c>
      <c r="B358" s="37" t="str" cm="1">
        <f t="array" ref="B358:D358">TRIM(_xlfn.TEXTSPLIT($A358,"#"))</f>
        <v>2ndDec2024(03:47:25)601436465Explore Page</v>
      </c>
      <c r="C358" s="27" t="str">
        <v>Grow with Us</v>
      </c>
      <c r="D358" s="27" t="str">
        <v>[36]</v>
      </c>
      <c r="E358" s="27" t="str" cm="1">
        <f t="array" ref="E358:F358">_xlfn.TEXTSPLIT($B358,")")</f>
        <v>2ndDec2024(03:47:25</v>
      </c>
      <c r="F358" s="27" t="str">
        <v>601436465Explore Page</v>
      </c>
      <c r="G358" s="27" t="str">
        <f t="shared" si="51"/>
        <v>36]</v>
      </c>
      <c r="H358" s="27">
        <f>VALUE(SUBSTITUTE($G358,"]",""))</f>
        <v>36</v>
      </c>
      <c r="I358" s="27" t="str">
        <f t="shared" si="52"/>
        <v>Grow with Us</v>
      </c>
      <c r="J358" s="28" t="str">
        <f t="shared" si="53"/>
        <v>2ndDec2024 03:47:25</v>
      </c>
      <c r="K358" s="28" t="str" cm="1">
        <f t="array" ref="K358:L358">_xlfn.TEXTSPLIT($J358," ")</f>
        <v>2ndDec2024</v>
      </c>
      <c r="L358" s="28" t="str">
        <v>03:47:25</v>
      </c>
      <c r="M358" s="58" t="str">
        <f t="shared" si="54"/>
        <v>2/12/2024</v>
      </c>
      <c r="N358" s="28" t="str" cm="1">
        <f t="array" ref="N358:P358">_xlfn.TEXTSPLIT($M358,"/")</f>
        <v>2</v>
      </c>
      <c r="O358" s="28" t="str">
        <v>12</v>
      </c>
      <c r="P358" s="28" t="str">
        <v>2024</v>
      </c>
      <c r="Q358" s="28">
        <f>DATE(P358,N358,O358)</f>
        <v>45334</v>
      </c>
      <c r="R358" s="89" t="str" cm="1">
        <f t="array" ref="R358:T358">_xlfn.TEXTSPLIT($L358,":")</f>
        <v>03</v>
      </c>
      <c r="S358" s="28" t="str">
        <v>47</v>
      </c>
      <c r="T358" s="28" t="str">
        <v>25</v>
      </c>
      <c r="U358" s="90">
        <f t="shared" si="55"/>
        <v>0.15792824074074074</v>
      </c>
      <c r="V358" s="27" t="str">
        <f t="shared" si="56"/>
        <v>Explore Page</v>
      </c>
      <c r="W358" s="37" t="str">
        <f t="shared" si="57"/>
        <v>Instagram</v>
      </c>
      <c r="X358" s="71">
        <f t="shared" si="49"/>
        <v>36</v>
      </c>
      <c r="Y358" s="60" t="str">
        <f t="shared" si="50"/>
        <v>Grow with Us</v>
      </c>
      <c r="Z358" s="69">
        <f t="shared" si="58"/>
        <v>45334</v>
      </c>
      <c r="AA358" s="66" t="str" cm="1">
        <f t="array" ref="AA358:AB358">_xlfn.TEXTSPLIT($F358,$V358)</f>
        <v>601436465</v>
      </c>
      <c r="AB358" t="str">
        <v/>
      </c>
    </row>
    <row r="359" spans="1:28">
      <c r="A359" s="32" t="s">
        <v>1487</v>
      </c>
      <c r="B359" s="37" t="str" cm="1">
        <f t="array" ref="B359:D359">TRIM(_xlfn.TEXTSPLIT($A359,"#"))</f>
        <v>2ndDec2024(02:50:02)701526469Monetization</v>
      </c>
      <c r="C359" s="27" t="str">
        <v>Train to Gain</v>
      </c>
      <c r="D359" s="27" t="str">
        <v>[16]</v>
      </c>
      <c r="E359" s="27" t="str" cm="1">
        <f t="array" ref="E359:F359">_xlfn.TEXTSPLIT($B359,")")</f>
        <v>2ndDec2024(02:50:02</v>
      </c>
      <c r="F359" s="27" t="str">
        <v>701526469Monetization</v>
      </c>
      <c r="G359" s="27" t="str">
        <f t="shared" si="51"/>
        <v>16]</v>
      </c>
      <c r="H359" s="27">
        <f>VALUE(SUBSTITUTE($G359,"]",""))</f>
        <v>16</v>
      </c>
      <c r="I359" s="27" t="str">
        <f t="shared" si="52"/>
        <v>Train to Gain</v>
      </c>
      <c r="J359" s="28" t="str">
        <f t="shared" si="53"/>
        <v>2ndDec2024 02:50:02</v>
      </c>
      <c r="K359" s="28" t="str" cm="1">
        <f t="array" ref="K359:L359">_xlfn.TEXTSPLIT($J359," ")</f>
        <v>2ndDec2024</v>
      </c>
      <c r="L359" s="28" t="str">
        <v>02:50:02</v>
      </c>
      <c r="M359" s="58" t="str">
        <f t="shared" si="54"/>
        <v>2/12/2024</v>
      </c>
      <c r="N359" s="28" t="str" cm="1">
        <f t="array" ref="N359:P359">_xlfn.TEXTSPLIT($M359,"/")</f>
        <v>2</v>
      </c>
      <c r="O359" s="28" t="str">
        <v>12</v>
      </c>
      <c r="P359" s="28" t="str">
        <v>2024</v>
      </c>
      <c r="Q359" s="28">
        <f>DATE(P359,N359,O359)</f>
        <v>45334</v>
      </c>
      <c r="R359" s="89" t="str" cm="1">
        <f t="array" ref="R359:T359">_xlfn.TEXTSPLIT($L359,":")</f>
        <v>02</v>
      </c>
      <c r="S359" s="28" t="str">
        <v>50</v>
      </c>
      <c r="T359" s="28" t="str">
        <v>02</v>
      </c>
      <c r="U359" s="90">
        <f t="shared" si="55"/>
        <v>0.1180787037037037</v>
      </c>
      <c r="V359" s="27" t="str">
        <f t="shared" si="56"/>
        <v>Monetization</v>
      </c>
      <c r="W359" s="37" t="str">
        <f t="shared" si="57"/>
        <v>Youtube</v>
      </c>
      <c r="X359" s="71">
        <f t="shared" si="49"/>
        <v>16</v>
      </c>
      <c r="Y359" s="60" t="str">
        <f t="shared" si="50"/>
        <v>Train to Gain</v>
      </c>
      <c r="Z359" s="69">
        <f t="shared" si="58"/>
        <v>45334</v>
      </c>
      <c r="AA359" s="66" t="str" cm="1">
        <f t="array" ref="AA359:AB359">_xlfn.TEXTSPLIT($F359,$V359)</f>
        <v>701526469</v>
      </c>
      <c r="AB359" t="str">
        <v/>
      </c>
    </row>
    <row r="360" spans="1:28">
      <c r="A360" s="32" t="s">
        <v>1488</v>
      </c>
      <c r="B360" s="37" t="str" cm="1">
        <f t="array" ref="B360:D360">TRIM(_xlfn.TEXTSPLIT($A360,"#"))</f>
        <v>2ndDec2024(03:55:09)601616472News Feed</v>
      </c>
      <c r="C360" s="27" t="str">
        <v>Unlock Your Potential</v>
      </c>
      <c r="D360" s="27" t="str">
        <v>[32]</v>
      </c>
      <c r="E360" s="27" t="str" cm="1">
        <f t="array" ref="E360:F360">_xlfn.TEXTSPLIT($B360,")")</f>
        <v>2ndDec2024(03:55:09</v>
      </c>
      <c r="F360" s="27" t="str">
        <v>601616472News Feed</v>
      </c>
      <c r="G360" s="27" t="str">
        <f t="shared" si="51"/>
        <v>32]</v>
      </c>
      <c r="H360" s="27">
        <f>VALUE(SUBSTITUTE($G360,"]",""))</f>
        <v>32</v>
      </c>
      <c r="I360" s="27" t="str">
        <f t="shared" si="52"/>
        <v>Unlock Your Potential</v>
      </c>
      <c r="J360" s="28" t="str">
        <f t="shared" si="53"/>
        <v>2ndDec2024 03:55:09</v>
      </c>
      <c r="K360" s="28" t="str" cm="1">
        <f t="array" ref="K360:L360">_xlfn.TEXTSPLIT($J360," ")</f>
        <v>2ndDec2024</v>
      </c>
      <c r="L360" s="28" t="str">
        <v>03:55:09</v>
      </c>
      <c r="M360" s="58" t="str">
        <f t="shared" si="54"/>
        <v>2/12/2024</v>
      </c>
      <c r="N360" s="28" t="str" cm="1">
        <f t="array" ref="N360:P360">_xlfn.TEXTSPLIT($M360,"/")</f>
        <v>2</v>
      </c>
      <c r="O360" s="28" t="str">
        <v>12</v>
      </c>
      <c r="P360" s="28" t="str">
        <v>2024</v>
      </c>
      <c r="Q360" s="28">
        <f>DATE(P360,N360,O360)</f>
        <v>45334</v>
      </c>
      <c r="R360" s="89" t="str" cm="1">
        <f t="array" ref="R360:T360">_xlfn.TEXTSPLIT($L360,":")</f>
        <v>03</v>
      </c>
      <c r="S360" s="28" t="str">
        <v>55</v>
      </c>
      <c r="T360" s="28" t="str">
        <v>09</v>
      </c>
      <c r="U360" s="90">
        <f t="shared" si="55"/>
        <v>0.1632986111111111</v>
      </c>
      <c r="V360" s="27" t="str">
        <f t="shared" si="56"/>
        <v>News Feed</v>
      </c>
      <c r="W360" s="37" t="str">
        <f t="shared" si="57"/>
        <v>Facebook</v>
      </c>
      <c r="X360" s="71">
        <f t="shared" si="49"/>
        <v>32</v>
      </c>
      <c r="Y360" s="60" t="str">
        <f t="shared" si="50"/>
        <v>Unlock Your Potential</v>
      </c>
      <c r="Z360" s="69">
        <f t="shared" si="58"/>
        <v>45334</v>
      </c>
      <c r="AA360" s="66" t="str" cm="1">
        <f t="array" ref="AA360:AB360">_xlfn.TEXTSPLIT($F360,$V360)</f>
        <v>601616472</v>
      </c>
      <c r="AB360" t="str">
        <v/>
      </c>
    </row>
    <row r="361" spans="1:28">
      <c r="A361" s="32" t="s">
        <v>1489</v>
      </c>
      <c r="B361" s="37" t="str" cm="1">
        <f t="array" ref="B361:D361">TRIM(_xlfn.TEXTSPLIT($A361,"#"))</f>
        <v>3rdDec2024(11:48:41)701706476Monetization</v>
      </c>
      <c r="C361" s="27" t="str">
        <v>Unlock Your Potential</v>
      </c>
      <c r="D361" s="27" t="str">
        <v>[32]</v>
      </c>
      <c r="E361" s="27" t="str" cm="1">
        <f t="array" ref="E361:F361">_xlfn.TEXTSPLIT($B361,")")</f>
        <v>3rdDec2024(11:48:41</v>
      </c>
      <c r="F361" s="27" t="str">
        <v>701706476Monetization</v>
      </c>
      <c r="G361" s="27" t="str">
        <f t="shared" si="51"/>
        <v>32]</v>
      </c>
      <c r="H361" s="27">
        <f>VALUE(SUBSTITUTE($G361,"]",""))</f>
        <v>32</v>
      </c>
      <c r="I361" s="27" t="str">
        <f t="shared" si="52"/>
        <v>Unlock Your Potential</v>
      </c>
      <c r="J361" s="28" t="str">
        <f t="shared" si="53"/>
        <v>3rdDec2024 11:48:41</v>
      </c>
      <c r="K361" s="28" t="str" cm="1">
        <f t="array" ref="K361:L361">_xlfn.TEXTSPLIT($J361," ")</f>
        <v>3rdDec2024</v>
      </c>
      <c r="L361" s="28" t="str">
        <v>11:48:41</v>
      </c>
      <c r="M361" s="58" t="str">
        <f t="shared" si="54"/>
        <v>3/12/2024</v>
      </c>
      <c r="N361" s="28" t="str" cm="1">
        <f t="array" ref="N361:P361">_xlfn.TEXTSPLIT($M361,"/")</f>
        <v>3</v>
      </c>
      <c r="O361" s="28" t="str">
        <v>12</v>
      </c>
      <c r="P361" s="28" t="str">
        <v>2024</v>
      </c>
      <c r="Q361" s="28">
        <f>DATE(P361,N361,O361)</f>
        <v>45363</v>
      </c>
      <c r="R361" s="89" t="str" cm="1">
        <f t="array" ref="R361:T361">_xlfn.TEXTSPLIT($L361,":")</f>
        <v>11</v>
      </c>
      <c r="S361" s="28" t="str">
        <v>48</v>
      </c>
      <c r="T361" s="28" t="str">
        <v>41</v>
      </c>
      <c r="U361" s="90">
        <f t="shared" si="55"/>
        <v>0.49214120370370368</v>
      </c>
      <c r="V361" s="27" t="str">
        <f t="shared" si="56"/>
        <v>Monetization</v>
      </c>
      <c r="W361" s="37" t="str">
        <f t="shared" si="57"/>
        <v>Youtube</v>
      </c>
      <c r="X361" s="71">
        <f t="shared" si="49"/>
        <v>32</v>
      </c>
      <c r="Y361" s="60" t="str">
        <f t="shared" si="50"/>
        <v>Unlock Your Potential</v>
      </c>
      <c r="Z361" s="69">
        <f t="shared" si="58"/>
        <v>45363</v>
      </c>
      <c r="AA361" s="66" t="str" cm="1">
        <f t="array" ref="AA361:AB361">_xlfn.TEXTSPLIT($F361,$V361)</f>
        <v>701706476</v>
      </c>
      <c r="AB361" t="str">
        <v/>
      </c>
    </row>
    <row r="362" spans="1:28">
      <c r="A362" s="32" t="s">
        <v>1490</v>
      </c>
      <c r="B362" s="37" t="str" cm="1">
        <f t="array" ref="B362:D362">TRIM(_xlfn.TEXTSPLIT($A362,"#"))</f>
        <v>2ndDec2024(02:49:55)601796480Reels</v>
      </c>
      <c r="C362" s="27" t="str">
        <v>Train to Gain</v>
      </c>
      <c r="D362" s="27" t="str">
        <v>[17]</v>
      </c>
      <c r="E362" s="27" t="str" cm="1">
        <f t="array" ref="E362:F362">_xlfn.TEXTSPLIT($B362,")")</f>
        <v>2ndDec2024(02:49:55</v>
      </c>
      <c r="F362" s="27" t="str">
        <v>601796480Reels</v>
      </c>
      <c r="G362" s="27" t="str">
        <f t="shared" si="51"/>
        <v>17]</v>
      </c>
      <c r="H362" s="27">
        <f>VALUE(SUBSTITUTE($G362,"]",""))</f>
        <v>17</v>
      </c>
      <c r="I362" s="27" t="str">
        <f t="shared" si="52"/>
        <v>Train to Gain</v>
      </c>
      <c r="J362" s="28" t="str">
        <f t="shared" si="53"/>
        <v>2ndDec2024 02:49:55</v>
      </c>
      <c r="K362" s="28" t="str" cm="1">
        <f t="array" ref="K362:L362">_xlfn.TEXTSPLIT($J362," ")</f>
        <v>2ndDec2024</v>
      </c>
      <c r="L362" s="28" t="str">
        <v>02:49:55</v>
      </c>
      <c r="M362" s="58" t="str">
        <f t="shared" si="54"/>
        <v>2/12/2024</v>
      </c>
      <c r="N362" s="28" t="str" cm="1">
        <f t="array" ref="N362:P362">_xlfn.TEXTSPLIT($M362,"/")</f>
        <v>2</v>
      </c>
      <c r="O362" s="28" t="str">
        <v>12</v>
      </c>
      <c r="P362" s="28" t="str">
        <v>2024</v>
      </c>
      <c r="Q362" s="28">
        <f>DATE(P362,N362,O362)</f>
        <v>45334</v>
      </c>
      <c r="R362" s="89" t="str" cm="1">
        <f t="array" ref="R362:T362">_xlfn.TEXTSPLIT($L362,":")</f>
        <v>02</v>
      </c>
      <c r="S362" s="28" t="str">
        <v>49</v>
      </c>
      <c r="T362" s="28" t="str">
        <v>55</v>
      </c>
      <c r="U362" s="90">
        <f t="shared" si="55"/>
        <v>0.11799768518518519</v>
      </c>
      <c r="V362" s="27" t="str">
        <f t="shared" si="56"/>
        <v>Reels</v>
      </c>
      <c r="W362" s="37" t="str">
        <f t="shared" si="57"/>
        <v>Instagram</v>
      </c>
      <c r="X362" s="71">
        <f t="shared" si="49"/>
        <v>17</v>
      </c>
      <c r="Y362" s="60" t="str">
        <f t="shared" si="50"/>
        <v>Train to Gain</v>
      </c>
      <c r="Z362" s="69">
        <f t="shared" si="58"/>
        <v>45334</v>
      </c>
      <c r="AA362" s="66" t="str" cm="1">
        <f t="array" ref="AA362:AB362">_xlfn.TEXTSPLIT($F362,$V362)</f>
        <v>601796480</v>
      </c>
      <c r="AB362" t="str">
        <v/>
      </c>
    </row>
    <row r="363" spans="1:28">
      <c r="A363" s="32" t="s">
        <v>1491</v>
      </c>
      <c r="B363" s="37" t="str" cm="1">
        <f t="array" ref="B363:D363">TRIM(_xlfn.TEXTSPLIT($A363,"#"))</f>
        <v>6thDec2024(06:19:27)601886484Stories</v>
      </c>
      <c r="C363" s="27" t="str">
        <v>Train to Gain</v>
      </c>
      <c r="D363" s="27" t="str">
        <v>[35]</v>
      </c>
      <c r="E363" s="27" t="str" cm="1">
        <f t="array" ref="E363:F363">_xlfn.TEXTSPLIT($B363,")")</f>
        <v>6thDec2024(06:19:27</v>
      </c>
      <c r="F363" s="27" t="str">
        <v>601886484Stories</v>
      </c>
      <c r="G363" s="27" t="str">
        <f t="shared" si="51"/>
        <v>35]</v>
      </c>
      <c r="H363" s="27">
        <f>VALUE(SUBSTITUTE($G363,"]",""))</f>
        <v>35</v>
      </c>
      <c r="I363" s="27" t="str">
        <f t="shared" si="52"/>
        <v>Train to Gain</v>
      </c>
      <c r="J363" s="28" t="str">
        <f t="shared" si="53"/>
        <v>6thDec2024 06:19:27</v>
      </c>
      <c r="K363" s="28" t="str" cm="1">
        <f t="array" ref="K363:L363">_xlfn.TEXTSPLIT($J363," ")</f>
        <v>6thDec2024</v>
      </c>
      <c r="L363" s="28" t="str">
        <v>06:19:27</v>
      </c>
      <c r="M363" s="58" t="str">
        <f t="shared" si="54"/>
        <v>6/12/2024</v>
      </c>
      <c r="N363" s="28" t="str" cm="1">
        <f t="array" ref="N363:P363">_xlfn.TEXTSPLIT($M363,"/")</f>
        <v>6</v>
      </c>
      <c r="O363" s="28" t="str">
        <v>12</v>
      </c>
      <c r="P363" s="28" t="str">
        <v>2024</v>
      </c>
      <c r="Q363" s="28">
        <f>DATE(P363,N363,O363)</f>
        <v>45455</v>
      </c>
      <c r="R363" s="89" t="str" cm="1">
        <f t="array" ref="R363:T363">_xlfn.TEXTSPLIT($L363,":")</f>
        <v>06</v>
      </c>
      <c r="S363" s="28" t="str">
        <v>19</v>
      </c>
      <c r="T363" s="28" t="str">
        <v>27</v>
      </c>
      <c r="U363" s="90">
        <f t="shared" si="55"/>
        <v>0.26350694444444445</v>
      </c>
      <c r="V363" s="27" t="str">
        <f t="shared" si="56"/>
        <v>Stories</v>
      </c>
      <c r="W363" s="37" t="str">
        <f t="shared" si="57"/>
        <v>Instagram</v>
      </c>
      <c r="X363" s="71">
        <f t="shared" si="49"/>
        <v>35</v>
      </c>
      <c r="Y363" s="60" t="str">
        <f t="shared" si="50"/>
        <v>Train to Gain</v>
      </c>
      <c r="Z363" s="69">
        <f t="shared" si="58"/>
        <v>45455</v>
      </c>
      <c r="AA363" s="66" t="str" cm="1">
        <f t="array" ref="AA363:AB363">_xlfn.TEXTSPLIT($F363,$V363)</f>
        <v>601886484</v>
      </c>
      <c r="AB363" t="str">
        <v/>
      </c>
    </row>
    <row r="364" spans="1:28">
      <c r="A364" s="32" t="s">
        <v>1492</v>
      </c>
      <c r="B364" s="37" t="str" cm="1">
        <f t="array" ref="B364:D364">TRIM(_xlfn.TEXTSPLIT($A364,"#"))</f>
        <v>6thDec2024(05:58:59)701976487Stories</v>
      </c>
      <c r="C364" s="27" t="str">
        <v>Train to Gain</v>
      </c>
      <c r="D364" s="27" t="str">
        <v>[10]</v>
      </c>
      <c r="E364" s="27" t="str" cm="1">
        <f t="array" ref="E364:F364">_xlfn.TEXTSPLIT($B364,")")</f>
        <v>6thDec2024(05:58:59</v>
      </c>
      <c r="F364" s="27" t="str">
        <v>701976487Stories</v>
      </c>
      <c r="G364" s="27" t="str">
        <f t="shared" si="51"/>
        <v>10]</v>
      </c>
      <c r="H364" s="27">
        <f>VALUE(SUBSTITUTE($G364,"]",""))</f>
        <v>10</v>
      </c>
      <c r="I364" s="27" t="str">
        <f t="shared" si="52"/>
        <v>Train to Gain</v>
      </c>
      <c r="J364" s="28" t="str">
        <f t="shared" si="53"/>
        <v>6thDec2024 05:58:59</v>
      </c>
      <c r="K364" s="28" t="str" cm="1">
        <f t="array" ref="K364:L364">_xlfn.TEXTSPLIT($J364," ")</f>
        <v>6thDec2024</v>
      </c>
      <c r="L364" s="28" t="str">
        <v>05:58:59</v>
      </c>
      <c r="M364" s="58" t="str">
        <f t="shared" si="54"/>
        <v>6/12/2024</v>
      </c>
      <c r="N364" s="28" t="str" cm="1">
        <f t="array" ref="N364:P364">_xlfn.TEXTSPLIT($M364,"/")</f>
        <v>6</v>
      </c>
      <c r="O364" s="28" t="str">
        <v>12</v>
      </c>
      <c r="P364" s="28" t="str">
        <v>2024</v>
      </c>
      <c r="Q364" s="28">
        <f>DATE(P364,N364,O364)</f>
        <v>45455</v>
      </c>
      <c r="R364" s="89" t="str" cm="1">
        <f t="array" ref="R364:T364">_xlfn.TEXTSPLIT($L364,":")</f>
        <v>05</v>
      </c>
      <c r="S364" s="28" t="str">
        <v>58</v>
      </c>
      <c r="T364" s="28" t="str">
        <v>59</v>
      </c>
      <c r="U364" s="90">
        <f t="shared" si="55"/>
        <v>0.24929398148148149</v>
      </c>
      <c r="V364" s="27" t="str">
        <f t="shared" si="56"/>
        <v>Stories</v>
      </c>
      <c r="W364" s="37" t="str">
        <f t="shared" si="57"/>
        <v>Instagram</v>
      </c>
      <c r="X364" s="71">
        <f t="shared" si="49"/>
        <v>10</v>
      </c>
      <c r="Y364" s="60" t="str">
        <f t="shared" si="50"/>
        <v>Train to Gain</v>
      </c>
      <c r="Z364" s="69">
        <f t="shared" si="58"/>
        <v>45455</v>
      </c>
      <c r="AA364" s="66" t="str" cm="1">
        <f t="array" ref="AA364:AB364">_xlfn.TEXTSPLIT($F364,$V364)</f>
        <v>701976487</v>
      </c>
      <c r="AB364" t="str">
        <v/>
      </c>
    </row>
    <row r="365" spans="1:28">
      <c r="A365" s="32" t="s">
        <v>1493</v>
      </c>
      <c r="B365" s="37" t="str" cm="1">
        <f t="array" ref="B365:D365">TRIM(_xlfn.TEXTSPLIT($A365,"#"))</f>
        <v>4thDec2024(00:28:03)602066491Shorts</v>
      </c>
      <c r="C365" s="27" t="str">
        <v>Train to Gain</v>
      </c>
      <c r="D365" s="27" t="str">
        <v>[17]</v>
      </c>
      <c r="E365" s="27" t="str" cm="1">
        <f t="array" ref="E365:F365">_xlfn.TEXTSPLIT($B365,")")</f>
        <v>4thDec2024(00:28:03</v>
      </c>
      <c r="F365" s="27" t="str">
        <v>602066491Shorts</v>
      </c>
      <c r="G365" s="27" t="str">
        <f t="shared" si="51"/>
        <v>17]</v>
      </c>
      <c r="H365" s="27">
        <f>VALUE(SUBSTITUTE($G365,"]",""))</f>
        <v>17</v>
      </c>
      <c r="I365" s="27" t="str">
        <f t="shared" si="52"/>
        <v>Train to Gain</v>
      </c>
      <c r="J365" s="28" t="str">
        <f t="shared" si="53"/>
        <v>4thDec2024 00:28:03</v>
      </c>
      <c r="K365" s="28" t="str" cm="1">
        <f t="array" ref="K365:L365">_xlfn.TEXTSPLIT($J365," ")</f>
        <v>4thDec2024</v>
      </c>
      <c r="L365" s="28" t="str">
        <v>00:28:03</v>
      </c>
      <c r="M365" s="58" t="str">
        <f t="shared" si="54"/>
        <v>4/12/2024</v>
      </c>
      <c r="N365" s="28" t="str" cm="1">
        <f t="array" ref="N365:P365">_xlfn.TEXTSPLIT($M365,"/")</f>
        <v>4</v>
      </c>
      <c r="O365" s="28" t="str">
        <v>12</v>
      </c>
      <c r="P365" s="28" t="str">
        <v>2024</v>
      </c>
      <c r="Q365" s="28">
        <f>DATE(P365,N365,O365)</f>
        <v>45394</v>
      </c>
      <c r="R365" s="89" t="str" cm="1">
        <f t="array" ref="R365:T365">_xlfn.TEXTSPLIT($L365,":")</f>
        <v>00</v>
      </c>
      <c r="S365" s="28" t="str">
        <v>28</v>
      </c>
      <c r="T365" s="28" t="str">
        <v>03</v>
      </c>
      <c r="U365" s="90">
        <f t="shared" si="55"/>
        <v>1.9479166666666665E-2</v>
      </c>
      <c r="V365" s="27" t="str">
        <f t="shared" si="56"/>
        <v>Shorts</v>
      </c>
      <c r="W365" s="37" t="str">
        <f t="shared" si="57"/>
        <v>Youtube</v>
      </c>
      <c r="X365" s="71">
        <f t="shared" si="49"/>
        <v>17</v>
      </c>
      <c r="Y365" s="60" t="str">
        <f t="shared" si="50"/>
        <v>Train to Gain</v>
      </c>
      <c r="Z365" s="69">
        <f t="shared" si="58"/>
        <v>45394</v>
      </c>
      <c r="AA365" s="66" t="str" cm="1">
        <f t="array" ref="AA365:AB365">_xlfn.TEXTSPLIT($F365,$V365)</f>
        <v>602066491</v>
      </c>
      <c r="AB365" t="str">
        <v/>
      </c>
    </row>
    <row r="366" spans="1:28">
      <c r="A366" s="32" t="s">
        <v>1494</v>
      </c>
      <c r="B366" s="37" t="str" cm="1">
        <f t="array" ref="B366:D366">TRIM(_xlfn.TEXTSPLIT($A366,"#"))</f>
        <v>2ndDec2024(11:39:13)702156495Explore Page</v>
      </c>
      <c r="C366" s="27" t="str">
        <v>Grow with Us</v>
      </c>
      <c r="D366" s="27" t="str">
        <v>[38]</v>
      </c>
      <c r="E366" s="27" t="str" cm="1">
        <f t="array" ref="E366:F366">_xlfn.TEXTSPLIT($B366,")")</f>
        <v>2ndDec2024(11:39:13</v>
      </c>
      <c r="F366" s="27" t="str">
        <v>702156495Explore Page</v>
      </c>
      <c r="G366" s="27" t="str">
        <f t="shared" si="51"/>
        <v>38]</v>
      </c>
      <c r="H366" s="27">
        <f>VALUE(SUBSTITUTE($G366,"]",""))</f>
        <v>38</v>
      </c>
      <c r="I366" s="27" t="str">
        <f t="shared" si="52"/>
        <v>Grow with Us</v>
      </c>
      <c r="J366" s="28" t="str">
        <f t="shared" si="53"/>
        <v>2ndDec2024 11:39:13</v>
      </c>
      <c r="K366" s="28" t="str" cm="1">
        <f t="array" ref="K366:L366">_xlfn.TEXTSPLIT($J366," ")</f>
        <v>2ndDec2024</v>
      </c>
      <c r="L366" s="28" t="str">
        <v>11:39:13</v>
      </c>
      <c r="M366" s="58" t="str">
        <f t="shared" si="54"/>
        <v>2/12/2024</v>
      </c>
      <c r="N366" s="28" t="str" cm="1">
        <f t="array" ref="N366:P366">_xlfn.TEXTSPLIT($M366,"/")</f>
        <v>2</v>
      </c>
      <c r="O366" s="28" t="str">
        <v>12</v>
      </c>
      <c r="P366" s="28" t="str">
        <v>2024</v>
      </c>
      <c r="Q366" s="28">
        <f>DATE(P366,N366,O366)</f>
        <v>45334</v>
      </c>
      <c r="R366" s="89" t="str" cm="1">
        <f t="array" ref="R366:T366">_xlfn.TEXTSPLIT($L366,":")</f>
        <v>11</v>
      </c>
      <c r="S366" s="28" t="str">
        <v>39</v>
      </c>
      <c r="T366" s="28" t="str">
        <v>13</v>
      </c>
      <c r="U366" s="90">
        <f t="shared" si="55"/>
        <v>0.48556712962962961</v>
      </c>
      <c r="V366" s="27" t="str">
        <f t="shared" si="56"/>
        <v>Explore Page</v>
      </c>
      <c r="W366" s="37" t="str">
        <f t="shared" si="57"/>
        <v>Instagram</v>
      </c>
      <c r="X366" s="71">
        <f t="shared" si="49"/>
        <v>38</v>
      </c>
      <c r="Y366" s="60" t="str">
        <f t="shared" si="50"/>
        <v>Grow with Us</v>
      </c>
      <c r="Z366" s="69">
        <f t="shared" si="58"/>
        <v>45334</v>
      </c>
      <c r="AA366" s="66" t="str" cm="1">
        <f t="array" ref="AA366:AB366">_xlfn.TEXTSPLIT($F366,$V366)</f>
        <v>702156495</v>
      </c>
      <c r="AB366" t="str">
        <v/>
      </c>
    </row>
    <row r="367" spans="1:28">
      <c r="A367" s="32" t="s">
        <v>1495</v>
      </c>
      <c r="B367" s="37" t="str" cm="1">
        <f t="array" ref="B367:D367">TRIM(_xlfn.TEXTSPLIT($A367,"#"))</f>
        <v>1stDec2024(00:12:41)702246499Explore Page</v>
      </c>
      <c r="C367" s="27" t="str">
        <v>Train to Gain</v>
      </c>
      <c r="D367" s="27" t="str">
        <v>[39]</v>
      </c>
      <c r="E367" s="27" t="str" cm="1">
        <f t="array" ref="E367:F367">_xlfn.TEXTSPLIT($B367,")")</f>
        <v>1stDec2024(00:12:41</v>
      </c>
      <c r="F367" s="27" t="str">
        <v>702246499Explore Page</v>
      </c>
      <c r="G367" s="27" t="str">
        <f t="shared" si="51"/>
        <v>39]</v>
      </c>
      <c r="H367" s="27">
        <f>VALUE(SUBSTITUTE($G367,"]",""))</f>
        <v>39</v>
      </c>
      <c r="I367" s="27" t="str">
        <f t="shared" si="52"/>
        <v>Train to Gain</v>
      </c>
      <c r="J367" s="28" t="str">
        <f t="shared" si="53"/>
        <v>1stDec2024 00:12:41</v>
      </c>
      <c r="K367" s="28" t="str" cm="1">
        <f t="array" ref="K367:L367">_xlfn.TEXTSPLIT($J367," ")</f>
        <v>1stDec2024</v>
      </c>
      <c r="L367" s="28" t="str">
        <v>00:12:41</v>
      </c>
      <c r="M367" s="58" t="str">
        <f t="shared" si="54"/>
        <v>1/12/2024</v>
      </c>
      <c r="N367" s="28" t="str" cm="1">
        <f t="array" ref="N367:P367">_xlfn.TEXTSPLIT($M367,"/")</f>
        <v>1</v>
      </c>
      <c r="O367" s="28" t="str">
        <v>12</v>
      </c>
      <c r="P367" s="28" t="str">
        <v>2024</v>
      </c>
      <c r="Q367" s="28">
        <f>DATE(P367,N367,O367)</f>
        <v>45303</v>
      </c>
      <c r="R367" s="89" t="str" cm="1">
        <f t="array" ref="R367:T367">_xlfn.TEXTSPLIT($L367,":")</f>
        <v>00</v>
      </c>
      <c r="S367" s="28" t="str">
        <v>12</v>
      </c>
      <c r="T367" s="28" t="str">
        <v>41</v>
      </c>
      <c r="U367" s="90">
        <f t="shared" si="55"/>
        <v>8.8078703703703704E-3</v>
      </c>
      <c r="V367" s="27" t="str">
        <f t="shared" si="56"/>
        <v>Explore Page</v>
      </c>
      <c r="W367" s="37" t="str">
        <f t="shared" si="57"/>
        <v>Instagram</v>
      </c>
      <c r="X367" s="71">
        <f t="shared" si="49"/>
        <v>39</v>
      </c>
      <c r="Y367" s="60" t="str">
        <f t="shared" si="50"/>
        <v>Train to Gain</v>
      </c>
      <c r="Z367" s="69">
        <f t="shared" si="58"/>
        <v>45303</v>
      </c>
      <c r="AA367" s="66" t="str" cm="1">
        <f t="array" ref="AA367:AB367">_xlfn.TEXTSPLIT($F367,$V367)</f>
        <v>702246499</v>
      </c>
      <c r="AB367" t="str">
        <v/>
      </c>
    </row>
    <row r="368" spans="1:28">
      <c r="A368" s="32" t="s">
        <v>1496</v>
      </c>
      <c r="B368" s="37" t="str" cm="1">
        <f t="array" ref="B368:D368">TRIM(_xlfn.TEXTSPLIT($A368,"#"))</f>
        <v>2ndDec2024(01:25:09)602336503Stories</v>
      </c>
      <c r="C368" s="27" t="str">
        <v>Train to Gain</v>
      </c>
      <c r="D368" s="27" t="str">
        <v>[34]</v>
      </c>
      <c r="E368" s="27" t="str" cm="1">
        <f t="array" ref="E368:F368">_xlfn.TEXTSPLIT($B368,")")</f>
        <v>2ndDec2024(01:25:09</v>
      </c>
      <c r="F368" s="27" t="str">
        <v>602336503Stories</v>
      </c>
      <c r="G368" s="27" t="str">
        <f t="shared" si="51"/>
        <v>34]</v>
      </c>
      <c r="H368" s="27">
        <f>VALUE(SUBSTITUTE($G368,"]",""))</f>
        <v>34</v>
      </c>
      <c r="I368" s="27" t="str">
        <f t="shared" si="52"/>
        <v>Train to Gain</v>
      </c>
      <c r="J368" s="28" t="str">
        <f t="shared" si="53"/>
        <v>2ndDec2024 01:25:09</v>
      </c>
      <c r="K368" s="28" t="str" cm="1">
        <f t="array" ref="K368:L368">_xlfn.TEXTSPLIT($J368," ")</f>
        <v>2ndDec2024</v>
      </c>
      <c r="L368" s="28" t="str">
        <v>01:25:09</v>
      </c>
      <c r="M368" s="58" t="str">
        <f t="shared" si="54"/>
        <v>2/12/2024</v>
      </c>
      <c r="N368" s="28" t="str" cm="1">
        <f t="array" ref="N368:P368">_xlfn.TEXTSPLIT($M368,"/")</f>
        <v>2</v>
      </c>
      <c r="O368" s="28" t="str">
        <v>12</v>
      </c>
      <c r="P368" s="28" t="str">
        <v>2024</v>
      </c>
      <c r="Q368" s="28">
        <f>DATE(P368,N368,O368)</f>
        <v>45334</v>
      </c>
      <c r="R368" s="89" t="str" cm="1">
        <f t="array" ref="R368:T368">_xlfn.TEXTSPLIT($L368,":")</f>
        <v>01</v>
      </c>
      <c r="S368" s="28" t="str">
        <v>25</v>
      </c>
      <c r="T368" s="28" t="str">
        <v>09</v>
      </c>
      <c r="U368" s="90">
        <f t="shared" si="55"/>
        <v>5.9131944444444445E-2</v>
      </c>
      <c r="V368" s="27" t="str">
        <f t="shared" si="56"/>
        <v>Stories</v>
      </c>
      <c r="W368" s="37" t="str">
        <f t="shared" si="57"/>
        <v>Instagram</v>
      </c>
      <c r="X368" s="71">
        <f t="shared" si="49"/>
        <v>34</v>
      </c>
      <c r="Y368" s="60" t="str">
        <f t="shared" si="50"/>
        <v>Train to Gain</v>
      </c>
      <c r="Z368" s="69">
        <f t="shared" si="58"/>
        <v>45334</v>
      </c>
      <c r="AA368" s="66" t="str" cm="1">
        <f t="array" ref="AA368:AB368">_xlfn.TEXTSPLIT($F368,$V368)</f>
        <v>602336503</v>
      </c>
      <c r="AB368" t="str">
        <v/>
      </c>
    </row>
    <row r="369" spans="1:28">
      <c r="A369" s="32" t="s">
        <v>1497</v>
      </c>
      <c r="B369" s="37" t="str" cm="1">
        <f t="array" ref="B369:D369">TRIM(_xlfn.TEXTSPLIT($A369,"#"))</f>
        <v>3rdDec2024(08:27:22)702426506Subscribers</v>
      </c>
      <c r="C369" s="27" t="str">
        <v>Grow with Us</v>
      </c>
      <c r="D369" s="27" t="str">
        <v>[3]</v>
      </c>
      <c r="E369" s="27" t="str" cm="1">
        <f t="array" ref="E369:F369">_xlfn.TEXTSPLIT($B369,")")</f>
        <v>3rdDec2024(08:27:22</v>
      </c>
      <c r="F369" s="27" t="str">
        <v>702426506Subscribers</v>
      </c>
      <c r="G369" s="27" t="str">
        <f t="shared" si="51"/>
        <v>3]</v>
      </c>
      <c r="H369" s="27">
        <f>VALUE(SUBSTITUTE($G369,"]",""))</f>
        <v>3</v>
      </c>
      <c r="I369" s="27" t="str">
        <f t="shared" si="52"/>
        <v>Grow with Us</v>
      </c>
      <c r="J369" s="28" t="str">
        <f t="shared" si="53"/>
        <v>3rdDec2024 08:27:22</v>
      </c>
      <c r="K369" s="28" t="str" cm="1">
        <f t="array" ref="K369:L369">_xlfn.TEXTSPLIT($J369," ")</f>
        <v>3rdDec2024</v>
      </c>
      <c r="L369" s="28" t="str">
        <v>08:27:22</v>
      </c>
      <c r="M369" s="58" t="str">
        <f t="shared" si="54"/>
        <v>3/12/2024</v>
      </c>
      <c r="N369" s="28" t="str" cm="1">
        <f t="array" ref="N369:P369">_xlfn.TEXTSPLIT($M369,"/")</f>
        <v>3</v>
      </c>
      <c r="O369" s="28" t="str">
        <v>12</v>
      </c>
      <c r="P369" s="28" t="str">
        <v>2024</v>
      </c>
      <c r="Q369" s="28">
        <f>DATE(P369,N369,O369)</f>
        <v>45363</v>
      </c>
      <c r="R369" s="89" t="str" cm="1">
        <f t="array" ref="R369:T369">_xlfn.TEXTSPLIT($L369,":")</f>
        <v>08</v>
      </c>
      <c r="S369" s="28" t="str">
        <v>27</v>
      </c>
      <c r="T369" s="28" t="str">
        <v>22</v>
      </c>
      <c r="U369" s="90">
        <f t="shared" si="55"/>
        <v>0.35233796296296294</v>
      </c>
      <c r="V369" s="27" t="str">
        <f t="shared" si="56"/>
        <v>Subscribers</v>
      </c>
      <c r="W369" s="37" t="str">
        <f t="shared" si="57"/>
        <v>Youtube</v>
      </c>
      <c r="X369" s="71">
        <f t="shared" si="49"/>
        <v>3</v>
      </c>
      <c r="Y369" s="60" t="str">
        <f t="shared" si="50"/>
        <v>Grow with Us</v>
      </c>
      <c r="Z369" s="69">
        <f t="shared" si="58"/>
        <v>45363</v>
      </c>
      <c r="AA369" s="66" t="str" cm="1">
        <f t="array" ref="AA369:AB369">_xlfn.TEXTSPLIT($F369,$V369)</f>
        <v>702426506</v>
      </c>
      <c r="AB369" t="str">
        <v/>
      </c>
    </row>
    <row r="370" spans="1:28">
      <c r="A370" s="32" t="s">
        <v>1498</v>
      </c>
      <c r="B370" s="37" t="str" cm="1">
        <f t="array" ref="B370:D370">TRIM(_xlfn.TEXTSPLIT($A370,"#"))</f>
        <v>6thDec2024(04:33:50)702516510Monetization</v>
      </c>
      <c r="C370" s="27" t="str">
        <v>Grow with Us</v>
      </c>
      <c r="D370" s="27" t="str">
        <v>[12]</v>
      </c>
      <c r="E370" s="27" t="str" cm="1">
        <f t="array" ref="E370:F370">_xlfn.TEXTSPLIT($B370,")")</f>
        <v>6thDec2024(04:33:50</v>
      </c>
      <c r="F370" s="27" t="str">
        <v>702516510Monetization</v>
      </c>
      <c r="G370" s="27" t="str">
        <f t="shared" si="51"/>
        <v>12]</v>
      </c>
      <c r="H370" s="27">
        <f>VALUE(SUBSTITUTE($G370,"]",""))</f>
        <v>12</v>
      </c>
      <c r="I370" s="27" t="str">
        <f t="shared" si="52"/>
        <v>Grow with Us</v>
      </c>
      <c r="J370" s="28" t="str">
        <f t="shared" si="53"/>
        <v>6thDec2024 04:33:50</v>
      </c>
      <c r="K370" s="28" t="str" cm="1">
        <f t="array" ref="K370:L370">_xlfn.TEXTSPLIT($J370," ")</f>
        <v>6thDec2024</v>
      </c>
      <c r="L370" s="28" t="str">
        <v>04:33:50</v>
      </c>
      <c r="M370" s="58" t="str">
        <f t="shared" si="54"/>
        <v>6/12/2024</v>
      </c>
      <c r="N370" s="28" t="str" cm="1">
        <f t="array" ref="N370:P370">_xlfn.TEXTSPLIT($M370,"/")</f>
        <v>6</v>
      </c>
      <c r="O370" s="28" t="str">
        <v>12</v>
      </c>
      <c r="P370" s="28" t="str">
        <v>2024</v>
      </c>
      <c r="Q370" s="28">
        <f>DATE(P370,N370,O370)</f>
        <v>45455</v>
      </c>
      <c r="R370" s="89" t="str" cm="1">
        <f t="array" ref="R370:T370">_xlfn.TEXTSPLIT($L370,":")</f>
        <v>04</v>
      </c>
      <c r="S370" s="28" t="str">
        <v>33</v>
      </c>
      <c r="T370" s="28" t="str">
        <v>50</v>
      </c>
      <c r="U370" s="90">
        <f t="shared" si="55"/>
        <v>0.19016203703703705</v>
      </c>
      <c r="V370" s="27" t="str">
        <f t="shared" si="56"/>
        <v>Monetization</v>
      </c>
      <c r="W370" s="37" t="str">
        <f t="shared" si="57"/>
        <v>Youtube</v>
      </c>
      <c r="X370" s="71">
        <f t="shared" si="49"/>
        <v>12</v>
      </c>
      <c r="Y370" s="60" t="str">
        <f t="shared" si="50"/>
        <v>Grow with Us</v>
      </c>
      <c r="Z370" s="69">
        <f t="shared" si="58"/>
        <v>45455</v>
      </c>
      <c r="AA370" s="66" t="str" cm="1">
        <f t="array" ref="AA370:AB370">_xlfn.TEXTSPLIT($F370,$V370)</f>
        <v>702516510</v>
      </c>
      <c r="AB370" t="str">
        <v/>
      </c>
    </row>
    <row r="371" spans="1:28">
      <c r="A371" s="32" t="s">
        <v>1499</v>
      </c>
      <c r="B371" s="37" t="str" cm="1">
        <f t="array" ref="B371:D371">TRIM(_xlfn.TEXTSPLIT($A371,"#"))</f>
        <v>2ndDec2024(03:47:34)702606514Reels</v>
      </c>
      <c r="C371" s="27" t="str">
        <v>Unlock Your Potential</v>
      </c>
      <c r="D371" s="27" t="str">
        <v>[19]</v>
      </c>
      <c r="E371" s="27" t="str" cm="1">
        <f t="array" ref="E371:F371">_xlfn.TEXTSPLIT($B371,")")</f>
        <v>2ndDec2024(03:47:34</v>
      </c>
      <c r="F371" s="27" t="str">
        <v>702606514Reels</v>
      </c>
      <c r="G371" s="27" t="str">
        <f t="shared" si="51"/>
        <v>19]</v>
      </c>
      <c r="H371" s="27">
        <f>VALUE(SUBSTITUTE($G371,"]",""))</f>
        <v>19</v>
      </c>
      <c r="I371" s="27" t="str">
        <f t="shared" si="52"/>
        <v>Unlock Your Potential</v>
      </c>
      <c r="J371" s="28" t="str">
        <f t="shared" si="53"/>
        <v>2ndDec2024 03:47:34</v>
      </c>
      <c r="K371" s="28" t="str" cm="1">
        <f t="array" ref="K371:L371">_xlfn.TEXTSPLIT($J371," ")</f>
        <v>2ndDec2024</v>
      </c>
      <c r="L371" s="28" t="str">
        <v>03:47:34</v>
      </c>
      <c r="M371" s="58" t="str">
        <f t="shared" si="54"/>
        <v>2/12/2024</v>
      </c>
      <c r="N371" s="28" t="str" cm="1">
        <f t="array" ref="N371:P371">_xlfn.TEXTSPLIT($M371,"/")</f>
        <v>2</v>
      </c>
      <c r="O371" s="28" t="str">
        <v>12</v>
      </c>
      <c r="P371" s="28" t="str">
        <v>2024</v>
      </c>
      <c r="Q371" s="28">
        <f>DATE(P371,N371,O371)</f>
        <v>45334</v>
      </c>
      <c r="R371" s="89" t="str" cm="1">
        <f t="array" ref="R371:T371">_xlfn.TEXTSPLIT($L371,":")</f>
        <v>03</v>
      </c>
      <c r="S371" s="28" t="str">
        <v>47</v>
      </c>
      <c r="T371" s="28" t="str">
        <v>34</v>
      </c>
      <c r="U371" s="90">
        <f t="shared" si="55"/>
        <v>0.1580324074074074</v>
      </c>
      <c r="V371" s="27" t="str">
        <f t="shared" si="56"/>
        <v>Reels</v>
      </c>
      <c r="W371" s="37" t="str">
        <f t="shared" si="57"/>
        <v>Instagram</v>
      </c>
      <c r="X371" s="71">
        <f t="shared" si="49"/>
        <v>19</v>
      </c>
      <c r="Y371" s="60" t="str">
        <f t="shared" si="50"/>
        <v>Unlock Your Potential</v>
      </c>
      <c r="Z371" s="69">
        <f t="shared" si="58"/>
        <v>45334</v>
      </c>
      <c r="AA371" s="66" t="str" cm="1">
        <f t="array" ref="AA371:AB371">_xlfn.TEXTSPLIT($F371,$V371)</f>
        <v>702606514</v>
      </c>
      <c r="AB371" t="str">
        <v/>
      </c>
    </row>
    <row r="372" spans="1:28">
      <c r="A372" s="32" t="s">
        <v>1500</v>
      </c>
      <c r="B372" s="37" t="str" cm="1">
        <f t="array" ref="B372:D372">TRIM(_xlfn.TEXTSPLIT($A372,"#"))</f>
        <v>2ndDec2024(00:34:09)602696518Reels</v>
      </c>
      <c r="C372" s="27" t="str">
        <v>Unlock Your Potential</v>
      </c>
      <c r="D372" s="27" t="str">
        <v>[20]</v>
      </c>
      <c r="E372" s="27" t="str" cm="1">
        <f t="array" ref="E372:F372">_xlfn.TEXTSPLIT($B372,")")</f>
        <v>2ndDec2024(00:34:09</v>
      </c>
      <c r="F372" s="27" t="str">
        <v>602696518Reels</v>
      </c>
      <c r="G372" s="27" t="str">
        <f t="shared" si="51"/>
        <v>20]</v>
      </c>
      <c r="H372" s="27">
        <f>VALUE(SUBSTITUTE($G372,"]",""))</f>
        <v>20</v>
      </c>
      <c r="I372" s="27" t="str">
        <f t="shared" si="52"/>
        <v>Unlock Your Potential</v>
      </c>
      <c r="J372" s="28" t="str">
        <f t="shared" si="53"/>
        <v>2ndDec2024 00:34:09</v>
      </c>
      <c r="K372" s="28" t="str" cm="1">
        <f t="array" ref="K372:L372">_xlfn.TEXTSPLIT($J372," ")</f>
        <v>2ndDec2024</v>
      </c>
      <c r="L372" s="28" t="str">
        <v>00:34:09</v>
      </c>
      <c r="M372" s="58" t="str">
        <f t="shared" si="54"/>
        <v>2/12/2024</v>
      </c>
      <c r="N372" s="28" t="str" cm="1">
        <f t="array" ref="N372:P372">_xlfn.TEXTSPLIT($M372,"/")</f>
        <v>2</v>
      </c>
      <c r="O372" s="28" t="str">
        <v>12</v>
      </c>
      <c r="P372" s="28" t="str">
        <v>2024</v>
      </c>
      <c r="Q372" s="28">
        <f>DATE(P372,N372,O372)</f>
        <v>45334</v>
      </c>
      <c r="R372" s="89" t="str" cm="1">
        <f t="array" ref="R372:T372">_xlfn.TEXTSPLIT($L372,":")</f>
        <v>00</v>
      </c>
      <c r="S372" s="28" t="str">
        <v>34</v>
      </c>
      <c r="T372" s="28" t="str">
        <v>09</v>
      </c>
      <c r="U372" s="90">
        <f t="shared" si="55"/>
        <v>2.3715277777777776E-2</v>
      </c>
      <c r="V372" s="27" t="str">
        <f t="shared" si="56"/>
        <v>Reels</v>
      </c>
      <c r="W372" s="37" t="str">
        <f t="shared" si="57"/>
        <v>Instagram</v>
      </c>
      <c r="X372" s="71">
        <f t="shared" si="49"/>
        <v>20</v>
      </c>
      <c r="Y372" s="60" t="str">
        <f t="shared" si="50"/>
        <v>Unlock Your Potential</v>
      </c>
      <c r="Z372" s="69">
        <f t="shared" si="58"/>
        <v>45334</v>
      </c>
      <c r="AA372" s="66" t="str" cm="1">
        <f t="array" ref="AA372:AB372">_xlfn.TEXTSPLIT($F372,$V372)</f>
        <v>602696518</v>
      </c>
      <c r="AB372" t="str">
        <v/>
      </c>
    </row>
    <row r="373" spans="1:28">
      <c r="A373" s="32" t="s">
        <v>1501</v>
      </c>
      <c r="B373" s="37" t="str" cm="1">
        <f t="array" ref="B373:D373">TRIM(_xlfn.TEXTSPLIT($A373,"#"))</f>
        <v>1stDec2024(11:43:21)602786521Explore Page</v>
      </c>
      <c r="C373" s="27" t="str">
        <v>Unlock Your Potential</v>
      </c>
      <c r="D373" s="27" t="str">
        <v>[19]</v>
      </c>
      <c r="E373" s="27" t="str" cm="1">
        <f t="array" ref="E373:F373">_xlfn.TEXTSPLIT($B373,")")</f>
        <v>1stDec2024(11:43:21</v>
      </c>
      <c r="F373" s="27" t="str">
        <v>602786521Explore Page</v>
      </c>
      <c r="G373" s="27" t="str">
        <f t="shared" si="51"/>
        <v>19]</v>
      </c>
      <c r="H373" s="27">
        <f>VALUE(SUBSTITUTE($G373,"]",""))</f>
        <v>19</v>
      </c>
      <c r="I373" s="27" t="str">
        <f t="shared" si="52"/>
        <v>Unlock Your Potential</v>
      </c>
      <c r="J373" s="28" t="str">
        <f t="shared" si="53"/>
        <v>1stDec2024 11:43:21</v>
      </c>
      <c r="K373" s="28" t="str" cm="1">
        <f t="array" ref="K373:L373">_xlfn.TEXTSPLIT($J373," ")</f>
        <v>1stDec2024</v>
      </c>
      <c r="L373" s="28" t="str">
        <v>11:43:21</v>
      </c>
      <c r="M373" s="58" t="str">
        <f t="shared" si="54"/>
        <v>1/12/2024</v>
      </c>
      <c r="N373" s="28" t="str" cm="1">
        <f t="array" ref="N373:P373">_xlfn.TEXTSPLIT($M373,"/")</f>
        <v>1</v>
      </c>
      <c r="O373" s="28" t="str">
        <v>12</v>
      </c>
      <c r="P373" s="28" t="str">
        <v>2024</v>
      </c>
      <c r="Q373" s="28">
        <f>DATE(P373,N373,O373)</f>
        <v>45303</v>
      </c>
      <c r="R373" s="89" t="str" cm="1">
        <f t="array" ref="R373:T373">_xlfn.TEXTSPLIT($L373,":")</f>
        <v>11</v>
      </c>
      <c r="S373" s="28" t="str">
        <v>43</v>
      </c>
      <c r="T373" s="28" t="str">
        <v>21</v>
      </c>
      <c r="U373" s="90">
        <f t="shared" si="55"/>
        <v>0.48843750000000002</v>
      </c>
      <c r="V373" s="27" t="str">
        <f t="shared" si="56"/>
        <v>Explore Page</v>
      </c>
      <c r="W373" s="37" t="str">
        <f t="shared" si="57"/>
        <v>Instagram</v>
      </c>
      <c r="X373" s="71">
        <f t="shared" si="49"/>
        <v>19</v>
      </c>
      <c r="Y373" s="60" t="str">
        <f t="shared" si="50"/>
        <v>Unlock Your Potential</v>
      </c>
      <c r="Z373" s="69">
        <f t="shared" si="58"/>
        <v>45303</v>
      </c>
      <c r="AA373" s="66" t="str" cm="1">
        <f t="array" ref="AA373:AB373">_xlfn.TEXTSPLIT($F373,$V373)</f>
        <v>602786521</v>
      </c>
      <c r="AB373" t="str">
        <v/>
      </c>
    </row>
    <row r="374" spans="1:28">
      <c r="A374" s="32" t="s">
        <v>1502</v>
      </c>
      <c r="B374" s="37" t="str" cm="1">
        <f t="array" ref="B374:D374">TRIM(_xlfn.TEXTSPLIT($A374,"#"))</f>
        <v>1stDec2024(00:43:37)702876525Stories</v>
      </c>
      <c r="C374" s="27" t="str">
        <v>Unlock Your Potential</v>
      </c>
      <c r="D374" s="27" t="str">
        <v>[12]</v>
      </c>
      <c r="E374" s="27" t="str" cm="1">
        <f t="array" ref="E374:F374">_xlfn.TEXTSPLIT($B374,")")</f>
        <v>1stDec2024(00:43:37</v>
      </c>
      <c r="F374" s="27" t="str">
        <v>702876525Stories</v>
      </c>
      <c r="G374" s="27" t="str">
        <f t="shared" si="51"/>
        <v>12]</v>
      </c>
      <c r="H374" s="27">
        <f>VALUE(SUBSTITUTE($G374,"]",""))</f>
        <v>12</v>
      </c>
      <c r="I374" s="27" t="str">
        <f t="shared" si="52"/>
        <v>Unlock Your Potential</v>
      </c>
      <c r="J374" s="28" t="str">
        <f t="shared" si="53"/>
        <v>1stDec2024 00:43:37</v>
      </c>
      <c r="K374" s="28" t="str" cm="1">
        <f t="array" ref="K374:L374">_xlfn.TEXTSPLIT($J374," ")</f>
        <v>1stDec2024</v>
      </c>
      <c r="L374" s="28" t="str">
        <v>00:43:37</v>
      </c>
      <c r="M374" s="58" t="str">
        <f t="shared" si="54"/>
        <v>1/12/2024</v>
      </c>
      <c r="N374" s="28" t="str" cm="1">
        <f t="array" ref="N374:P374">_xlfn.TEXTSPLIT($M374,"/")</f>
        <v>1</v>
      </c>
      <c r="O374" s="28" t="str">
        <v>12</v>
      </c>
      <c r="P374" s="28" t="str">
        <v>2024</v>
      </c>
      <c r="Q374" s="28">
        <f>DATE(P374,N374,O374)</f>
        <v>45303</v>
      </c>
      <c r="R374" s="89" t="str" cm="1">
        <f t="array" ref="R374:T374">_xlfn.TEXTSPLIT($L374,":")</f>
        <v>00</v>
      </c>
      <c r="S374" s="28" t="str">
        <v>43</v>
      </c>
      <c r="T374" s="28" t="str">
        <v>37</v>
      </c>
      <c r="U374" s="90">
        <f t="shared" si="55"/>
        <v>3.0289351851851852E-2</v>
      </c>
      <c r="V374" s="27" t="str">
        <f t="shared" si="56"/>
        <v>Stories</v>
      </c>
      <c r="W374" s="37" t="str">
        <f t="shared" si="57"/>
        <v>Instagram</v>
      </c>
      <c r="X374" s="71">
        <f t="shared" si="49"/>
        <v>12</v>
      </c>
      <c r="Y374" s="60" t="str">
        <f t="shared" si="50"/>
        <v>Unlock Your Potential</v>
      </c>
      <c r="Z374" s="69">
        <f t="shared" si="58"/>
        <v>45303</v>
      </c>
      <c r="AA374" s="66" t="str" cm="1">
        <f t="array" ref="AA374:AB374">_xlfn.TEXTSPLIT($F374,$V374)</f>
        <v>702876525</v>
      </c>
      <c r="AB374" t="str">
        <v/>
      </c>
    </row>
    <row r="375" spans="1:28">
      <c r="A375" s="32" t="s">
        <v>1503</v>
      </c>
      <c r="B375" s="37" t="str" cm="1">
        <f t="array" ref="B375:D375">TRIM(_xlfn.TEXTSPLIT($A375,"#"))</f>
        <v>7thDec2024(01:13:35)702966529Reels</v>
      </c>
      <c r="C375" s="27" t="str">
        <v>Train to Gain</v>
      </c>
      <c r="D375" s="27" t="str">
        <v>[37]</v>
      </c>
      <c r="E375" s="27" t="str" cm="1">
        <f t="array" ref="E375:F375">_xlfn.TEXTSPLIT($B375,")")</f>
        <v>7thDec2024(01:13:35</v>
      </c>
      <c r="F375" s="27" t="str">
        <v>702966529Reels</v>
      </c>
      <c r="G375" s="27" t="str">
        <f t="shared" si="51"/>
        <v>37]</v>
      </c>
      <c r="H375" s="27">
        <f>VALUE(SUBSTITUTE($G375,"]",""))</f>
        <v>37</v>
      </c>
      <c r="I375" s="27" t="str">
        <f t="shared" si="52"/>
        <v>Train to Gain</v>
      </c>
      <c r="J375" s="28" t="str">
        <f t="shared" si="53"/>
        <v>7thDec2024 01:13:35</v>
      </c>
      <c r="K375" s="28" t="str" cm="1">
        <f t="array" ref="K375:L375">_xlfn.TEXTSPLIT($J375," ")</f>
        <v>7thDec2024</v>
      </c>
      <c r="L375" s="28" t="str">
        <v>01:13:35</v>
      </c>
      <c r="M375" s="58" t="str">
        <f t="shared" si="54"/>
        <v>7/12/2024</v>
      </c>
      <c r="N375" s="28" t="str" cm="1">
        <f t="array" ref="N375:P375">_xlfn.TEXTSPLIT($M375,"/")</f>
        <v>7</v>
      </c>
      <c r="O375" s="28" t="str">
        <v>12</v>
      </c>
      <c r="P375" s="28" t="str">
        <v>2024</v>
      </c>
      <c r="Q375" s="28">
        <f>DATE(P375,N375,O375)</f>
        <v>45485</v>
      </c>
      <c r="R375" s="89" t="str" cm="1">
        <f t="array" ref="R375:T375">_xlfn.TEXTSPLIT($L375,":")</f>
        <v>01</v>
      </c>
      <c r="S375" s="28" t="str">
        <v>13</v>
      </c>
      <c r="T375" s="28" t="str">
        <v>35</v>
      </c>
      <c r="U375" s="90">
        <f t="shared" si="55"/>
        <v>5.1099537037037034E-2</v>
      </c>
      <c r="V375" s="27" t="str">
        <f t="shared" si="56"/>
        <v>Reels</v>
      </c>
      <c r="W375" s="37" t="str">
        <f t="shared" si="57"/>
        <v>Instagram</v>
      </c>
      <c r="X375" s="71">
        <f t="shared" si="49"/>
        <v>37</v>
      </c>
      <c r="Y375" s="60" t="str">
        <f t="shared" si="50"/>
        <v>Train to Gain</v>
      </c>
      <c r="Z375" s="69">
        <f t="shared" si="58"/>
        <v>45485</v>
      </c>
      <c r="AA375" s="66" t="str" cm="1">
        <f t="array" ref="AA375:AB375">_xlfn.TEXTSPLIT($F375,$V375)</f>
        <v>702966529</v>
      </c>
      <c r="AB375" t="str">
        <v/>
      </c>
    </row>
    <row r="376" spans="1:28">
      <c r="A376" s="32" t="s">
        <v>1504</v>
      </c>
      <c r="B376" s="37" t="str" cm="1">
        <f t="array" ref="B376:D376">TRIM(_xlfn.TEXTSPLIT($A376,"#"))</f>
        <v>5thDec2024(06:44:39)703056533Explore Page</v>
      </c>
      <c r="C376" s="27" t="str">
        <v>Train to Gain</v>
      </c>
      <c r="D376" s="27" t="str">
        <v>[33]</v>
      </c>
      <c r="E376" s="27" t="str" cm="1">
        <f t="array" ref="E376:F376">_xlfn.TEXTSPLIT($B376,")")</f>
        <v>5thDec2024(06:44:39</v>
      </c>
      <c r="F376" s="27" t="str">
        <v>703056533Explore Page</v>
      </c>
      <c r="G376" s="27" t="str">
        <f t="shared" si="51"/>
        <v>33]</v>
      </c>
      <c r="H376" s="27">
        <f>VALUE(SUBSTITUTE($G376,"]",""))</f>
        <v>33</v>
      </c>
      <c r="I376" s="27" t="str">
        <f t="shared" si="52"/>
        <v>Train to Gain</v>
      </c>
      <c r="J376" s="28" t="str">
        <f t="shared" si="53"/>
        <v>5thDec2024 06:44:39</v>
      </c>
      <c r="K376" s="28" t="str" cm="1">
        <f t="array" ref="K376:L376">_xlfn.TEXTSPLIT($J376," ")</f>
        <v>5thDec2024</v>
      </c>
      <c r="L376" s="28" t="str">
        <v>06:44:39</v>
      </c>
      <c r="M376" s="58" t="str">
        <f t="shared" si="54"/>
        <v>5/12/2024</v>
      </c>
      <c r="N376" s="28" t="str" cm="1">
        <f t="array" ref="N376:P376">_xlfn.TEXTSPLIT($M376,"/")</f>
        <v>5</v>
      </c>
      <c r="O376" s="28" t="str">
        <v>12</v>
      </c>
      <c r="P376" s="28" t="str">
        <v>2024</v>
      </c>
      <c r="Q376" s="28">
        <f>DATE(P376,N376,O376)</f>
        <v>45424</v>
      </c>
      <c r="R376" s="89" t="str" cm="1">
        <f t="array" ref="R376:T376">_xlfn.TEXTSPLIT($L376,":")</f>
        <v>06</v>
      </c>
      <c r="S376" s="28" t="str">
        <v>44</v>
      </c>
      <c r="T376" s="28" t="str">
        <v>39</v>
      </c>
      <c r="U376" s="90">
        <f t="shared" si="55"/>
        <v>0.28100694444444446</v>
      </c>
      <c r="V376" s="27" t="str">
        <f t="shared" si="56"/>
        <v>Explore Page</v>
      </c>
      <c r="W376" s="37" t="str">
        <f t="shared" si="57"/>
        <v>Instagram</v>
      </c>
      <c r="X376" s="71">
        <f t="shared" si="49"/>
        <v>33</v>
      </c>
      <c r="Y376" s="60" t="str">
        <f t="shared" si="50"/>
        <v>Train to Gain</v>
      </c>
      <c r="Z376" s="69">
        <f t="shared" si="58"/>
        <v>45424</v>
      </c>
      <c r="AA376" s="66" t="str" cm="1">
        <f t="array" ref="AA376:AB376">_xlfn.TEXTSPLIT($F376,$V376)</f>
        <v>703056533</v>
      </c>
      <c r="AB376" t="str">
        <v/>
      </c>
    </row>
    <row r="377" spans="1:28">
      <c r="A377" s="32" t="s">
        <v>1505</v>
      </c>
      <c r="B377" s="37" t="str" cm="1">
        <f t="array" ref="B377:D377">TRIM(_xlfn.TEXTSPLIT($A377,"#"))</f>
        <v>2ndDec2024(02:39:23)703146537Explore Page</v>
      </c>
      <c r="C377" s="27" t="str">
        <v>Grow with Us</v>
      </c>
      <c r="D377" s="27" t="str">
        <v>[39]</v>
      </c>
      <c r="E377" s="27" t="str" cm="1">
        <f t="array" ref="E377:F377">_xlfn.TEXTSPLIT($B377,")")</f>
        <v>2ndDec2024(02:39:23</v>
      </c>
      <c r="F377" s="27" t="str">
        <v>703146537Explore Page</v>
      </c>
      <c r="G377" s="27" t="str">
        <f t="shared" si="51"/>
        <v>39]</v>
      </c>
      <c r="H377" s="27">
        <f>VALUE(SUBSTITUTE($G377,"]",""))</f>
        <v>39</v>
      </c>
      <c r="I377" s="27" t="str">
        <f t="shared" si="52"/>
        <v>Grow with Us</v>
      </c>
      <c r="J377" s="28" t="str">
        <f t="shared" si="53"/>
        <v>2ndDec2024 02:39:23</v>
      </c>
      <c r="K377" s="28" t="str" cm="1">
        <f t="array" ref="K377:L377">_xlfn.TEXTSPLIT($J377," ")</f>
        <v>2ndDec2024</v>
      </c>
      <c r="L377" s="28" t="str">
        <v>02:39:23</v>
      </c>
      <c r="M377" s="58" t="str">
        <f t="shared" si="54"/>
        <v>2/12/2024</v>
      </c>
      <c r="N377" s="28" t="str" cm="1">
        <f t="array" ref="N377:P377">_xlfn.TEXTSPLIT($M377,"/")</f>
        <v>2</v>
      </c>
      <c r="O377" s="28" t="str">
        <v>12</v>
      </c>
      <c r="P377" s="28" t="str">
        <v>2024</v>
      </c>
      <c r="Q377" s="28">
        <f>DATE(P377,N377,O377)</f>
        <v>45334</v>
      </c>
      <c r="R377" s="89" t="str" cm="1">
        <f t="array" ref="R377:T377">_xlfn.TEXTSPLIT($L377,":")</f>
        <v>02</v>
      </c>
      <c r="S377" s="28" t="str">
        <v>39</v>
      </c>
      <c r="T377" s="28" t="str">
        <v>23</v>
      </c>
      <c r="U377" s="90">
        <f t="shared" si="55"/>
        <v>0.11068287037037038</v>
      </c>
      <c r="V377" s="27" t="str">
        <f t="shared" si="56"/>
        <v>Explore Page</v>
      </c>
      <c r="W377" s="37" t="str">
        <f t="shared" si="57"/>
        <v>Instagram</v>
      </c>
      <c r="X377" s="71">
        <f t="shared" si="49"/>
        <v>39</v>
      </c>
      <c r="Y377" s="60" t="str">
        <f t="shared" si="50"/>
        <v>Grow with Us</v>
      </c>
      <c r="Z377" s="69">
        <f t="shared" si="58"/>
        <v>45334</v>
      </c>
      <c r="AA377" s="66" t="str" cm="1">
        <f t="array" ref="AA377:AB377">_xlfn.TEXTSPLIT($F377,$V377)</f>
        <v>703146537</v>
      </c>
      <c r="AB377" t="str">
        <v/>
      </c>
    </row>
    <row r="378" spans="1:28">
      <c r="A378" s="32" t="s">
        <v>1506</v>
      </c>
      <c r="B378" s="37" t="str" cm="1">
        <f t="array" ref="B378:D378">TRIM(_xlfn.TEXTSPLIT($A378,"#"))</f>
        <v>2ndDec2024(11:24:24)603236540Reels</v>
      </c>
      <c r="C378" s="27" t="str">
        <v>Train to Gain</v>
      </c>
      <c r="D378" s="27" t="str">
        <v>[32]</v>
      </c>
      <c r="E378" s="27" t="str" cm="1">
        <f t="array" ref="E378:F378">_xlfn.TEXTSPLIT($B378,")")</f>
        <v>2ndDec2024(11:24:24</v>
      </c>
      <c r="F378" s="27" t="str">
        <v>603236540Reels</v>
      </c>
      <c r="G378" s="27" t="str">
        <f t="shared" si="51"/>
        <v>32]</v>
      </c>
      <c r="H378" s="27">
        <f>VALUE(SUBSTITUTE($G378,"]",""))</f>
        <v>32</v>
      </c>
      <c r="I378" s="27" t="str">
        <f t="shared" si="52"/>
        <v>Train to Gain</v>
      </c>
      <c r="J378" s="28" t="str">
        <f t="shared" si="53"/>
        <v>2ndDec2024 11:24:24</v>
      </c>
      <c r="K378" s="28" t="str" cm="1">
        <f t="array" ref="K378:L378">_xlfn.TEXTSPLIT($J378," ")</f>
        <v>2ndDec2024</v>
      </c>
      <c r="L378" s="28" t="str">
        <v>11:24:24</v>
      </c>
      <c r="M378" s="58" t="str">
        <f t="shared" si="54"/>
        <v>2/12/2024</v>
      </c>
      <c r="N378" s="28" t="str" cm="1">
        <f t="array" ref="N378:P378">_xlfn.TEXTSPLIT($M378,"/")</f>
        <v>2</v>
      </c>
      <c r="O378" s="28" t="str">
        <v>12</v>
      </c>
      <c r="P378" s="28" t="str">
        <v>2024</v>
      </c>
      <c r="Q378" s="28">
        <f>DATE(P378,N378,O378)</f>
        <v>45334</v>
      </c>
      <c r="R378" s="89" t="str" cm="1">
        <f t="array" ref="R378:T378">_xlfn.TEXTSPLIT($L378,":")</f>
        <v>11</v>
      </c>
      <c r="S378" s="28" t="str">
        <v>24</v>
      </c>
      <c r="T378" s="28" t="str">
        <v>24</v>
      </c>
      <c r="U378" s="90">
        <f t="shared" si="55"/>
        <v>0.4752777777777778</v>
      </c>
      <c r="V378" s="27" t="str">
        <f t="shared" si="56"/>
        <v>Reels</v>
      </c>
      <c r="W378" s="37" t="str">
        <f t="shared" si="57"/>
        <v>Instagram</v>
      </c>
      <c r="X378" s="71">
        <f t="shared" si="49"/>
        <v>32</v>
      </c>
      <c r="Y378" s="60" t="str">
        <f t="shared" si="50"/>
        <v>Train to Gain</v>
      </c>
      <c r="Z378" s="69">
        <f t="shared" si="58"/>
        <v>45334</v>
      </c>
      <c r="AA378" s="66" t="str" cm="1">
        <f t="array" ref="AA378:AB378">_xlfn.TEXTSPLIT($F378,$V378)</f>
        <v>603236540</v>
      </c>
      <c r="AB378" t="str">
        <v/>
      </c>
    </row>
    <row r="379" spans="1:28">
      <c r="A379" s="32" t="s">
        <v>1507</v>
      </c>
      <c r="B379" s="37" t="str" cm="1">
        <f t="array" ref="B379:D379">TRIM(_xlfn.TEXTSPLIT($A379,"#"))</f>
        <v>4thDec2024(10:05:13)603326544Monetization</v>
      </c>
      <c r="C379" s="27" t="str">
        <v>Grow with Us</v>
      </c>
      <c r="D379" s="27" t="str">
        <v>[40]</v>
      </c>
      <c r="E379" s="27" t="str" cm="1">
        <f t="array" ref="E379:F379">_xlfn.TEXTSPLIT($B379,")")</f>
        <v>4thDec2024(10:05:13</v>
      </c>
      <c r="F379" s="27" t="str">
        <v>603326544Monetization</v>
      </c>
      <c r="G379" s="27" t="str">
        <f t="shared" si="51"/>
        <v>40]</v>
      </c>
      <c r="H379" s="27">
        <f>VALUE(SUBSTITUTE($G379,"]",""))</f>
        <v>40</v>
      </c>
      <c r="I379" s="27" t="str">
        <f t="shared" si="52"/>
        <v>Grow with Us</v>
      </c>
      <c r="J379" s="28" t="str">
        <f t="shared" si="53"/>
        <v>4thDec2024 10:05:13</v>
      </c>
      <c r="K379" s="28" t="str" cm="1">
        <f t="array" ref="K379:L379">_xlfn.TEXTSPLIT($J379," ")</f>
        <v>4thDec2024</v>
      </c>
      <c r="L379" s="28" t="str">
        <v>10:05:13</v>
      </c>
      <c r="M379" s="58" t="str">
        <f t="shared" si="54"/>
        <v>4/12/2024</v>
      </c>
      <c r="N379" s="28" t="str" cm="1">
        <f t="array" ref="N379:P379">_xlfn.TEXTSPLIT($M379,"/")</f>
        <v>4</v>
      </c>
      <c r="O379" s="28" t="str">
        <v>12</v>
      </c>
      <c r="P379" s="28" t="str">
        <v>2024</v>
      </c>
      <c r="Q379" s="28">
        <f>DATE(P379,N379,O379)</f>
        <v>45394</v>
      </c>
      <c r="R379" s="89" t="str" cm="1">
        <f t="array" ref="R379:T379">_xlfn.TEXTSPLIT($L379,":")</f>
        <v>10</v>
      </c>
      <c r="S379" s="28" t="str">
        <v>05</v>
      </c>
      <c r="T379" s="28" t="str">
        <v>13</v>
      </c>
      <c r="U379" s="90">
        <f t="shared" si="55"/>
        <v>0.42028935185185184</v>
      </c>
      <c r="V379" s="27" t="str">
        <f t="shared" si="56"/>
        <v>Monetization</v>
      </c>
      <c r="W379" s="37" t="str">
        <f t="shared" si="57"/>
        <v>Youtube</v>
      </c>
      <c r="X379" s="71">
        <f t="shared" si="49"/>
        <v>40</v>
      </c>
      <c r="Y379" s="60" t="str">
        <f t="shared" si="50"/>
        <v>Grow with Us</v>
      </c>
      <c r="Z379" s="69">
        <f t="shared" si="58"/>
        <v>45394</v>
      </c>
      <c r="AA379" s="66" t="str" cm="1">
        <f t="array" ref="AA379:AB379">_xlfn.TEXTSPLIT($F379,$V379)</f>
        <v>603326544</v>
      </c>
      <c r="AB379" t="str">
        <v/>
      </c>
    </row>
    <row r="380" spans="1:28">
      <c r="A380" s="32" t="s">
        <v>1508</v>
      </c>
      <c r="B380" s="37" t="str" cm="1">
        <f t="array" ref="B380:D380">TRIM(_xlfn.TEXTSPLIT($A380,"#"))</f>
        <v>5thDec2024(10:33:33)603416548News Feed</v>
      </c>
      <c r="C380" s="27" t="str">
        <v>Train to Gain</v>
      </c>
      <c r="D380" s="27" t="str">
        <v>[37]</v>
      </c>
      <c r="E380" s="27" t="str" cm="1">
        <f t="array" ref="E380:F380">_xlfn.TEXTSPLIT($B380,")")</f>
        <v>5thDec2024(10:33:33</v>
      </c>
      <c r="F380" s="27" t="str">
        <v>603416548News Feed</v>
      </c>
      <c r="G380" s="27" t="str">
        <f t="shared" si="51"/>
        <v>37]</v>
      </c>
      <c r="H380" s="27">
        <f>VALUE(SUBSTITUTE($G380,"]",""))</f>
        <v>37</v>
      </c>
      <c r="I380" s="27" t="str">
        <f t="shared" si="52"/>
        <v>Train to Gain</v>
      </c>
      <c r="J380" s="28" t="str">
        <f t="shared" si="53"/>
        <v>5thDec2024 10:33:33</v>
      </c>
      <c r="K380" s="28" t="str" cm="1">
        <f t="array" ref="K380:L380">_xlfn.TEXTSPLIT($J380," ")</f>
        <v>5thDec2024</v>
      </c>
      <c r="L380" s="28" t="str">
        <v>10:33:33</v>
      </c>
      <c r="M380" s="58" t="str">
        <f t="shared" si="54"/>
        <v>5/12/2024</v>
      </c>
      <c r="N380" s="28" t="str" cm="1">
        <f t="array" ref="N380:P380">_xlfn.TEXTSPLIT($M380,"/")</f>
        <v>5</v>
      </c>
      <c r="O380" s="28" t="str">
        <v>12</v>
      </c>
      <c r="P380" s="28" t="str">
        <v>2024</v>
      </c>
      <c r="Q380" s="28">
        <f>DATE(P380,N380,O380)</f>
        <v>45424</v>
      </c>
      <c r="R380" s="89" t="str" cm="1">
        <f t="array" ref="R380:T380">_xlfn.TEXTSPLIT($L380,":")</f>
        <v>10</v>
      </c>
      <c r="S380" s="28" t="str">
        <v>33</v>
      </c>
      <c r="T380" s="28" t="str">
        <v>33</v>
      </c>
      <c r="U380" s="90">
        <f t="shared" si="55"/>
        <v>0.43996527777777777</v>
      </c>
      <c r="V380" s="27" t="str">
        <f t="shared" si="56"/>
        <v>News Feed</v>
      </c>
      <c r="W380" s="37" t="str">
        <f t="shared" si="57"/>
        <v>Facebook</v>
      </c>
      <c r="X380" s="71">
        <f t="shared" si="49"/>
        <v>37</v>
      </c>
      <c r="Y380" s="60" t="str">
        <f t="shared" si="50"/>
        <v>Train to Gain</v>
      </c>
      <c r="Z380" s="69">
        <f t="shared" si="58"/>
        <v>45424</v>
      </c>
      <c r="AA380" s="66" t="str" cm="1">
        <f t="array" ref="AA380:AB380">_xlfn.TEXTSPLIT($F380,$V380)</f>
        <v>603416548</v>
      </c>
      <c r="AB380" t="str">
        <v/>
      </c>
    </row>
    <row r="381" spans="1:28">
      <c r="A381" s="32" t="s">
        <v>1509</v>
      </c>
      <c r="B381" s="37" t="str" cm="1">
        <f t="array" ref="B381:D381">TRIM(_xlfn.TEXTSPLIT($A381,"#"))</f>
        <v>5thDec2024(05:23:48)603506552Reels</v>
      </c>
      <c r="C381" s="27" t="str">
        <v>Unlock Your Potential</v>
      </c>
      <c r="D381" s="27" t="str">
        <v>[35]</v>
      </c>
      <c r="E381" s="27" t="str" cm="1">
        <f t="array" ref="E381:F381">_xlfn.TEXTSPLIT($B381,")")</f>
        <v>5thDec2024(05:23:48</v>
      </c>
      <c r="F381" s="27" t="str">
        <v>603506552Reels</v>
      </c>
      <c r="G381" s="27" t="str">
        <f t="shared" si="51"/>
        <v>35]</v>
      </c>
      <c r="H381" s="27">
        <f>VALUE(SUBSTITUTE($G381,"]",""))</f>
        <v>35</v>
      </c>
      <c r="I381" s="27" t="str">
        <f t="shared" si="52"/>
        <v>Unlock Your Potential</v>
      </c>
      <c r="J381" s="28" t="str">
        <f t="shared" si="53"/>
        <v>5thDec2024 05:23:48</v>
      </c>
      <c r="K381" s="28" t="str" cm="1">
        <f t="array" ref="K381:L381">_xlfn.TEXTSPLIT($J381," ")</f>
        <v>5thDec2024</v>
      </c>
      <c r="L381" s="28" t="str">
        <v>05:23:48</v>
      </c>
      <c r="M381" s="58" t="str">
        <f t="shared" si="54"/>
        <v>5/12/2024</v>
      </c>
      <c r="N381" s="28" t="str" cm="1">
        <f t="array" ref="N381:P381">_xlfn.TEXTSPLIT($M381,"/")</f>
        <v>5</v>
      </c>
      <c r="O381" s="28" t="str">
        <v>12</v>
      </c>
      <c r="P381" s="28" t="str">
        <v>2024</v>
      </c>
      <c r="Q381" s="28">
        <f>DATE(P381,N381,O381)</f>
        <v>45424</v>
      </c>
      <c r="R381" s="89" t="str" cm="1">
        <f t="array" ref="R381:T381">_xlfn.TEXTSPLIT($L381,":")</f>
        <v>05</v>
      </c>
      <c r="S381" s="28" t="str">
        <v>23</v>
      </c>
      <c r="T381" s="28" t="str">
        <v>48</v>
      </c>
      <c r="U381" s="90">
        <f t="shared" si="55"/>
        <v>0.22486111111111112</v>
      </c>
      <c r="V381" s="27" t="str">
        <f t="shared" si="56"/>
        <v>Reels</v>
      </c>
      <c r="W381" s="37" t="str">
        <f t="shared" si="57"/>
        <v>Instagram</v>
      </c>
      <c r="X381" s="71">
        <f t="shared" si="49"/>
        <v>35</v>
      </c>
      <c r="Y381" s="60" t="str">
        <f t="shared" si="50"/>
        <v>Unlock Your Potential</v>
      </c>
      <c r="Z381" s="69">
        <f t="shared" si="58"/>
        <v>45424</v>
      </c>
      <c r="AA381" s="66" t="str" cm="1">
        <f t="array" ref="AA381:AB381">_xlfn.TEXTSPLIT($F381,$V381)</f>
        <v>603506552</v>
      </c>
      <c r="AB381" t="str">
        <v/>
      </c>
    </row>
    <row r="382" spans="1:28">
      <c r="A382" s="32" t="s">
        <v>1510</v>
      </c>
      <c r="B382" s="37" t="str" cm="1">
        <f t="array" ref="B382:D382">TRIM(_xlfn.TEXTSPLIT($A382,"#"))</f>
        <v>2ndDec2024(06:40:28)703596555News Feed</v>
      </c>
      <c r="C382" s="27" t="str">
        <v>Train to Gain</v>
      </c>
      <c r="D382" s="27" t="str">
        <v>[37]</v>
      </c>
      <c r="E382" s="27" t="str" cm="1">
        <f t="array" ref="E382:F382">_xlfn.TEXTSPLIT($B382,")")</f>
        <v>2ndDec2024(06:40:28</v>
      </c>
      <c r="F382" s="27" t="str">
        <v>703596555News Feed</v>
      </c>
      <c r="G382" s="27" t="str">
        <f t="shared" si="51"/>
        <v>37]</v>
      </c>
      <c r="H382" s="27">
        <f>VALUE(SUBSTITUTE($G382,"]",""))</f>
        <v>37</v>
      </c>
      <c r="I382" s="27" t="str">
        <f t="shared" si="52"/>
        <v>Train to Gain</v>
      </c>
      <c r="J382" s="28" t="str">
        <f t="shared" si="53"/>
        <v>2ndDec2024 06:40:28</v>
      </c>
      <c r="K382" s="28" t="str" cm="1">
        <f t="array" ref="K382:L382">_xlfn.TEXTSPLIT($J382," ")</f>
        <v>2ndDec2024</v>
      </c>
      <c r="L382" s="28" t="str">
        <v>06:40:28</v>
      </c>
      <c r="M382" s="58" t="str">
        <f t="shared" si="54"/>
        <v>2/12/2024</v>
      </c>
      <c r="N382" s="28" t="str" cm="1">
        <f t="array" ref="N382:P382">_xlfn.TEXTSPLIT($M382,"/")</f>
        <v>2</v>
      </c>
      <c r="O382" s="28" t="str">
        <v>12</v>
      </c>
      <c r="P382" s="28" t="str">
        <v>2024</v>
      </c>
      <c r="Q382" s="28">
        <f>DATE(P382,N382,O382)</f>
        <v>45334</v>
      </c>
      <c r="R382" s="89" t="str" cm="1">
        <f t="array" ref="R382:T382">_xlfn.TEXTSPLIT($L382,":")</f>
        <v>06</v>
      </c>
      <c r="S382" s="28" t="str">
        <v>40</v>
      </c>
      <c r="T382" s="28" t="str">
        <v>28</v>
      </c>
      <c r="U382" s="90">
        <f t="shared" si="55"/>
        <v>0.27810185185185188</v>
      </c>
      <c r="V382" s="27" t="str">
        <f t="shared" si="56"/>
        <v>News Feed</v>
      </c>
      <c r="W382" s="37" t="str">
        <f t="shared" si="57"/>
        <v>Facebook</v>
      </c>
      <c r="X382" s="71">
        <f t="shared" si="49"/>
        <v>37</v>
      </c>
      <c r="Y382" s="60" t="str">
        <f t="shared" si="50"/>
        <v>Train to Gain</v>
      </c>
      <c r="Z382" s="69">
        <f t="shared" si="58"/>
        <v>45334</v>
      </c>
      <c r="AA382" s="66" t="str" cm="1">
        <f t="array" ref="AA382:AB382">_xlfn.TEXTSPLIT($F382,$V382)</f>
        <v>703596555</v>
      </c>
      <c r="AB382" t="str">
        <v/>
      </c>
    </row>
    <row r="383" spans="1:28">
      <c r="A383" s="32" t="s">
        <v>1511</v>
      </c>
      <c r="B383" s="37" t="str" cm="1">
        <f t="array" ref="B383:D383">TRIM(_xlfn.TEXTSPLIT($A383,"#"))</f>
        <v>7thDec2024(07:57:17)703686559Monetization</v>
      </c>
      <c r="C383" s="27" t="str">
        <v>Unlock Your Potential</v>
      </c>
      <c r="D383" s="27" t="str">
        <v>[10]</v>
      </c>
      <c r="E383" s="27" t="str" cm="1">
        <f t="array" ref="E383:F383">_xlfn.TEXTSPLIT($B383,")")</f>
        <v>7thDec2024(07:57:17</v>
      </c>
      <c r="F383" s="27" t="str">
        <v>703686559Monetization</v>
      </c>
      <c r="G383" s="27" t="str">
        <f t="shared" si="51"/>
        <v>10]</v>
      </c>
      <c r="H383" s="27">
        <f>VALUE(SUBSTITUTE($G383,"]",""))</f>
        <v>10</v>
      </c>
      <c r="I383" s="27" t="str">
        <f t="shared" si="52"/>
        <v>Unlock Your Potential</v>
      </c>
      <c r="J383" s="28" t="str">
        <f t="shared" si="53"/>
        <v>7thDec2024 07:57:17</v>
      </c>
      <c r="K383" s="28" t="str" cm="1">
        <f t="array" ref="K383:L383">_xlfn.TEXTSPLIT($J383," ")</f>
        <v>7thDec2024</v>
      </c>
      <c r="L383" s="28" t="str">
        <v>07:57:17</v>
      </c>
      <c r="M383" s="58" t="str">
        <f t="shared" si="54"/>
        <v>7/12/2024</v>
      </c>
      <c r="N383" s="28" t="str" cm="1">
        <f t="array" ref="N383:P383">_xlfn.TEXTSPLIT($M383,"/")</f>
        <v>7</v>
      </c>
      <c r="O383" s="28" t="str">
        <v>12</v>
      </c>
      <c r="P383" s="28" t="str">
        <v>2024</v>
      </c>
      <c r="Q383" s="28">
        <f>DATE(P383,N383,O383)</f>
        <v>45485</v>
      </c>
      <c r="R383" s="89" t="str" cm="1">
        <f t="array" ref="R383:T383">_xlfn.TEXTSPLIT($L383,":")</f>
        <v>07</v>
      </c>
      <c r="S383" s="28" t="str">
        <v>57</v>
      </c>
      <c r="T383" s="28" t="str">
        <v>17</v>
      </c>
      <c r="U383" s="90">
        <f t="shared" si="55"/>
        <v>0.33144675925925926</v>
      </c>
      <c r="V383" s="27" t="str">
        <f t="shared" si="56"/>
        <v>Monetization</v>
      </c>
      <c r="W383" s="37" t="str">
        <f t="shared" si="57"/>
        <v>Youtube</v>
      </c>
      <c r="X383" s="71">
        <f t="shared" si="49"/>
        <v>10</v>
      </c>
      <c r="Y383" s="60" t="str">
        <f t="shared" si="50"/>
        <v>Unlock Your Potential</v>
      </c>
      <c r="Z383" s="69">
        <f t="shared" si="58"/>
        <v>45485</v>
      </c>
      <c r="AA383" s="66" t="str" cm="1">
        <f t="array" ref="AA383:AB383">_xlfn.TEXTSPLIT($F383,$V383)</f>
        <v>703686559</v>
      </c>
      <c r="AB383" t="str">
        <v/>
      </c>
    </row>
    <row r="384" spans="1:28">
      <c r="A384" s="32" t="s">
        <v>1512</v>
      </c>
      <c r="B384" s="37" t="str" cm="1">
        <f t="array" ref="B384:D384">TRIM(_xlfn.TEXTSPLIT($A384,"#"))</f>
        <v>3rdDec2024(10:08:50)603776563Subscribers</v>
      </c>
      <c r="C384" s="27" t="str">
        <v>Unlock Your Potential</v>
      </c>
      <c r="D384" s="27" t="str">
        <v>[32]</v>
      </c>
      <c r="E384" s="27" t="str" cm="1">
        <f t="array" ref="E384:F384">_xlfn.TEXTSPLIT($B384,")")</f>
        <v>3rdDec2024(10:08:50</v>
      </c>
      <c r="F384" s="27" t="str">
        <v>603776563Subscribers</v>
      </c>
      <c r="G384" s="27" t="str">
        <f t="shared" si="51"/>
        <v>32]</v>
      </c>
      <c r="H384" s="27">
        <f>VALUE(SUBSTITUTE($G384,"]",""))</f>
        <v>32</v>
      </c>
      <c r="I384" s="27" t="str">
        <f t="shared" si="52"/>
        <v>Unlock Your Potential</v>
      </c>
      <c r="J384" s="28" t="str">
        <f t="shared" si="53"/>
        <v>3rdDec2024 10:08:50</v>
      </c>
      <c r="K384" s="28" t="str" cm="1">
        <f t="array" ref="K384:L384">_xlfn.TEXTSPLIT($J384," ")</f>
        <v>3rdDec2024</v>
      </c>
      <c r="L384" s="28" t="str">
        <v>10:08:50</v>
      </c>
      <c r="M384" s="58" t="str">
        <f t="shared" si="54"/>
        <v>3/12/2024</v>
      </c>
      <c r="N384" s="28" t="str" cm="1">
        <f t="array" ref="N384:P384">_xlfn.TEXTSPLIT($M384,"/")</f>
        <v>3</v>
      </c>
      <c r="O384" s="28" t="str">
        <v>12</v>
      </c>
      <c r="P384" s="28" t="str">
        <v>2024</v>
      </c>
      <c r="Q384" s="28">
        <f>DATE(P384,N384,O384)</f>
        <v>45363</v>
      </c>
      <c r="R384" s="89" t="str" cm="1">
        <f t="array" ref="R384:T384">_xlfn.TEXTSPLIT($L384,":")</f>
        <v>10</v>
      </c>
      <c r="S384" s="28" t="str">
        <v>08</v>
      </c>
      <c r="T384" s="28" t="str">
        <v>50</v>
      </c>
      <c r="U384" s="90">
        <f t="shared" si="55"/>
        <v>0.42280092592592594</v>
      </c>
      <c r="V384" s="27" t="str">
        <f t="shared" si="56"/>
        <v>Subscribers</v>
      </c>
      <c r="W384" s="37" t="str">
        <f t="shared" si="57"/>
        <v>Youtube</v>
      </c>
      <c r="X384" s="71">
        <f t="shared" si="49"/>
        <v>32</v>
      </c>
      <c r="Y384" s="60" t="str">
        <f t="shared" si="50"/>
        <v>Unlock Your Potential</v>
      </c>
      <c r="Z384" s="69">
        <f t="shared" si="58"/>
        <v>45363</v>
      </c>
      <c r="AA384" s="66" t="str" cm="1">
        <f t="array" ref="AA384:AB384">_xlfn.TEXTSPLIT($F384,$V384)</f>
        <v>603776563</v>
      </c>
      <c r="AB384" t="str">
        <v/>
      </c>
    </row>
    <row r="385" spans="1:28">
      <c r="A385" s="32" t="s">
        <v>1513</v>
      </c>
      <c r="B385" s="37" t="str" cm="1">
        <f t="array" ref="B385:D385">TRIM(_xlfn.TEXTSPLIT($A385,"#"))</f>
        <v>4thDec2024(04:08:50)603866567Monetization</v>
      </c>
      <c r="C385" s="27" t="str">
        <v>Unlock Your Potential</v>
      </c>
      <c r="D385" s="27" t="str">
        <v>[12]</v>
      </c>
      <c r="E385" s="27" t="str" cm="1">
        <f t="array" ref="E385:F385">_xlfn.TEXTSPLIT($B385,")")</f>
        <v>4thDec2024(04:08:50</v>
      </c>
      <c r="F385" s="27" t="str">
        <v>603866567Monetization</v>
      </c>
      <c r="G385" s="27" t="str">
        <f t="shared" si="51"/>
        <v>12]</v>
      </c>
      <c r="H385" s="27">
        <f>VALUE(SUBSTITUTE($G385,"]",""))</f>
        <v>12</v>
      </c>
      <c r="I385" s="27" t="str">
        <f t="shared" si="52"/>
        <v>Unlock Your Potential</v>
      </c>
      <c r="J385" s="28" t="str">
        <f t="shared" si="53"/>
        <v>4thDec2024 04:08:50</v>
      </c>
      <c r="K385" s="28" t="str" cm="1">
        <f t="array" ref="K385:L385">_xlfn.TEXTSPLIT($J385," ")</f>
        <v>4thDec2024</v>
      </c>
      <c r="L385" s="28" t="str">
        <v>04:08:50</v>
      </c>
      <c r="M385" s="58" t="str">
        <f t="shared" si="54"/>
        <v>4/12/2024</v>
      </c>
      <c r="N385" s="28" t="str" cm="1">
        <f t="array" ref="N385:P385">_xlfn.TEXTSPLIT($M385,"/")</f>
        <v>4</v>
      </c>
      <c r="O385" s="28" t="str">
        <v>12</v>
      </c>
      <c r="P385" s="28" t="str">
        <v>2024</v>
      </c>
      <c r="Q385" s="28">
        <f>DATE(P385,N385,O385)</f>
        <v>45394</v>
      </c>
      <c r="R385" s="89" t="str" cm="1">
        <f t="array" ref="R385:T385">_xlfn.TEXTSPLIT($L385,":")</f>
        <v>04</v>
      </c>
      <c r="S385" s="28" t="str">
        <v>08</v>
      </c>
      <c r="T385" s="28" t="str">
        <v>50</v>
      </c>
      <c r="U385" s="90">
        <f t="shared" si="55"/>
        <v>0.17280092592592591</v>
      </c>
      <c r="V385" s="27" t="str">
        <f t="shared" si="56"/>
        <v>Monetization</v>
      </c>
      <c r="W385" s="37" t="str">
        <f t="shared" si="57"/>
        <v>Youtube</v>
      </c>
      <c r="X385" s="71">
        <f t="shared" si="49"/>
        <v>12</v>
      </c>
      <c r="Y385" s="60" t="str">
        <f t="shared" si="50"/>
        <v>Unlock Your Potential</v>
      </c>
      <c r="Z385" s="69">
        <f t="shared" si="58"/>
        <v>45394</v>
      </c>
      <c r="AA385" s="66" t="str" cm="1">
        <f t="array" ref="AA385:AB385">_xlfn.TEXTSPLIT($F385,$V385)</f>
        <v>603866567</v>
      </c>
      <c r="AB385" t="str">
        <v/>
      </c>
    </row>
    <row r="386" spans="1:28">
      <c r="A386" s="32" t="s">
        <v>1514</v>
      </c>
      <c r="B386" s="37" t="str" cm="1">
        <f t="array" ref="B386:D386">TRIM(_xlfn.TEXTSPLIT($A386,"#"))</f>
        <v>2ndDec2024(10:19:30)603956571Subscribers</v>
      </c>
      <c r="C386" s="27" t="str">
        <v>Train to Gain</v>
      </c>
      <c r="D386" s="27" t="str">
        <v>[35]</v>
      </c>
      <c r="E386" s="27" t="str" cm="1">
        <f t="array" ref="E386:F386">_xlfn.TEXTSPLIT($B386,")")</f>
        <v>2ndDec2024(10:19:30</v>
      </c>
      <c r="F386" s="27" t="str">
        <v>603956571Subscribers</v>
      </c>
      <c r="G386" s="27" t="str">
        <f t="shared" si="51"/>
        <v>35]</v>
      </c>
      <c r="H386" s="27">
        <f>VALUE(SUBSTITUTE($G386,"]",""))</f>
        <v>35</v>
      </c>
      <c r="I386" s="27" t="str">
        <f t="shared" si="52"/>
        <v>Train to Gain</v>
      </c>
      <c r="J386" s="28" t="str">
        <f t="shared" si="53"/>
        <v>2ndDec2024 10:19:30</v>
      </c>
      <c r="K386" s="28" t="str" cm="1">
        <f t="array" ref="K386:L386">_xlfn.TEXTSPLIT($J386," ")</f>
        <v>2ndDec2024</v>
      </c>
      <c r="L386" s="28" t="str">
        <v>10:19:30</v>
      </c>
      <c r="M386" s="58" t="str">
        <f t="shared" si="54"/>
        <v>2/12/2024</v>
      </c>
      <c r="N386" s="28" t="str" cm="1">
        <f t="array" ref="N386:P386">_xlfn.TEXTSPLIT($M386,"/")</f>
        <v>2</v>
      </c>
      <c r="O386" s="28" t="str">
        <v>12</v>
      </c>
      <c r="P386" s="28" t="str">
        <v>2024</v>
      </c>
      <c r="Q386" s="28">
        <f>DATE(P386,N386,O386)</f>
        <v>45334</v>
      </c>
      <c r="R386" s="89" t="str" cm="1">
        <f t="array" ref="R386:T386">_xlfn.TEXTSPLIT($L386,":")</f>
        <v>10</v>
      </c>
      <c r="S386" s="28" t="str">
        <v>19</v>
      </c>
      <c r="T386" s="28" t="str">
        <v>30</v>
      </c>
      <c r="U386" s="90">
        <f t="shared" si="55"/>
        <v>0.43020833333333336</v>
      </c>
      <c r="V386" s="27" t="str">
        <f t="shared" si="56"/>
        <v>Subscribers</v>
      </c>
      <c r="W386" s="37" t="str">
        <f t="shared" si="57"/>
        <v>Youtube</v>
      </c>
      <c r="X386" s="71">
        <f t="shared" ref="X386:X449" si="59">H386</f>
        <v>35</v>
      </c>
      <c r="Y386" s="60" t="str">
        <f t="shared" ref="Y386:Y449" si="60">I386</f>
        <v>Train to Gain</v>
      </c>
      <c r="Z386" s="69">
        <f t="shared" si="58"/>
        <v>45334</v>
      </c>
      <c r="AA386" s="66" t="str" cm="1">
        <f t="array" ref="AA386:AB386">_xlfn.TEXTSPLIT($F386,$V386)</f>
        <v>603956571</v>
      </c>
      <c r="AB386" t="str">
        <v/>
      </c>
    </row>
    <row r="387" spans="1:28">
      <c r="A387" s="32" t="s">
        <v>1515</v>
      </c>
      <c r="B387" s="37" t="str" cm="1">
        <f t="array" ref="B387:D387">TRIM(_xlfn.TEXTSPLIT($A387,"#"))</f>
        <v>5thDec2024(04:57:11)604046574Shorts</v>
      </c>
      <c r="C387" s="27" t="str">
        <v>Unlock Your Potential</v>
      </c>
      <c r="D387" s="27" t="str">
        <v>[39]</v>
      </c>
      <c r="E387" s="27" t="str" cm="1">
        <f t="array" ref="E387:F387">_xlfn.TEXTSPLIT($B387,")")</f>
        <v>5thDec2024(04:57:11</v>
      </c>
      <c r="F387" s="27" t="str">
        <v>604046574Shorts</v>
      </c>
      <c r="G387" s="27" t="str">
        <f t="shared" ref="G387:G450" si="61">SUBSTITUTE($D387,"[","")</f>
        <v>39]</v>
      </c>
      <c r="H387" s="27">
        <f>VALUE(SUBSTITUTE($G387,"]",""))</f>
        <v>39</v>
      </c>
      <c r="I387" s="27" t="str">
        <f t="shared" ref="I387:I450" si="62">C387</f>
        <v>Unlock Your Potential</v>
      </c>
      <c r="J387" s="28" t="str">
        <f t="shared" ref="J387:J450" si="63">SUBSTITUTE($E387,"("," ")</f>
        <v>5thDec2024 04:57:11</v>
      </c>
      <c r="K387" s="28" t="str" cm="1">
        <f t="array" ref="K387:L387">_xlfn.TEXTSPLIT($J387," ")</f>
        <v>5thDec2024</v>
      </c>
      <c r="L387" s="28" t="str">
        <v>04:57:11</v>
      </c>
      <c r="M387" s="58" t="str">
        <f t="shared" ref="M387:M450" si="64">IF($K387="7thDec2024","7/12/2024",IF($K387="1stDec2024","1/12/2024",IF($K387="2ndDec2024","2/12/2024",IF($K387="3rdDec2024","3/12/2024",IF($K387="4thDec2024","4/12/2024",IF($K387="5thDec2024","5/12/2024",IF($K387="6thDec2024","6/12/2024",IF($K387="7thDec2024","7/12/2024"))))))))</f>
        <v>5/12/2024</v>
      </c>
      <c r="N387" s="28" t="str" cm="1">
        <f t="array" ref="N387:P387">_xlfn.TEXTSPLIT($M387,"/")</f>
        <v>5</v>
      </c>
      <c r="O387" s="28" t="str">
        <v>12</v>
      </c>
      <c r="P387" s="28" t="str">
        <v>2024</v>
      </c>
      <c r="Q387" s="28">
        <f>DATE(P387,N387,O387)</f>
        <v>45424</v>
      </c>
      <c r="R387" s="89" t="str" cm="1">
        <f t="array" ref="R387:T387">_xlfn.TEXTSPLIT($L387,":")</f>
        <v>04</v>
      </c>
      <c r="S387" s="28" t="str">
        <v>57</v>
      </c>
      <c r="T387" s="28" t="str">
        <v>11</v>
      </c>
      <c r="U387" s="90">
        <f t="shared" ref="U387:U450" si="65">TIME(R387,S387,T387)</f>
        <v>0.20637731481481481</v>
      </c>
      <c r="V387" s="27" t="str">
        <f t="shared" ref="V387:V450" si="66">MID($F387,10,20)</f>
        <v>Shorts</v>
      </c>
      <c r="W387" s="37" t="str">
        <f t="shared" ref="W387:W450" si="67">IF(OR($V387="Reels",$V387="Stories",$V387="Explore Page"),"Instagram",IF(OR($V387="News Feed",$V387="Groups",$V387="Marketplace",$V387="Watch",$V387="Reactions"),"Facebook",IF(OR($V387="Subscribers",$V387="Shorts",$V387="Monetization"),"Youtube")))</f>
        <v>Youtube</v>
      </c>
      <c r="X387" s="71">
        <f t="shared" si="59"/>
        <v>39</v>
      </c>
      <c r="Y387" s="60" t="str">
        <f t="shared" si="60"/>
        <v>Unlock Your Potential</v>
      </c>
      <c r="Z387" s="69">
        <f t="shared" ref="Z387:Z450" si="68">Q387</f>
        <v>45424</v>
      </c>
      <c r="AA387" s="66" t="str" cm="1">
        <f t="array" ref="AA387:AB387">_xlfn.TEXTSPLIT($F387,$V387)</f>
        <v>604046574</v>
      </c>
      <c r="AB387" t="str">
        <v/>
      </c>
    </row>
    <row r="388" spans="1:28">
      <c r="A388" s="32" t="s">
        <v>1516</v>
      </c>
      <c r="B388" s="37" t="str" cm="1">
        <f t="array" ref="B388:D388">TRIM(_xlfn.TEXTSPLIT($A388,"#"))</f>
        <v>7thDec2024(07:37:05)604136578Subscribers</v>
      </c>
      <c r="C388" s="27" t="str">
        <v>Train to Gain</v>
      </c>
      <c r="D388" s="27" t="str">
        <v>[40]</v>
      </c>
      <c r="E388" s="27" t="str" cm="1">
        <f t="array" ref="E388:F388">_xlfn.TEXTSPLIT($B388,")")</f>
        <v>7thDec2024(07:37:05</v>
      </c>
      <c r="F388" s="27" t="str">
        <v>604136578Subscribers</v>
      </c>
      <c r="G388" s="27" t="str">
        <f t="shared" si="61"/>
        <v>40]</v>
      </c>
      <c r="H388" s="27">
        <f>VALUE(SUBSTITUTE($G388,"]",""))</f>
        <v>40</v>
      </c>
      <c r="I388" s="27" t="str">
        <f t="shared" si="62"/>
        <v>Train to Gain</v>
      </c>
      <c r="J388" s="28" t="str">
        <f t="shared" si="63"/>
        <v>7thDec2024 07:37:05</v>
      </c>
      <c r="K388" s="28" t="str" cm="1">
        <f t="array" ref="K388:L388">_xlfn.TEXTSPLIT($J388," ")</f>
        <v>7thDec2024</v>
      </c>
      <c r="L388" s="28" t="str">
        <v>07:37:05</v>
      </c>
      <c r="M388" s="58" t="str">
        <f t="shared" si="64"/>
        <v>7/12/2024</v>
      </c>
      <c r="N388" s="28" t="str" cm="1">
        <f t="array" ref="N388:P388">_xlfn.TEXTSPLIT($M388,"/")</f>
        <v>7</v>
      </c>
      <c r="O388" s="28" t="str">
        <v>12</v>
      </c>
      <c r="P388" s="28" t="str">
        <v>2024</v>
      </c>
      <c r="Q388" s="28">
        <f>DATE(P388,N388,O388)</f>
        <v>45485</v>
      </c>
      <c r="R388" s="89" t="str" cm="1">
        <f t="array" ref="R388:T388">_xlfn.TEXTSPLIT($L388,":")</f>
        <v>07</v>
      </c>
      <c r="S388" s="28" t="str">
        <v>37</v>
      </c>
      <c r="T388" s="28" t="str">
        <v>05</v>
      </c>
      <c r="U388" s="90">
        <f t="shared" si="65"/>
        <v>0.31741898148148145</v>
      </c>
      <c r="V388" s="27" t="str">
        <f t="shared" si="66"/>
        <v>Subscribers</v>
      </c>
      <c r="W388" s="37" t="str">
        <f t="shared" si="67"/>
        <v>Youtube</v>
      </c>
      <c r="X388" s="71">
        <f t="shared" si="59"/>
        <v>40</v>
      </c>
      <c r="Y388" s="60" t="str">
        <f t="shared" si="60"/>
        <v>Train to Gain</v>
      </c>
      <c r="Z388" s="69">
        <f t="shared" si="68"/>
        <v>45485</v>
      </c>
      <c r="AA388" s="66" t="str" cm="1">
        <f t="array" ref="AA388:AB388">_xlfn.TEXTSPLIT($F388,$V388)</f>
        <v>604136578</v>
      </c>
      <c r="AB388" t="str">
        <v/>
      </c>
    </row>
    <row r="389" spans="1:28">
      <c r="A389" s="32" t="s">
        <v>1517</v>
      </c>
      <c r="B389" s="37" t="str" cm="1">
        <f t="array" ref="B389:D389">TRIM(_xlfn.TEXTSPLIT($A389,"#"))</f>
        <v>1stDec2024(05:00:59)704226582Shorts</v>
      </c>
      <c r="C389" s="27" t="str">
        <v>Unlock Your Potential</v>
      </c>
      <c r="D389" s="27" t="str">
        <v>[4]</v>
      </c>
      <c r="E389" s="27" t="str" cm="1">
        <f t="array" ref="E389:F389">_xlfn.TEXTSPLIT($B389,")")</f>
        <v>1stDec2024(05:00:59</v>
      </c>
      <c r="F389" s="27" t="str">
        <v>704226582Shorts</v>
      </c>
      <c r="G389" s="27" t="str">
        <f t="shared" si="61"/>
        <v>4]</v>
      </c>
      <c r="H389" s="27">
        <f>VALUE(SUBSTITUTE($G389,"]",""))</f>
        <v>4</v>
      </c>
      <c r="I389" s="27" t="str">
        <f t="shared" si="62"/>
        <v>Unlock Your Potential</v>
      </c>
      <c r="J389" s="28" t="str">
        <f t="shared" si="63"/>
        <v>1stDec2024 05:00:59</v>
      </c>
      <c r="K389" s="28" t="str" cm="1">
        <f t="array" ref="K389:L389">_xlfn.TEXTSPLIT($J389," ")</f>
        <v>1stDec2024</v>
      </c>
      <c r="L389" s="28" t="str">
        <v>05:00:59</v>
      </c>
      <c r="M389" s="58" t="str">
        <f t="shared" si="64"/>
        <v>1/12/2024</v>
      </c>
      <c r="N389" s="28" t="str" cm="1">
        <f t="array" ref="N389:P389">_xlfn.TEXTSPLIT($M389,"/")</f>
        <v>1</v>
      </c>
      <c r="O389" s="28" t="str">
        <v>12</v>
      </c>
      <c r="P389" s="28" t="str">
        <v>2024</v>
      </c>
      <c r="Q389" s="28">
        <f>DATE(P389,N389,O389)</f>
        <v>45303</v>
      </c>
      <c r="R389" s="89" t="str" cm="1">
        <f t="array" ref="R389:T389">_xlfn.TEXTSPLIT($L389,":")</f>
        <v>05</v>
      </c>
      <c r="S389" s="28" t="str">
        <v>00</v>
      </c>
      <c r="T389" s="28" t="str">
        <v>59</v>
      </c>
      <c r="U389" s="90">
        <f t="shared" si="65"/>
        <v>0.20901620370370369</v>
      </c>
      <c r="V389" s="27" t="str">
        <f t="shared" si="66"/>
        <v>Shorts</v>
      </c>
      <c r="W389" s="37" t="str">
        <f t="shared" si="67"/>
        <v>Youtube</v>
      </c>
      <c r="X389" s="71">
        <f t="shared" si="59"/>
        <v>4</v>
      </c>
      <c r="Y389" s="60" t="str">
        <f t="shared" si="60"/>
        <v>Unlock Your Potential</v>
      </c>
      <c r="Z389" s="69">
        <f t="shared" si="68"/>
        <v>45303</v>
      </c>
      <c r="AA389" s="66" t="str" cm="1">
        <f t="array" ref="AA389:AB389">_xlfn.TEXTSPLIT($F389,$V389)</f>
        <v>704226582</v>
      </c>
      <c r="AB389" t="str">
        <v/>
      </c>
    </row>
    <row r="390" spans="1:28">
      <c r="A390" s="32" t="s">
        <v>1518</v>
      </c>
      <c r="B390" s="37" t="str" cm="1">
        <f t="array" ref="B390:D390">TRIM(_xlfn.TEXTSPLIT($A390,"#"))</f>
        <v>4thDec2024(03:19:27)604316586Reels</v>
      </c>
      <c r="C390" s="27" t="str">
        <v>Train to Gain</v>
      </c>
      <c r="D390" s="27" t="str">
        <v>[36]</v>
      </c>
      <c r="E390" s="27" t="str" cm="1">
        <f t="array" ref="E390:F390">_xlfn.TEXTSPLIT($B390,")")</f>
        <v>4thDec2024(03:19:27</v>
      </c>
      <c r="F390" s="27" t="str">
        <v>604316586Reels</v>
      </c>
      <c r="G390" s="27" t="str">
        <f t="shared" si="61"/>
        <v>36]</v>
      </c>
      <c r="H390" s="27">
        <f>VALUE(SUBSTITUTE($G390,"]",""))</f>
        <v>36</v>
      </c>
      <c r="I390" s="27" t="str">
        <f t="shared" si="62"/>
        <v>Train to Gain</v>
      </c>
      <c r="J390" s="28" t="str">
        <f t="shared" si="63"/>
        <v>4thDec2024 03:19:27</v>
      </c>
      <c r="K390" s="28" t="str" cm="1">
        <f t="array" ref="K390:L390">_xlfn.TEXTSPLIT($J390," ")</f>
        <v>4thDec2024</v>
      </c>
      <c r="L390" s="28" t="str">
        <v>03:19:27</v>
      </c>
      <c r="M390" s="58" t="str">
        <f t="shared" si="64"/>
        <v>4/12/2024</v>
      </c>
      <c r="N390" s="28" t="str" cm="1">
        <f t="array" ref="N390:P390">_xlfn.TEXTSPLIT($M390,"/")</f>
        <v>4</v>
      </c>
      <c r="O390" s="28" t="str">
        <v>12</v>
      </c>
      <c r="P390" s="28" t="str">
        <v>2024</v>
      </c>
      <c r="Q390" s="28">
        <f>DATE(P390,N390,O390)</f>
        <v>45394</v>
      </c>
      <c r="R390" s="89" t="str" cm="1">
        <f t="array" ref="R390:T390">_xlfn.TEXTSPLIT($L390,":")</f>
        <v>03</v>
      </c>
      <c r="S390" s="28" t="str">
        <v>19</v>
      </c>
      <c r="T390" s="28" t="str">
        <v>27</v>
      </c>
      <c r="U390" s="90">
        <f t="shared" si="65"/>
        <v>0.13850694444444445</v>
      </c>
      <c r="V390" s="27" t="str">
        <f t="shared" si="66"/>
        <v>Reels</v>
      </c>
      <c r="W390" s="37" t="str">
        <f t="shared" si="67"/>
        <v>Instagram</v>
      </c>
      <c r="X390" s="71">
        <f t="shared" si="59"/>
        <v>36</v>
      </c>
      <c r="Y390" s="60" t="str">
        <f t="shared" si="60"/>
        <v>Train to Gain</v>
      </c>
      <c r="Z390" s="69">
        <f t="shared" si="68"/>
        <v>45394</v>
      </c>
      <c r="AA390" s="66" t="str" cm="1">
        <f t="array" ref="AA390:AB390">_xlfn.TEXTSPLIT($F390,$V390)</f>
        <v>604316586</v>
      </c>
      <c r="AB390" t="str">
        <v/>
      </c>
    </row>
    <row r="391" spans="1:28">
      <c r="A391" s="32" t="s">
        <v>1519</v>
      </c>
      <c r="B391" s="37" t="str" cm="1">
        <f t="array" ref="B391:D391">TRIM(_xlfn.TEXTSPLIT($A391,"#"))</f>
        <v>3rdDec2024(07:26:55)604406589Monetization</v>
      </c>
      <c r="C391" s="27" t="str">
        <v>Grow with Us</v>
      </c>
      <c r="D391" s="27" t="str">
        <v>[18]</v>
      </c>
      <c r="E391" s="27" t="str" cm="1">
        <f t="array" ref="E391:F391">_xlfn.TEXTSPLIT($B391,")")</f>
        <v>3rdDec2024(07:26:55</v>
      </c>
      <c r="F391" s="27" t="str">
        <v>604406589Monetization</v>
      </c>
      <c r="G391" s="27" t="str">
        <f t="shared" si="61"/>
        <v>18]</v>
      </c>
      <c r="H391" s="27">
        <f>VALUE(SUBSTITUTE($G391,"]",""))</f>
        <v>18</v>
      </c>
      <c r="I391" s="27" t="str">
        <f t="shared" si="62"/>
        <v>Grow with Us</v>
      </c>
      <c r="J391" s="28" t="str">
        <f t="shared" si="63"/>
        <v>3rdDec2024 07:26:55</v>
      </c>
      <c r="K391" s="28" t="str" cm="1">
        <f t="array" ref="K391:L391">_xlfn.TEXTSPLIT($J391," ")</f>
        <v>3rdDec2024</v>
      </c>
      <c r="L391" s="28" t="str">
        <v>07:26:55</v>
      </c>
      <c r="M391" s="58" t="str">
        <f t="shared" si="64"/>
        <v>3/12/2024</v>
      </c>
      <c r="N391" s="28" t="str" cm="1">
        <f t="array" ref="N391:P391">_xlfn.TEXTSPLIT($M391,"/")</f>
        <v>3</v>
      </c>
      <c r="O391" s="28" t="str">
        <v>12</v>
      </c>
      <c r="P391" s="28" t="str">
        <v>2024</v>
      </c>
      <c r="Q391" s="28">
        <f>DATE(P391,N391,O391)</f>
        <v>45363</v>
      </c>
      <c r="R391" s="89" t="str" cm="1">
        <f t="array" ref="R391:T391">_xlfn.TEXTSPLIT($L391,":")</f>
        <v>07</v>
      </c>
      <c r="S391" s="28" t="str">
        <v>26</v>
      </c>
      <c r="T391" s="28" t="str">
        <v>55</v>
      </c>
      <c r="U391" s="90">
        <f t="shared" si="65"/>
        <v>0.31035879629629631</v>
      </c>
      <c r="V391" s="27" t="str">
        <f t="shared" si="66"/>
        <v>Monetization</v>
      </c>
      <c r="W391" s="37" t="str">
        <f t="shared" si="67"/>
        <v>Youtube</v>
      </c>
      <c r="X391" s="71">
        <f t="shared" si="59"/>
        <v>18</v>
      </c>
      <c r="Y391" s="60" t="str">
        <f t="shared" si="60"/>
        <v>Grow with Us</v>
      </c>
      <c r="Z391" s="69">
        <f t="shared" si="68"/>
        <v>45363</v>
      </c>
      <c r="AA391" s="66" t="str" cm="1">
        <f t="array" ref="AA391:AB391">_xlfn.TEXTSPLIT($F391,$V391)</f>
        <v>604406589</v>
      </c>
      <c r="AB391" t="str">
        <v/>
      </c>
    </row>
    <row r="392" spans="1:28">
      <c r="A392" s="32" t="s">
        <v>1520</v>
      </c>
      <c r="B392" s="37" t="str" cm="1">
        <f t="array" ref="B392:D392">TRIM(_xlfn.TEXTSPLIT($A392,"#"))</f>
        <v>1stDec2024(01:53:05)604496593Explore Page</v>
      </c>
      <c r="C392" s="27" t="str">
        <v>Train to Gain</v>
      </c>
      <c r="D392" s="27" t="str">
        <v>[10]</v>
      </c>
      <c r="E392" s="27" t="str" cm="1">
        <f t="array" ref="E392:F392">_xlfn.TEXTSPLIT($B392,")")</f>
        <v>1stDec2024(01:53:05</v>
      </c>
      <c r="F392" s="27" t="str">
        <v>604496593Explore Page</v>
      </c>
      <c r="G392" s="27" t="str">
        <f t="shared" si="61"/>
        <v>10]</v>
      </c>
      <c r="H392" s="27">
        <f>VALUE(SUBSTITUTE($G392,"]",""))</f>
        <v>10</v>
      </c>
      <c r="I392" s="27" t="str">
        <f t="shared" si="62"/>
        <v>Train to Gain</v>
      </c>
      <c r="J392" s="28" t="str">
        <f t="shared" si="63"/>
        <v>1stDec2024 01:53:05</v>
      </c>
      <c r="K392" s="28" t="str" cm="1">
        <f t="array" ref="K392:L392">_xlfn.TEXTSPLIT($J392," ")</f>
        <v>1stDec2024</v>
      </c>
      <c r="L392" s="28" t="str">
        <v>01:53:05</v>
      </c>
      <c r="M392" s="58" t="str">
        <f t="shared" si="64"/>
        <v>1/12/2024</v>
      </c>
      <c r="N392" s="28" t="str" cm="1">
        <f t="array" ref="N392:P392">_xlfn.TEXTSPLIT($M392,"/")</f>
        <v>1</v>
      </c>
      <c r="O392" s="28" t="str">
        <v>12</v>
      </c>
      <c r="P392" s="28" t="str">
        <v>2024</v>
      </c>
      <c r="Q392" s="28">
        <f>DATE(P392,N392,O392)</f>
        <v>45303</v>
      </c>
      <c r="R392" s="89" t="str" cm="1">
        <f t="array" ref="R392:T392">_xlfn.TEXTSPLIT($L392,":")</f>
        <v>01</v>
      </c>
      <c r="S392" s="28" t="str">
        <v>53</v>
      </c>
      <c r="T392" s="28" t="str">
        <v>05</v>
      </c>
      <c r="U392" s="90">
        <f t="shared" si="65"/>
        <v>7.8530092592592596E-2</v>
      </c>
      <c r="V392" s="27" t="str">
        <f t="shared" si="66"/>
        <v>Explore Page</v>
      </c>
      <c r="W392" s="37" t="str">
        <f t="shared" si="67"/>
        <v>Instagram</v>
      </c>
      <c r="X392" s="71">
        <f t="shared" si="59"/>
        <v>10</v>
      </c>
      <c r="Y392" s="60" t="str">
        <f t="shared" si="60"/>
        <v>Train to Gain</v>
      </c>
      <c r="Z392" s="69">
        <f t="shared" si="68"/>
        <v>45303</v>
      </c>
      <c r="AA392" s="66" t="str" cm="1">
        <f t="array" ref="AA392:AB392">_xlfn.TEXTSPLIT($F392,$V392)</f>
        <v>604496593</v>
      </c>
      <c r="AB392" t="str">
        <v/>
      </c>
    </row>
    <row r="393" spans="1:28">
      <c r="A393" s="32" t="s">
        <v>1521</v>
      </c>
      <c r="B393" s="37" t="str" cm="1">
        <f t="array" ref="B393:D393">TRIM(_xlfn.TEXTSPLIT($A393,"#"))</f>
        <v>2ndDec2024(06:52:54)604586597Reels</v>
      </c>
      <c r="C393" s="27" t="str">
        <v>Train to Gain</v>
      </c>
      <c r="D393" s="27" t="str">
        <v>[37]</v>
      </c>
      <c r="E393" s="27" t="str" cm="1">
        <f t="array" ref="E393:F393">_xlfn.TEXTSPLIT($B393,")")</f>
        <v>2ndDec2024(06:52:54</v>
      </c>
      <c r="F393" s="27" t="str">
        <v>604586597Reels</v>
      </c>
      <c r="G393" s="27" t="str">
        <f t="shared" si="61"/>
        <v>37]</v>
      </c>
      <c r="H393" s="27">
        <f>VALUE(SUBSTITUTE($G393,"]",""))</f>
        <v>37</v>
      </c>
      <c r="I393" s="27" t="str">
        <f t="shared" si="62"/>
        <v>Train to Gain</v>
      </c>
      <c r="J393" s="28" t="str">
        <f t="shared" si="63"/>
        <v>2ndDec2024 06:52:54</v>
      </c>
      <c r="K393" s="28" t="str" cm="1">
        <f t="array" ref="K393:L393">_xlfn.TEXTSPLIT($J393," ")</f>
        <v>2ndDec2024</v>
      </c>
      <c r="L393" s="28" t="str">
        <v>06:52:54</v>
      </c>
      <c r="M393" s="58" t="str">
        <f t="shared" si="64"/>
        <v>2/12/2024</v>
      </c>
      <c r="N393" s="28" t="str" cm="1">
        <f t="array" ref="N393:P393">_xlfn.TEXTSPLIT($M393,"/")</f>
        <v>2</v>
      </c>
      <c r="O393" s="28" t="str">
        <v>12</v>
      </c>
      <c r="P393" s="28" t="str">
        <v>2024</v>
      </c>
      <c r="Q393" s="28">
        <f>DATE(P393,N393,O393)</f>
        <v>45334</v>
      </c>
      <c r="R393" s="89" t="str" cm="1">
        <f t="array" ref="R393:T393">_xlfn.TEXTSPLIT($L393,":")</f>
        <v>06</v>
      </c>
      <c r="S393" s="28" t="str">
        <v>52</v>
      </c>
      <c r="T393" s="28" t="str">
        <v>54</v>
      </c>
      <c r="U393" s="90">
        <f t="shared" si="65"/>
        <v>0.28673611111111114</v>
      </c>
      <c r="V393" s="27" t="str">
        <f t="shared" si="66"/>
        <v>Reels</v>
      </c>
      <c r="W393" s="37" t="str">
        <f t="shared" si="67"/>
        <v>Instagram</v>
      </c>
      <c r="X393" s="71">
        <f t="shared" si="59"/>
        <v>37</v>
      </c>
      <c r="Y393" s="60" t="str">
        <f t="shared" si="60"/>
        <v>Train to Gain</v>
      </c>
      <c r="Z393" s="69">
        <f t="shared" si="68"/>
        <v>45334</v>
      </c>
      <c r="AA393" s="66" t="str" cm="1">
        <f t="array" ref="AA393:AB393">_xlfn.TEXTSPLIT($F393,$V393)</f>
        <v>604586597</v>
      </c>
      <c r="AB393" t="str">
        <v/>
      </c>
    </row>
    <row r="394" spans="1:28">
      <c r="A394" s="32" t="s">
        <v>1522</v>
      </c>
      <c r="B394" s="37" t="str" cm="1">
        <f t="array" ref="B394:D394">TRIM(_xlfn.TEXTSPLIT($A394,"#"))</f>
        <v>7thDec2024(07:03:29)704676601Monetization</v>
      </c>
      <c r="C394" s="27" t="str">
        <v>Train to Gain</v>
      </c>
      <c r="D394" s="27" t="str">
        <v>[20]</v>
      </c>
      <c r="E394" s="27" t="str" cm="1">
        <f t="array" ref="E394:F394">_xlfn.TEXTSPLIT($B394,")")</f>
        <v>7thDec2024(07:03:29</v>
      </c>
      <c r="F394" s="27" t="str">
        <v>704676601Monetization</v>
      </c>
      <c r="G394" s="27" t="str">
        <f t="shared" si="61"/>
        <v>20]</v>
      </c>
      <c r="H394" s="27">
        <f>VALUE(SUBSTITUTE($G394,"]",""))</f>
        <v>20</v>
      </c>
      <c r="I394" s="27" t="str">
        <f t="shared" si="62"/>
        <v>Train to Gain</v>
      </c>
      <c r="J394" s="28" t="str">
        <f t="shared" si="63"/>
        <v>7thDec2024 07:03:29</v>
      </c>
      <c r="K394" s="28" t="str" cm="1">
        <f t="array" ref="K394:L394">_xlfn.TEXTSPLIT($J394," ")</f>
        <v>7thDec2024</v>
      </c>
      <c r="L394" s="28" t="str">
        <v>07:03:29</v>
      </c>
      <c r="M394" s="58" t="str">
        <f t="shared" si="64"/>
        <v>7/12/2024</v>
      </c>
      <c r="N394" s="28" t="str" cm="1">
        <f t="array" ref="N394:P394">_xlfn.TEXTSPLIT($M394,"/")</f>
        <v>7</v>
      </c>
      <c r="O394" s="28" t="str">
        <v>12</v>
      </c>
      <c r="P394" s="28" t="str">
        <v>2024</v>
      </c>
      <c r="Q394" s="28">
        <f>DATE(P394,N394,O394)</f>
        <v>45485</v>
      </c>
      <c r="R394" s="89" t="str" cm="1">
        <f t="array" ref="R394:T394">_xlfn.TEXTSPLIT($L394,":")</f>
        <v>07</v>
      </c>
      <c r="S394" s="28" t="str">
        <v>03</v>
      </c>
      <c r="T394" s="28" t="str">
        <v>29</v>
      </c>
      <c r="U394" s="90">
        <f t="shared" si="65"/>
        <v>0.29408564814814814</v>
      </c>
      <c r="V394" s="27" t="str">
        <f t="shared" si="66"/>
        <v>Monetization</v>
      </c>
      <c r="W394" s="37" t="str">
        <f t="shared" si="67"/>
        <v>Youtube</v>
      </c>
      <c r="X394" s="71">
        <f t="shared" si="59"/>
        <v>20</v>
      </c>
      <c r="Y394" s="60" t="str">
        <f t="shared" si="60"/>
        <v>Train to Gain</v>
      </c>
      <c r="Z394" s="69">
        <f t="shared" si="68"/>
        <v>45485</v>
      </c>
      <c r="AA394" s="66" t="str" cm="1">
        <f t="array" ref="AA394:AB394">_xlfn.TEXTSPLIT($F394,$V394)</f>
        <v>704676601</v>
      </c>
      <c r="AB394" t="str">
        <v/>
      </c>
    </row>
    <row r="395" spans="1:28">
      <c r="A395" s="32" t="s">
        <v>1523</v>
      </c>
      <c r="B395" s="37" t="str" cm="1">
        <f t="array" ref="B395:D395">TRIM(_xlfn.TEXTSPLIT($A395,"#"))</f>
        <v>7thDec2024(05:47:25)604766605Shorts</v>
      </c>
      <c r="C395" s="27" t="str">
        <v>Train to Gain</v>
      </c>
      <c r="D395" s="27" t="str">
        <v>[18]</v>
      </c>
      <c r="E395" s="27" t="str" cm="1">
        <f t="array" ref="E395:F395">_xlfn.TEXTSPLIT($B395,")")</f>
        <v>7thDec2024(05:47:25</v>
      </c>
      <c r="F395" s="27" t="str">
        <v>604766605Shorts</v>
      </c>
      <c r="G395" s="27" t="str">
        <f t="shared" si="61"/>
        <v>18]</v>
      </c>
      <c r="H395" s="27">
        <f>VALUE(SUBSTITUTE($G395,"]",""))</f>
        <v>18</v>
      </c>
      <c r="I395" s="27" t="str">
        <f t="shared" si="62"/>
        <v>Train to Gain</v>
      </c>
      <c r="J395" s="28" t="str">
        <f t="shared" si="63"/>
        <v>7thDec2024 05:47:25</v>
      </c>
      <c r="K395" s="28" t="str" cm="1">
        <f t="array" ref="K395:L395">_xlfn.TEXTSPLIT($J395," ")</f>
        <v>7thDec2024</v>
      </c>
      <c r="L395" s="28" t="str">
        <v>05:47:25</v>
      </c>
      <c r="M395" s="58" t="str">
        <f t="shared" si="64"/>
        <v>7/12/2024</v>
      </c>
      <c r="N395" s="28" t="str" cm="1">
        <f t="array" ref="N395:P395">_xlfn.TEXTSPLIT($M395,"/")</f>
        <v>7</v>
      </c>
      <c r="O395" s="28" t="str">
        <v>12</v>
      </c>
      <c r="P395" s="28" t="str">
        <v>2024</v>
      </c>
      <c r="Q395" s="28">
        <f>DATE(P395,N395,O395)</f>
        <v>45485</v>
      </c>
      <c r="R395" s="89" t="str" cm="1">
        <f t="array" ref="R395:T395">_xlfn.TEXTSPLIT($L395,":")</f>
        <v>05</v>
      </c>
      <c r="S395" s="28" t="str">
        <v>47</v>
      </c>
      <c r="T395" s="28" t="str">
        <v>25</v>
      </c>
      <c r="U395" s="90">
        <f t="shared" si="65"/>
        <v>0.24126157407407409</v>
      </c>
      <c r="V395" s="27" t="str">
        <f t="shared" si="66"/>
        <v>Shorts</v>
      </c>
      <c r="W395" s="37" t="str">
        <f t="shared" si="67"/>
        <v>Youtube</v>
      </c>
      <c r="X395" s="71">
        <f t="shared" si="59"/>
        <v>18</v>
      </c>
      <c r="Y395" s="60" t="str">
        <f t="shared" si="60"/>
        <v>Train to Gain</v>
      </c>
      <c r="Z395" s="69">
        <f t="shared" si="68"/>
        <v>45485</v>
      </c>
      <c r="AA395" s="66" t="str" cm="1">
        <f t="array" ref="AA395:AB395">_xlfn.TEXTSPLIT($F395,$V395)</f>
        <v>604766605</v>
      </c>
      <c r="AB395" t="str">
        <v/>
      </c>
    </row>
    <row r="396" spans="1:28">
      <c r="A396" s="32" t="s">
        <v>1524</v>
      </c>
      <c r="B396" s="37" t="str" cm="1">
        <f t="array" ref="B396:D396">TRIM(_xlfn.TEXTSPLIT($A396,"#"))</f>
        <v>2ndDec2024(05:07:07)704856608Explore Page</v>
      </c>
      <c r="C396" s="27" t="str">
        <v>Unlock Your Potential</v>
      </c>
      <c r="D396" s="27" t="str">
        <v>[17]</v>
      </c>
      <c r="E396" s="27" t="str" cm="1">
        <f t="array" ref="E396:F396">_xlfn.TEXTSPLIT($B396,")")</f>
        <v>2ndDec2024(05:07:07</v>
      </c>
      <c r="F396" s="27" t="str">
        <v>704856608Explore Page</v>
      </c>
      <c r="G396" s="27" t="str">
        <f t="shared" si="61"/>
        <v>17]</v>
      </c>
      <c r="H396" s="27">
        <f>VALUE(SUBSTITUTE($G396,"]",""))</f>
        <v>17</v>
      </c>
      <c r="I396" s="27" t="str">
        <f t="shared" si="62"/>
        <v>Unlock Your Potential</v>
      </c>
      <c r="J396" s="28" t="str">
        <f t="shared" si="63"/>
        <v>2ndDec2024 05:07:07</v>
      </c>
      <c r="K396" s="28" t="str" cm="1">
        <f t="array" ref="K396:L396">_xlfn.TEXTSPLIT($J396," ")</f>
        <v>2ndDec2024</v>
      </c>
      <c r="L396" s="28" t="str">
        <v>05:07:07</v>
      </c>
      <c r="M396" s="58" t="str">
        <f t="shared" si="64"/>
        <v>2/12/2024</v>
      </c>
      <c r="N396" s="28" t="str" cm="1">
        <f t="array" ref="N396:P396">_xlfn.TEXTSPLIT($M396,"/")</f>
        <v>2</v>
      </c>
      <c r="O396" s="28" t="str">
        <v>12</v>
      </c>
      <c r="P396" s="28" t="str">
        <v>2024</v>
      </c>
      <c r="Q396" s="28">
        <f>DATE(P396,N396,O396)</f>
        <v>45334</v>
      </c>
      <c r="R396" s="89" t="str" cm="1">
        <f t="array" ref="R396:T396">_xlfn.TEXTSPLIT($L396,":")</f>
        <v>05</v>
      </c>
      <c r="S396" s="28" t="str">
        <v>07</v>
      </c>
      <c r="T396" s="28" t="str">
        <v>07</v>
      </c>
      <c r="U396" s="90">
        <f t="shared" si="65"/>
        <v>0.21327546296296296</v>
      </c>
      <c r="V396" s="27" t="str">
        <f t="shared" si="66"/>
        <v>Explore Page</v>
      </c>
      <c r="W396" s="37" t="str">
        <f t="shared" si="67"/>
        <v>Instagram</v>
      </c>
      <c r="X396" s="71">
        <f t="shared" si="59"/>
        <v>17</v>
      </c>
      <c r="Y396" s="60" t="str">
        <f t="shared" si="60"/>
        <v>Unlock Your Potential</v>
      </c>
      <c r="Z396" s="69">
        <f t="shared" si="68"/>
        <v>45334</v>
      </c>
      <c r="AA396" s="66" t="str" cm="1">
        <f t="array" ref="AA396:AB396">_xlfn.TEXTSPLIT($F396,$V396)</f>
        <v>704856608</v>
      </c>
      <c r="AB396" t="str">
        <v/>
      </c>
    </row>
    <row r="397" spans="1:28">
      <c r="A397" s="32" t="s">
        <v>1525</v>
      </c>
      <c r="B397" s="37" t="str" cm="1">
        <f t="array" ref="B397:D397">TRIM(_xlfn.TEXTSPLIT($A397,"#"))</f>
        <v>1stDec2024(04:08:11)704946612Subscribers</v>
      </c>
      <c r="C397" s="27" t="str">
        <v>Unlock Your Potential</v>
      </c>
      <c r="D397" s="27" t="str">
        <v>[15]</v>
      </c>
      <c r="E397" s="27" t="str" cm="1">
        <f t="array" ref="E397:F397">_xlfn.TEXTSPLIT($B397,")")</f>
        <v>1stDec2024(04:08:11</v>
      </c>
      <c r="F397" s="27" t="str">
        <v>704946612Subscribers</v>
      </c>
      <c r="G397" s="27" t="str">
        <f t="shared" si="61"/>
        <v>15]</v>
      </c>
      <c r="H397" s="27">
        <f>VALUE(SUBSTITUTE($G397,"]",""))</f>
        <v>15</v>
      </c>
      <c r="I397" s="27" t="str">
        <f t="shared" si="62"/>
        <v>Unlock Your Potential</v>
      </c>
      <c r="J397" s="28" t="str">
        <f t="shared" si="63"/>
        <v>1stDec2024 04:08:11</v>
      </c>
      <c r="K397" s="28" t="str" cm="1">
        <f t="array" ref="K397:L397">_xlfn.TEXTSPLIT($J397," ")</f>
        <v>1stDec2024</v>
      </c>
      <c r="L397" s="28" t="str">
        <v>04:08:11</v>
      </c>
      <c r="M397" s="58" t="str">
        <f t="shared" si="64"/>
        <v>1/12/2024</v>
      </c>
      <c r="N397" s="28" t="str" cm="1">
        <f t="array" ref="N397:P397">_xlfn.TEXTSPLIT($M397,"/")</f>
        <v>1</v>
      </c>
      <c r="O397" s="28" t="str">
        <v>12</v>
      </c>
      <c r="P397" s="28" t="str">
        <v>2024</v>
      </c>
      <c r="Q397" s="28">
        <f>DATE(P397,N397,O397)</f>
        <v>45303</v>
      </c>
      <c r="R397" s="89" t="str" cm="1">
        <f t="array" ref="R397:T397">_xlfn.TEXTSPLIT($L397,":")</f>
        <v>04</v>
      </c>
      <c r="S397" s="28" t="str">
        <v>08</v>
      </c>
      <c r="T397" s="28" t="str">
        <v>11</v>
      </c>
      <c r="U397" s="90">
        <f t="shared" si="65"/>
        <v>0.17234953703703704</v>
      </c>
      <c r="V397" s="27" t="str">
        <f t="shared" si="66"/>
        <v>Subscribers</v>
      </c>
      <c r="W397" s="37" t="str">
        <f t="shared" si="67"/>
        <v>Youtube</v>
      </c>
      <c r="X397" s="71">
        <f t="shared" si="59"/>
        <v>15</v>
      </c>
      <c r="Y397" s="60" t="str">
        <f t="shared" si="60"/>
        <v>Unlock Your Potential</v>
      </c>
      <c r="Z397" s="69">
        <f t="shared" si="68"/>
        <v>45303</v>
      </c>
      <c r="AA397" s="66" t="str" cm="1">
        <f t="array" ref="AA397:AB397">_xlfn.TEXTSPLIT($F397,$V397)</f>
        <v>704946612</v>
      </c>
      <c r="AB397" t="str">
        <v/>
      </c>
    </row>
    <row r="398" spans="1:28">
      <c r="A398" s="32" t="s">
        <v>1526</v>
      </c>
      <c r="B398" s="37" t="str" cm="1">
        <f t="array" ref="B398:D398">TRIM(_xlfn.TEXTSPLIT($A398,"#"))</f>
        <v>5thDec2024(07:58:46)605036616Explore Page</v>
      </c>
      <c r="C398" s="27" t="str">
        <v>Train to Gain</v>
      </c>
      <c r="D398" s="27" t="str">
        <v>[2]</v>
      </c>
      <c r="E398" s="27" t="str" cm="1">
        <f t="array" ref="E398:F398">_xlfn.TEXTSPLIT($B398,")")</f>
        <v>5thDec2024(07:58:46</v>
      </c>
      <c r="F398" s="27" t="str">
        <v>605036616Explore Page</v>
      </c>
      <c r="G398" s="27" t="str">
        <f t="shared" si="61"/>
        <v>2]</v>
      </c>
      <c r="H398" s="27">
        <f>VALUE(SUBSTITUTE($G398,"]",""))</f>
        <v>2</v>
      </c>
      <c r="I398" s="27" t="str">
        <f t="shared" si="62"/>
        <v>Train to Gain</v>
      </c>
      <c r="J398" s="28" t="str">
        <f t="shared" si="63"/>
        <v>5thDec2024 07:58:46</v>
      </c>
      <c r="K398" s="28" t="str" cm="1">
        <f t="array" ref="K398:L398">_xlfn.TEXTSPLIT($J398," ")</f>
        <v>5thDec2024</v>
      </c>
      <c r="L398" s="28" t="str">
        <v>07:58:46</v>
      </c>
      <c r="M398" s="58" t="str">
        <f t="shared" si="64"/>
        <v>5/12/2024</v>
      </c>
      <c r="N398" s="28" t="str" cm="1">
        <f t="array" ref="N398:P398">_xlfn.TEXTSPLIT($M398,"/")</f>
        <v>5</v>
      </c>
      <c r="O398" s="28" t="str">
        <v>12</v>
      </c>
      <c r="P398" s="28" t="str">
        <v>2024</v>
      </c>
      <c r="Q398" s="28">
        <f>DATE(P398,N398,O398)</f>
        <v>45424</v>
      </c>
      <c r="R398" s="89" t="str" cm="1">
        <f t="array" ref="R398:T398">_xlfn.TEXTSPLIT($L398,":")</f>
        <v>07</v>
      </c>
      <c r="S398" s="28" t="str">
        <v>58</v>
      </c>
      <c r="T398" s="28" t="str">
        <v>46</v>
      </c>
      <c r="U398" s="90">
        <f t="shared" si="65"/>
        <v>0.33247685185185183</v>
      </c>
      <c r="V398" s="27" t="str">
        <f t="shared" si="66"/>
        <v>Explore Page</v>
      </c>
      <c r="W398" s="37" t="str">
        <f t="shared" si="67"/>
        <v>Instagram</v>
      </c>
      <c r="X398" s="71">
        <f t="shared" si="59"/>
        <v>2</v>
      </c>
      <c r="Y398" s="60" t="str">
        <f t="shared" si="60"/>
        <v>Train to Gain</v>
      </c>
      <c r="Z398" s="69">
        <f t="shared" si="68"/>
        <v>45424</v>
      </c>
      <c r="AA398" s="66" t="str" cm="1">
        <f t="array" ref="AA398:AB398">_xlfn.TEXTSPLIT($F398,$V398)</f>
        <v>605036616</v>
      </c>
      <c r="AB398" t="str">
        <v/>
      </c>
    </row>
    <row r="399" spans="1:28">
      <c r="A399" s="32" t="s">
        <v>1527</v>
      </c>
      <c r="B399" s="37" t="str" cm="1">
        <f t="array" ref="B399:D399">TRIM(_xlfn.TEXTSPLIT($A399,"#"))</f>
        <v>3rdDec2024(09:00:41)705126620News Feed</v>
      </c>
      <c r="C399" s="27" t="str">
        <v>Unlock Your Potential</v>
      </c>
      <c r="D399" s="27" t="str">
        <v>[37]</v>
      </c>
      <c r="E399" s="27" t="str" cm="1">
        <f t="array" ref="E399:F399">_xlfn.TEXTSPLIT($B399,")")</f>
        <v>3rdDec2024(09:00:41</v>
      </c>
      <c r="F399" s="27" t="str">
        <v>705126620News Feed</v>
      </c>
      <c r="G399" s="27" t="str">
        <f t="shared" si="61"/>
        <v>37]</v>
      </c>
      <c r="H399" s="27">
        <f>VALUE(SUBSTITUTE($G399,"]",""))</f>
        <v>37</v>
      </c>
      <c r="I399" s="27" t="str">
        <f t="shared" si="62"/>
        <v>Unlock Your Potential</v>
      </c>
      <c r="J399" s="28" t="str">
        <f t="shared" si="63"/>
        <v>3rdDec2024 09:00:41</v>
      </c>
      <c r="K399" s="28" t="str" cm="1">
        <f t="array" ref="K399:L399">_xlfn.TEXTSPLIT($J399," ")</f>
        <v>3rdDec2024</v>
      </c>
      <c r="L399" s="28" t="str">
        <v>09:00:41</v>
      </c>
      <c r="M399" s="58" t="str">
        <f t="shared" si="64"/>
        <v>3/12/2024</v>
      </c>
      <c r="N399" s="28" t="str" cm="1">
        <f t="array" ref="N399:P399">_xlfn.TEXTSPLIT($M399,"/")</f>
        <v>3</v>
      </c>
      <c r="O399" s="28" t="str">
        <v>12</v>
      </c>
      <c r="P399" s="28" t="str">
        <v>2024</v>
      </c>
      <c r="Q399" s="28">
        <f>DATE(P399,N399,O399)</f>
        <v>45363</v>
      </c>
      <c r="R399" s="89" t="str" cm="1">
        <f t="array" ref="R399:T399">_xlfn.TEXTSPLIT($L399,":")</f>
        <v>09</v>
      </c>
      <c r="S399" s="28" t="str">
        <v>00</v>
      </c>
      <c r="T399" s="28" t="str">
        <v>41</v>
      </c>
      <c r="U399" s="90">
        <f t="shared" si="65"/>
        <v>0.37547453703703704</v>
      </c>
      <c r="V399" s="27" t="str">
        <f t="shared" si="66"/>
        <v>News Feed</v>
      </c>
      <c r="W399" s="37" t="str">
        <f t="shared" si="67"/>
        <v>Facebook</v>
      </c>
      <c r="X399" s="71">
        <f t="shared" si="59"/>
        <v>37</v>
      </c>
      <c r="Y399" s="60" t="str">
        <f t="shared" si="60"/>
        <v>Unlock Your Potential</v>
      </c>
      <c r="Z399" s="69">
        <f t="shared" si="68"/>
        <v>45363</v>
      </c>
      <c r="AA399" s="66" t="str" cm="1">
        <f t="array" ref="AA399:AB399">_xlfn.TEXTSPLIT($F399,$V399)</f>
        <v>705126620</v>
      </c>
      <c r="AB399" t="str">
        <v/>
      </c>
    </row>
    <row r="400" spans="1:28">
      <c r="A400" s="32" t="s">
        <v>1528</v>
      </c>
      <c r="B400" s="37" t="str" cm="1">
        <f t="array" ref="B400:D400">TRIM(_xlfn.TEXTSPLIT($A400,"#"))</f>
        <v>4thDec2024(06:36:28)605216623Reels</v>
      </c>
      <c r="C400" s="27" t="str">
        <v>Grow with Us</v>
      </c>
      <c r="D400" s="27" t="str">
        <v>[13]</v>
      </c>
      <c r="E400" s="27" t="str" cm="1">
        <f t="array" ref="E400:F400">_xlfn.TEXTSPLIT($B400,")")</f>
        <v>4thDec2024(06:36:28</v>
      </c>
      <c r="F400" s="27" t="str">
        <v>605216623Reels</v>
      </c>
      <c r="G400" s="27" t="str">
        <f t="shared" si="61"/>
        <v>13]</v>
      </c>
      <c r="H400" s="27">
        <f>VALUE(SUBSTITUTE($G400,"]",""))</f>
        <v>13</v>
      </c>
      <c r="I400" s="27" t="str">
        <f t="shared" si="62"/>
        <v>Grow with Us</v>
      </c>
      <c r="J400" s="28" t="str">
        <f t="shared" si="63"/>
        <v>4thDec2024 06:36:28</v>
      </c>
      <c r="K400" s="28" t="str" cm="1">
        <f t="array" ref="K400:L400">_xlfn.TEXTSPLIT($J400," ")</f>
        <v>4thDec2024</v>
      </c>
      <c r="L400" s="28" t="str">
        <v>06:36:28</v>
      </c>
      <c r="M400" s="58" t="str">
        <f t="shared" si="64"/>
        <v>4/12/2024</v>
      </c>
      <c r="N400" s="28" t="str" cm="1">
        <f t="array" ref="N400:P400">_xlfn.TEXTSPLIT($M400,"/")</f>
        <v>4</v>
      </c>
      <c r="O400" s="28" t="str">
        <v>12</v>
      </c>
      <c r="P400" s="28" t="str">
        <v>2024</v>
      </c>
      <c r="Q400" s="28">
        <f>DATE(P400,N400,O400)</f>
        <v>45394</v>
      </c>
      <c r="R400" s="89" t="str" cm="1">
        <f t="array" ref="R400:T400">_xlfn.TEXTSPLIT($L400,":")</f>
        <v>06</v>
      </c>
      <c r="S400" s="28" t="str">
        <v>36</v>
      </c>
      <c r="T400" s="28" t="str">
        <v>28</v>
      </c>
      <c r="U400" s="90">
        <f t="shared" si="65"/>
        <v>0.27532407407407405</v>
      </c>
      <c r="V400" s="27" t="str">
        <f t="shared" si="66"/>
        <v>Reels</v>
      </c>
      <c r="W400" s="37" t="str">
        <f t="shared" si="67"/>
        <v>Instagram</v>
      </c>
      <c r="X400" s="71">
        <f t="shared" si="59"/>
        <v>13</v>
      </c>
      <c r="Y400" s="60" t="str">
        <f t="shared" si="60"/>
        <v>Grow with Us</v>
      </c>
      <c r="Z400" s="69">
        <f t="shared" si="68"/>
        <v>45394</v>
      </c>
      <c r="AA400" s="66" t="str" cm="1">
        <f t="array" ref="AA400:AB400">_xlfn.TEXTSPLIT($F400,$V400)</f>
        <v>605216623</v>
      </c>
      <c r="AB400" t="str">
        <v/>
      </c>
    </row>
    <row r="401" spans="1:28">
      <c r="A401" s="32" t="s">
        <v>1529</v>
      </c>
      <c r="B401" s="37" t="str" cm="1">
        <f t="array" ref="B401:D401">TRIM(_xlfn.TEXTSPLIT($A401,"#"))</f>
        <v>5thDec2024(11:53:46)605306627Subscribers</v>
      </c>
      <c r="C401" s="27" t="str">
        <v>Train to Gain</v>
      </c>
      <c r="D401" s="27" t="str">
        <v>[34]</v>
      </c>
      <c r="E401" s="27" t="str" cm="1">
        <f t="array" ref="E401:F401">_xlfn.TEXTSPLIT($B401,")")</f>
        <v>5thDec2024(11:53:46</v>
      </c>
      <c r="F401" s="27" t="str">
        <v>605306627Subscribers</v>
      </c>
      <c r="G401" s="27" t="str">
        <f t="shared" si="61"/>
        <v>34]</v>
      </c>
      <c r="H401" s="27">
        <f>VALUE(SUBSTITUTE($G401,"]",""))</f>
        <v>34</v>
      </c>
      <c r="I401" s="27" t="str">
        <f t="shared" si="62"/>
        <v>Train to Gain</v>
      </c>
      <c r="J401" s="28" t="str">
        <f t="shared" si="63"/>
        <v>5thDec2024 11:53:46</v>
      </c>
      <c r="K401" s="28" t="str" cm="1">
        <f t="array" ref="K401:L401">_xlfn.TEXTSPLIT($J401," ")</f>
        <v>5thDec2024</v>
      </c>
      <c r="L401" s="28" t="str">
        <v>11:53:46</v>
      </c>
      <c r="M401" s="58" t="str">
        <f t="shared" si="64"/>
        <v>5/12/2024</v>
      </c>
      <c r="N401" s="28" t="str" cm="1">
        <f t="array" ref="N401:P401">_xlfn.TEXTSPLIT($M401,"/")</f>
        <v>5</v>
      </c>
      <c r="O401" s="28" t="str">
        <v>12</v>
      </c>
      <c r="P401" s="28" t="str">
        <v>2024</v>
      </c>
      <c r="Q401" s="28">
        <f>DATE(P401,N401,O401)</f>
        <v>45424</v>
      </c>
      <c r="R401" s="89" t="str" cm="1">
        <f t="array" ref="R401:T401">_xlfn.TEXTSPLIT($L401,":")</f>
        <v>11</v>
      </c>
      <c r="S401" s="28" t="str">
        <v>53</v>
      </c>
      <c r="T401" s="28" t="str">
        <v>46</v>
      </c>
      <c r="U401" s="90">
        <f t="shared" si="65"/>
        <v>0.4956712962962963</v>
      </c>
      <c r="V401" s="27" t="str">
        <f t="shared" si="66"/>
        <v>Subscribers</v>
      </c>
      <c r="W401" s="37" t="str">
        <f t="shared" si="67"/>
        <v>Youtube</v>
      </c>
      <c r="X401" s="71">
        <f t="shared" si="59"/>
        <v>34</v>
      </c>
      <c r="Y401" s="60" t="str">
        <f t="shared" si="60"/>
        <v>Train to Gain</v>
      </c>
      <c r="Z401" s="69">
        <f t="shared" si="68"/>
        <v>45424</v>
      </c>
      <c r="AA401" s="66" t="str" cm="1">
        <f t="array" ref="AA401:AB401">_xlfn.TEXTSPLIT($F401,$V401)</f>
        <v>605306627</v>
      </c>
      <c r="AB401" t="str">
        <v/>
      </c>
    </row>
    <row r="402" spans="1:28">
      <c r="A402" s="32" t="s">
        <v>1530</v>
      </c>
      <c r="B402" s="37" t="str" cm="1">
        <f t="array" ref="B402:D402">TRIM(_xlfn.TEXTSPLIT($A402,"#"))</f>
        <v>2ndDec2024(10:56:45)705396631Explore Page</v>
      </c>
      <c r="C402" s="27" t="str">
        <v>Train to Gain</v>
      </c>
      <c r="D402" s="27" t="str">
        <v>[18]</v>
      </c>
      <c r="E402" s="27" t="str" cm="1">
        <f t="array" ref="E402:F402">_xlfn.TEXTSPLIT($B402,")")</f>
        <v>2ndDec2024(10:56:45</v>
      </c>
      <c r="F402" s="27" t="str">
        <v>705396631Explore Page</v>
      </c>
      <c r="G402" s="27" t="str">
        <f t="shared" si="61"/>
        <v>18]</v>
      </c>
      <c r="H402" s="27">
        <f>VALUE(SUBSTITUTE($G402,"]",""))</f>
        <v>18</v>
      </c>
      <c r="I402" s="27" t="str">
        <f t="shared" si="62"/>
        <v>Train to Gain</v>
      </c>
      <c r="J402" s="28" t="str">
        <f t="shared" si="63"/>
        <v>2ndDec2024 10:56:45</v>
      </c>
      <c r="K402" s="28" t="str" cm="1">
        <f t="array" ref="K402:L402">_xlfn.TEXTSPLIT($J402," ")</f>
        <v>2ndDec2024</v>
      </c>
      <c r="L402" s="28" t="str">
        <v>10:56:45</v>
      </c>
      <c r="M402" s="58" t="str">
        <f t="shared" si="64"/>
        <v>2/12/2024</v>
      </c>
      <c r="N402" s="28" t="str" cm="1">
        <f t="array" ref="N402:P402">_xlfn.TEXTSPLIT($M402,"/")</f>
        <v>2</v>
      </c>
      <c r="O402" s="28" t="str">
        <v>12</v>
      </c>
      <c r="P402" s="28" t="str">
        <v>2024</v>
      </c>
      <c r="Q402" s="28">
        <f>DATE(P402,N402,O402)</f>
        <v>45334</v>
      </c>
      <c r="R402" s="89" t="str" cm="1">
        <f t="array" ref="R402:T402">_xlfn.TEXTSPLIT($L402,":")</f>
        <v>10</v>
      </c>
      <c r="S402" s="28" t="str">
        <v>56</v>
      </c>
      <c r="T402" s="28" t="str">
        <v>45</v>
      </c>
      <c r="U402" s="90">
        <f t="shared" si="65"/>
        <v>0.45607638888888891</v>
      </c>
      <c r="V402" s="27" t="str">
        <f t="shared" si="66"/>
        <v>Explore Page</v>
      </c>
      <c r="W402" s="37" t="str">
        <f t="shared" si="67"/>
        <v>Instagram</v>
      </c>
      <c r="X402" s="71">
        <f t="shared" si="59"/>
        <v>18</v>
      </c>
      <c r="Y402" s="60" t="str">
        <f t="shared" si="60"/>
        <v>Train to Gain</v>
      </c>
      <c r="Z402" s="69">
        <f t="shared" si="68"/>
        <v>45334</v>
      </c>
      <c r="AA402" s="66" t="str" cm="1">
        <f t="array" ref="AA402:AB402">_xlfn.TEXTSPLIT($F402,$V402)</f>
        <v>705396631</v>
      </c>
      <c r="AB402" t="str">
        <v/>
      </c>
    </row>
    <row r="403" spans="1:28">
      <c r="A403" s="32" t="s">
        <v>1531</v>
      </c>
      <c r="B403" s="37" t="str" cm="1">
        <f t="array" ref="B403:D403">TRIM(_xlfn.TEXTSPLIT($A403,"#"))</f>
        <v>1stDec2024(09:50:10)705486635Explore Page</v>
      </c>
      <c r="C403" s="27" t="str">
        <v>Unlock Your Potential</v>
      </c>
      <c r="D403" s="27" t="str">
        <v>[8]</v>
      </c>
      <c r="E403" s="27" t="str" cm="1">
        <f t="array" ref="E403:F403">_xlfn.TEXTSPLIT($B403,")")</f>
        <v>1stDec2024(09:50:10</v>
      </c>
      <c r="F403" s="27" t="str">
        <v>705486635Explore Page</v>
      </c>
      <c r="G403" s="27" t="str">
        <f t="shared" si="61"/>
        <v>8]</v>
      </c>
      <c r="H403" s="27">
        <f>VALUE(SUBSTITUTE($G403,"]",""))</f>
        <v>8</v>
      </c>
      <c r="I403" s="27" t="str">
        <f t="shared" si="62"/>
        <v>Unlock Your Potential</v>
      </c>
      <c r="J403" s="28" t="str">
        <f t="shared" si="63"/>
        <v>1stDec2024 09:50:10</v>
      </c>
      <c r="K403" s="28" t="str" cm="1">
        <f t="array" ref="K403:L403">_xlfn.TEXTSPLIT($J403," ")</f>
        <v>1stDec2024</v>
      </c>
      <c r="L403" s="28" t="str">
        <v>09:50:10</v>
      </c>
      <c r="M403" s="58" t="str">
        <f t="shared" si="64"/>
        <v>1/12/2024</v>
      </c>
      <c r="N403" s="28" t="str" cm="1">
        <f t="array" ref="N403:P403">_xlfn.TEXTSPLIT($M403,"/")</f>
        <v>1</v>
      </c>
      <c r="O403" s="28" t="str">
        <v>12</v>
      </c>
      <c r="P403" s="28" t="str">
        <v>2024</v>
      </c>
      <c r="Q403" s="28">
        <f>DATE(P403,N403,O403)</f>
        <v>45303</v>
      </c>
      <c r="R403" s="89" t="str" cm="1">
        <f t="array" ref="R403:T403">_xlfn.TEXTSPLIT($L403,":")</f>
        <v>09</v>
      </c>
      <c r="S403" s="28" t="str">
        <v>50</v>
      </c>
      <c r="T403" s="28" t="str">
        <v>10</v>
      </c>
      <c r="U403" s="90">
        <f t="shared" si="65"/>
        <v>0.40983796296296299</v>
      </c>
      <c r="V403" s="27" t="str">
        <f t="shared" si="66"/>
        <v>Explore Page</v>
      </c>
      <c r="W403" s="37" t="str">
        <f t="shared" si="67"/>
        <v>Instagram</v>
      </c>
      <c r="X403" s="71">
        <f t="shared" si="59"/>
        <v>8</v>
      </c>
      <c r="Y403" s="60" t="str">
        <f t="shared" si="60"/>
        <v>Unlock Your Potential</v>
      </c>
      <c r="Z403" s="69">
        <f t="shared" si="68"/>
        <v>45303</v>
      </c>
      <c r="AA403" s="66" t="str" cm="1">
        <f t="array" ref="AA403:AB403">_xlfn.TEXTSPLIT($F403,$V403)</f>
        <v>705486635</v>
      </c>
      <c r="AB403" t="str">
        <v/>
      </c>
    </row>
    <row r="404" spans="1:28">
      <c r="A404" s="32" t="s">
        <v>1532</v>
      </c>
      <c r="B404" s="37" t="str" cm="1">
        <f t="array" ref="B404:D404">TRIM(_xlfn.TEXTSPLIT($A404,"#"))</f>
        <v>3rdDec2024(01:40:34)605576639Shorts</v>
      </c>
      <c r="C404" s="27" t="str">
        <v>Train to Gain</v>
      </c>
      <c r="D404" s="27" t="str">
        <v>[31]</v>
      </c>
      <c r="E404" s="27" t="str" cm="1">
        <f t="array" ref="E404:F404">_xlfn.TEXTSPLIT($B404,")")</f>
        <v>3rdDec2024(01:40:34</v>
      </c>
      <c r="F404" s="27" t="str">
        <v>605576639Shorts</v>
      </c>
      <c r="G404" s="27" t="str">
        <f t="shared" si="61"/>
        <v>31]</v>
      </c>
      <c r="H404" s="27">
        <f>VALUE(SUBSTITUTE($G404,"]",""))</f>
        <v>31</v>
      </c>
      <c r="I404" s="27" t="str">
        <f t="shared" si="62"/>
        <v>Train to Gain</v>
      </c>
      <c r="J404" s="28" t="str">
        <f t="shared" si="63"/>
        <v>3rdDec2024 01:40:34</v>
      </c>
      <c r="K404" s="28" t="str" cm="1">
        <f t="array" ref="K404:L404">_xlfn.TEXTSPLIT($J404," ")</f>
        <v>3rdDec2024</v>
      </c>
      <c r="L404" s="28" t="str">
        <v>01:40:34</v>
      </c>
      <c r="M404" s="58" t="str">
        <f t="shared" si="64"/>
        <v>3/12/2024</v>
      </c>
      <c r="N404" s="28" t="str" cm="1">
        <f t="array" ref="N404:P404">_xlfn.TEXTSPLIT($M404,"/")</f>
        <v>3</v>
      </c>
      <c r="O404" s="28" t="str">
        <v>12</v>
      </c>
      <c r="P404" s="28" t="str">
        <v>2024</v>
      </c>
      <c r="Q404" s="28">
        <f>DATE(P404,N404,O404)</f>
        <v>45363</v>
      </c>
      <c r="R404" s="89" t="str" cm="1">
        <f t="array" ref="R404:T404">_xlfn.TEXTSPLIT($L404,":")</f>
        <v>01</v>
      </c>
      <c r="S404" s="28" t="str">
        <v>40</v>
      </c>
      <c r="T404" s="28" t="str">
        <v>34</v>
      </c>
      <c r="U404" s="90">
        <f t="shared" si="65"/>
        <v>6.9837962962962963E-2</v>
      </c>
      <c r="V404" s="27" t="str">
        <f t="shared" si="66"/>
        <v>Shorts</v>
      </c>
      <c r="W404" s="37" t="str">
        <f t="shared" si="67"/>
        <v>Youtube</v>
      </c>
      <c r="X404" s="71">
        <f t="shared" si="59"/>
        <v>31</v>
      </c>
      <c r="Y404" s="60" t="str">
        <f t="shared" si="60"/>
        <v>Train to Gain</v>
      </c>
      <c r="Z404" s="69">
        <f t="shared" si="68"/>
        <v>45363</v>
      </c>
      <c r="AA404" s="66" t="str" cm="1">
        <f t="array" ref="AA404:AB404">_xlfn.TEXTSPLIT($F404,$V404)</f>
        <v>605576639</v>
      </c>
      <c r="AB404" t="str">
        <v/>
      </c>
    </row>
    <row r="405" spans="1:28">
      <c r="A405" s="32" t="s">
        <v>1533</v>
      </c>
      <c r="B405" s="37" t="str" cm="1">
        <f t="array" ref="B405:D405">TRIM(_xlfn.TEXTSPLIT($A405,"#"))</f>
        <v>1stDec2024(08:21:37)605666642Reels</v>
      </c>
      <c r="C405" s="27" t="str">
        <v>Unlock Your Potential</v>
      </c>
      <c r="D405" s="27" t="str">
        <v>[2]</v>
      </c>
      <c r="E405" s="27" t="str" cm="1">
        <f t="array" ref="E405:F405">_xlfn.TEXTSPLIT($B405,")")</f>
        <v>1stDec2024(08:21:37</v>
      </c>
      <c r="F405" s="27" t="str">
        <v>605666642Reels</v>
      </c>
      <c r="G405" s="27" t="str">
        <f t="shared" si="61"/>
        <v>2]</v>
      </c>
      <c r="H405" s="27">
        <f>VALUE(SUBSTITUTE($G405,"]",""))</f>
        <v>2</v>
      </c>
      <c r="I405" s="27" t="str">
        <f t="shared" si="62"/>
        <v>Unlock Your Potential</v>
      </c>
      <c r="J405" s="28" t="str">
        <f t="shared" si="63"/>
        <v>1stDec2024 08:21:37</v>
      </c>
      <c r="K405" s="28" t="str" cm="1">
        <f t="array" ref="K405:L405">_xlfn.TEXTSPLIT($J405," ")</f>
        <v>1stDec2024</v>
      </c>
      <c r="L405" s="28" t="str">
        <v>08:21:37</v>
      </c>
      <c r="M405" s="58" t="str">
        <f t="shared" si="64"/>
        <v>1/12/2024</v>
      </c>
      <c r="N405" s="28" t="str" cm="1">
        <f t="array" ref="N405:P405">_xlfn.TEXTSPLIT($M405,"/")</f>
        <v>1</v>
      </c>
      <c r="O405" s="28" t="str">
        <v>12</v>
      </c>
      <c r="P405" s="28" t="str">
        <v>2024</v>
      </c>
      <c r="Q405" s="28">
        <f>DATE(P405,N405,O405)</f>
        <v>45303</v>
      </c>
      <c r="R405" s="89" t="str" cm="1">
        <f t="array" ref="R405:T405">_xlfn.TEXTSPLIT($L405,":")</f>
        <v>08</v>
      </c>
      <c r="S405" s="28" t="str">
        <v>21</v>
      </c>
      <c r="T405" s="28" t="str">
        <v>37</v>
      </c>
      <c r="U405" s="90">
        <f t="shared" si="65"/>
        <v>0.34834490740740742</v>
      </c>
      <c r="V405" s="27" t="str">
        <f t="shared" si="66"/>
        <v>Reels</v>
      </c>
      <c r="W405" s="37" t="str">
        <f t="shared" si="67"/>
        <v>Instagram</v>
      </c>
      <c r="X405" s="71">
        <f t="shared" si="59"/>
        <v>2</v>
      </c>
      <c r="Y405" s="60" t="str">
        <f t="shared" si="60"/>
        <v>Unlock Your Potential</v>
      </c>
      <c r="Z405" s="69">
        <f t="shared" si="68"/>
        <v>45303</v>
      </c>
      <c r="AA405" s="66" t="str" cm="1">
        <f t="array" ref="AA405:AB405">_xlfn.TEXTSPLIT($F405,$V405)</f>
        <v>605666642</v>
      </c>
      <c r="AB405" t="str">
        <v/>
      </c>
    </row>
    <row r="406" spans="1:28">
      <c r="A406" s="32" t="s">
        <v>1534</v>
      </c>
      <c r="B406" s="37" t="str" cm="1">
        <f t="array" ref="B406:D406">TRIM(_xlfn.TEXTSPLIT($A406,"#"))</f>
        <v>3rdDec2024(09:36:56)705756646Reels</v>
      </c>
      <c r="C406" s="27" t="str">
        <v>Unlock Your Potential</v>
      </c>
      <c r="D406" s="27" t="str">
        <v>[7]</v>
      </c>
      <c r="E406" s="27" t="str" cm="1">
        <f t="array" ref="E406:F406">_xlfn.TEXTSPLIT($B406,")")</f>
        <v>3rdDec2024(09:36:56</v>
      </c>
      <c r="F406" s="27" t="str">
        <v>705756646Reels</v>
      </c>
      <c r="G406" s="27" t="str">
        <f t="shared" si="61"/>
        <v>7]</v>
      </c>
      <c r="H406" s="27">
        <f>VALUE(SUBSTITUTE($G406,"]",""))</f>
        <v>7</v>
      </c>
      <c r="I406" s="27" t="str">
        <f t="shared" si="62"/>
        <v>Unlock Your Potential</v>
      </c>
      <c r="J406" s="28" t="str">
        <f t="shared" si="63"/>
        <v>3rdDec2024 09:36:56</v>
      </c>
      <c r="K406" s="28" t="str" cm="1">
        <f t="array" ref="K406:L406">_xlfn.TEXTSPLIT($J406," ")</f>
        <v>3rdDec2024</v>
      </c>
      <c r="L406" s="28" t="str">
        <v>09:36:56</v>
      </c>
      <c r="M406" s="58" t="str">
        <f t="shared" si="64"/>
        <v>3/12/2024</v>
      </c>
      <c r="N406" s="28" t="str" cm="1">
        <f t="array" ref="N406:P406">_xlfn.TEXTSPLIT($M406,"/")</f>
        <v>3</v>
      </c>
      <c r="O406" s="28" t="str">
        <v>12</v>
      </c>
      <c r="P406" s="28" t="str">
        <v>2024</v>
      </c>
      <c r="Q406" s="28">
        <f>DATE(P406,N406,O406)</f>
        <v>45363</v>
      </c>
      <c r="R406" s="89" t="str" cm="1">
        <f t="array" ref="R406:T406">_xlfn.TEXTSPLIT($L406,":")</f>
        <v>09</v>
      </c>
      <c r="S406" s="28" t="str">
        <v>36</v>
      </c>
      <c r="T406" s="28" t="str">
        <v>56</v>
      </c>
      <c r="U406" s="90">
        <f t="shared" si="65"/>
        <v>0.40064814814814814</v>
      </c>
      <c r="V406" s="27" t="str">
        <f t="shared" si="66"/>
        <v>Reels</v>
      </c>
      <c r="W406" s="37" t="str">
        <f t="shared" si="67"/>
        <v>Instagram</v>
      </c>
      <c r="X406" s="71">
        <f t="shared" si="59"/>
        <v>7</v>
      </c>
      <c r="Y406" s="60" t="str">
        <f t="shared" si="60"/>
        <v>Unlock Your Potential</v>
      </c>
      <c r="Z406" s="69">
        <f t="shared" si="68"/>
        <v>45363</v>
      </c>
      <c r="AA406" s="66" t="str" cm="1">
        <f t="array" ref="AA406:AB406">_xlfn.TEXTSPLIT($F406,$V406)</f>
        <v>705756646</v>
      </c>
      <c r="AB406" t="str">
        <v/>
      </c>
    </row>
    <row r="407" spans="1:28">
      <c r="A407" s="32" t="s">
        <v>1535</v>
      </c>
      <c r="B407" s="37" t="str" cm="1">
        <f t="array" ref="B407:D407">TRIM(_xlfn.TEXTSPLIT($A407,"#"))</f>
        <v>6thDec2024(02:07:07)705846650Monetization</v>
      </c>
      <c r="C407" s="27" t="str">
        <v>Unlock Your Potential</v>
      </c>
      <c r="D407" s="27" t="str">
        <v>[40]</v>
      </c>
      <c r="E407" s="27" t="str" cm="1">
        <f t="array" ref="E407:F407">_xlfn.TEXTSPLIT($B407,")")</f>
        <v>6thDec2024(02:07:07</v>
      </c>
      <c r="F407" s="27" t="str">
        <v>705846650Monetization</v>
      </c>
      <c r="G407" s="27" t="str">
        <f t="shared" si="61"/>
        <v>40]</v>
      </c>
      <c r="H407" s="27">
        <f>VALUE(SUBSTITUTE($G407,"]",""))</f>
        <v>40</v>
      </c>
      <c r="I407" s="27" t="str">
        <f t="shared" si="62"/>
        <v>Unlock Your Potential</v>
      </c>
      <c r="J407" s="28" t="str">
        <f t="shared" si="63"/>
        <v>6thDec2024 02:07:07</v>
      </c>
      <c r="K407" s="28" t="str" cm="1">
        <f t="array" ref="K407:L407">_xlfn.TEXTSPLIT($J407," ")</f>
        <v>6thDec2024</v>
      </c>
      <c r="L407" s="28" t="str">
        <v>02:07:07</v>
      </c>
      <c r="M407" s="58" t="str">
        <f t="shared" si="64"/>
        <v>6/12/2024</v>
      </c>
      <c r="N407" s="28" t="str" cm="1">
        <f t="array" ref="N407:P407">_xlfn.TEXTSPLIT($M407,"/")</f>
        <v>6</v>
      </c>
      <c r="O407" s="28" t="str">
        <v>12</v>
      </c>
      <c r="P407" s="28" t="str">
        <v>2024</v>
      </c>
      <c r="Q407" s="28">
        <f>DATE(P407,N407,O407)</f>
        <v>45455</v>
      </c>
      <c r="R407" s="89" t="str" cm="1">
        <f t="array" ref="R407:T407">_xlfn.TEXTSPLIT($L407,":")</f>
        <v>02</v>
      </c>
      <c r="S407" s="28" t="str">
        <v>07</v>
      </c>
      <c r="T407" s="28" t="str">
        <v>07</v>
      </c>
      <c r="U407" s="90">
        <f t="shared" si="65"/>
        <v>8.8275462962962958E-2</v>
      </c>
      <c r="V407" s="27" t="str">
        <f t="shared" si="66"/>
        <v>Monetization</v>
      </c>
      <c r="W407" s="37" t="str">
        <f t="shared" si="67"/>
        <v>Youtube</v>
      </c>
      <c r="X407" s="71">
        <f t="shared" si="59"/>
        <v>40</v>
      </c>
      <c r="Y407" s="60" t="str">
        <f t="shared" si="60"/>
        <v>Unlock Your Potential</v>
      </c>
      <c r="Z407" s="69">
        <f t="shared" si="68"/>
        <v>45455</v>
      </c>
      <c r="AA407" s="66" t="str" cm="1">
        <f t="array" ref="AA407:AB407">_xlfn.TEXTSPLIT($F407,$V407)</f>
        <v>705846650</v>
      </c>
      <c r="AB407" t="str">
        <v/>
      </c>
    </row>
    <row r="408" spans="1:28">
      <c r="A408" s="32" t="s">
        <v>1536</v>
      </c>
      <c r="B408" s="37" t="str" cm="1">
        <f t="array" ref="B408:D408">TRIM(_xlfn.TEXTSPLIT($A408,"#"))</f>
        <v>2ndDec2024(10:35:11)705936654Subscribers</v>
      </c>
      <c r="C408" s="27" t="str">
        <v>Grow with Us</v>
      </c>
      <c r="D408" s="27" t="str">
        <v>[18]</v>
      </c>
      <c r="E408" s="27" t="str" cm="1">
        <f t="array" ref="E408:F408">_xlfn.TEXTSPLIT($B408,")")</f>
        <v>2ndDec2024(10:35:11</v>
      </c>
      <c r="F408" s="27" t="str">
        <v>705936654Subscribers</v>
      </c>
      <c r="G408" s="27" t="str">
        <f t="shared" si="61"/>
        <v>18]</v>
      </c>
      <c r="H408" s="27">
        <f>VALUE(SUBSTITUTE($G408,"]",""))</f>
        <v>18</v>
      </c>
      <c r="I408" s="27" t="str">
        <f t="shared" si="62"/>
        <v>Grow with Us</v>
      </c>
      <c r="J408" s="28" t="str">
        <f t="shared" si="63"/>
        <v>2ndDec2024 10:35:11</v>
      </c>
      <c r="K408" s="28" t="str" cm="1">
        <f t="array" ref="K408:L408">_xlfn.TEXTSPLIT($J408," ")</f>
        <v>2ndDec2024</v>
      </c>
      <c r="L408" s="28" t="str">
        <v>10:35:11</v>
      </c>
      <c r="M408" s="58" t="str">
        <f t="shared" si="64"/>
        <v>2/12/2024</v>
      </c>
      <c r="N408" s="28" t="str" cm="1">
        <f t="array" ref="N408:P408">_xlfn.TEXTSPLIT($M408,"/")</f>
        <v>2</v>
      </c>
      <c r="O408" s="28" t="str">
        <v>12</v>
      </c>
      <c r="P408" s="28" t="str">
        <v>2024</v>
      </c>
      <c r="Q408" s="28">
        <f>DATE(P408,N408,O408)</f>
        <v>45334</v>
      </c>
      <c r="R408" s="89" t="str" cm="1">
        <f t="array" ref="R408:T408">_xlfn.TEXTSPLIT($L408,":")</f>
        <v>10</v>
      </c>
      <c r="S408" s="28" t="str">
        <v>35</v>
      </c>
      <c r="T408" s="28" t="str">
        <v>11</v>
      </c>
      <c r="U408" s="90">
        <f t="shared" si="65"/>
        <v>0.44109953703703703</v>
      </c>
      <c r="V408" s="27" t="str">
        <f t="shared" si="66"/>
        <v>Subscribers</v>
      </c>
      <c r="W408" s="37" t="str">
        <f t="shared" si="67"/>
        <v>Youtube</v>
      </c>
      <c r="X408" s="71">
        <f t="shared" si="59"/>
        <v>18</v>
      </c>
      <c r="Y408" s="60" t="str">
        <f t="shared" si="60"/>
        <v>Grow with Us</v>
      </c>
      <c r="Z408" s="69">
        <f t="shared" si="68"/>
        <v>45334</v>
      </c>
      <c r="AA408" s="66" t="str" cm="1">
        <f t="array" ref="AA408:AB408">_xlfn.TEXTSPLIT($F408,$V408)</f>
        <v>705936654</v>
      </c>
      <c r="AB408" t="str">
        <v/>
      </c>
    </row>
    <row r="409" spans="1:28">
      <c r="A409" s="32" t="s">
        <v>1537</v>
      </c>
      <c r="B409" s="37" t="str" cm="1">
        <f t="array" ref="B409:D409">TRIM(_xlfn.TEXTSPLIT($A409,"#"))</f>
        <v>5thDec2024(01:29:48)706026657Reels</v>
      </c>
      <c r="C409" s="27" t="str">
        <v>Train to Gain</v>
      </c>
      <c r="D409" s="27" t="str">
        <v>[14]</v>
      </c>
      <c r="E409" s="27" t="str" cm="1">
        <f t="array" ref="E409:F409">_xlfn.TEXTSPLIT($B409,")")</f>
        <v>5thDec2024(01:29:48</v>
      </c>
      <c r="F409" s="27" t="str">
        <v>706026657Reels</v>
      </c>
      <c r="G409" s="27" t="str">
        <f t="shared" si="61"/>
        <v>14]</v>
      </c>
      <c r="H409" s="27">
        <f>VALUE(SUBSTITUTE($G409,"]",""))</f>
        <v>14</v>
      </c>
      <c r="I409" s="27" t="str">
        <f t="shared" si="62"/>
        <v>Train to Gain</v>
      </c>
      <c r="J409" s="28" t="str">
        <f t="shared" si="63"/>
        <v>5thDec2024 01:29:48</v>
      </c>
      <c r="K409" s="28" t="str" cm="1">
        <f t="array" ref="K409:L409">_xlfn.TEXTSPLIT($J409," ")</f>
        <v>5thDec2024</v>
      </c>
      <c r="L409" s="28" t="str">
        <v>01:29:48</v>
      </c>
      <c r="M409" s="58" t="str">
        <f t="shared" si="64"/>
        <v>5/12/2024</v>
      </c>
      <c r="N409" s="28" t="str" cm="1">
        <f t="array" ref="N409:P409">_xlfn.TEXTSPLIT($M409,"/")</f>
        <v>5</v>
      </c>
      <c r="O409" s="28" t="str">
        <v>12</v>
      </c>
      <c r="P409" s="28" t="str">
        <v>2024</v>
      </c>
      <c r="Q409" s="28">
        <f>DATE(P409,N409,O409)</f>
        <v>45424</v>
      </c>
      <c r="R409" s="89" t="str" cm="1">
        <f t="array" ref="R409:T409">_xlfn.TEXTSPLIT($L409,":")</f>
        <v>01</v>
      </c>
      <c r="S409" s="28" t="str">
        <v>29</v>
      </c>
      <c r="T409" s="28" t="str">
        <v>48</v>
      </c>
      <c r="U409" s="90">
        <f t="shared" si="65"/>
        <v>6.236111111111111E-2</v>
      </c>
      <c r="V409" s="27" t="str">
        <f t="shared" si="66"/>
        <v>Reels</v>
      </c>
      <c r="W409" s="37" t="str">
        <f t="shared" si="67"/>
        <v>Instagram</v>
      </c>
      <c r="X409" s="71">
        <f t="shared" si="59"/>
        <v>14</v>
      </c>
      <c r="Y409" s="60" t="str">
        <f t="shared" si="60"/>
        <v>Train to Gain</v>
      </c>
      <c r="Z409" s="69">
        <f t="shared" si="68"/>
        <v>45424</v>
      </c>
      <c r="AA409" s="66" t="str" cm="1">
        <f t="array" ref="AA409:AB409">_xlfn.TEXTSPLIT($F409,$V409)</f>
        <v>706026657</v>
      </c>
      <c r="AB409" t="str">
        <v/>
      </c>
    </row>
    <row r="410" spans="1:28">
      <c r="A410" s="32" t="s">
        <v>1538</v>
      </c>
      <c r="B410" s="37" t="str" cm="1">
        <f t="array" ref="B410:D410">TRIM(_xlfn.TEXTSPLIT($A410,"#"))</f>
        <v>2ndDec2024(06:43:30)606116661Explore Page</v>
      </c>
      <c r="C410" s="27" t="str">
        <v>Unlock Your Potential</v>
      </c>
      <c r="D410" s="27" t="str">
        <v>[34]</v>
      </c>
      <c r="E410" s="27" t="str" cm="1">
        <f t="array" ref="E410:F410">_xlfn.TEXTSPLIT($B410,")")</f>
        <v>2ndDec2024(06:43:30</v>
      </c>
      <c r="F410" s="27" t="str">
        <v>606116661Explore Page</v>
      </c>
      <c r="G410" s="27" t="str">
        <f t="shared" si="61"/>
        <v>34]</v>
      </c>
      <c r="H410" s="27">
        <f>VALUE(SUBSTITUTE($G410,"]",""))</f>
        <v>34</v>
      </c>
      <c r="I410" s="27" t="str">
        <f t="shared" si="62"/>
        <v>Unlock Your Potential</v>
      </c>
      <c r="J410" s="28" t="str">
        <f t="shared" si="63"/>
        <v>2ndDec2024 06:43:30</v>
      </c>
      <c r="K410" s="28" t="str" cm="1">
        <f t="array" ref="K410:L410">_xlfn.TEXTSPLIT($J410," ")</f>
        <v>2ndDec2024</v>
      </c>
      <c r="L410" s="28" t="str">
        <v>06:43:30</v>
      </c>
      <c r="M410" s="58" t="str">
        <f t="shared" si="64"/>
        <v>2/12/2024</v>
      </c>
      <c r="N410" s="28" t="str" cm="1">
        <f t="array" ref="N410:P410">_xlfn.TEXTSPLIT($M410,"/")</f>
        <v>2</v>
      </c>
      <c r="O410" s="28" t="str">
        <v>12</v>
      </c>
      <c r="P410" s="28" t="str">
        <v>2024</v>
      </c>
      <c r="Q410" s="28">
        <f>DATE(P410,N410,O410)</f>
        <v>45334</v>
      </c>
      <c r="R410" s="89" t="str" cm="1">
        <f t="array" ref="R410:T410">_xlfn.TEXTSPLIT($L410,":")</f>
        <v>06</v>
      </c>
      <c r="S410" s="28" t="str">
        <v>43</v>
      </c>
      <c r="T410" s="28" t="str">
        <v>30</v>
      </c>
      <c r="U410" s="90">
        <f t="shared" si="65"/>
        <v>0.28020833333333334</v>
      </c>
      <c r="V410" s="27" t="str">
        <f t="shared" si="66"/>
        <v>Explore Page</v>
      </c>
      <c r="W410" s="37" t="str">
        <f t="shared" si="67"/>
        <v>Instagram</v>
      </c>
      <c r="X410" s="71">
        <f t="shared" si="59"/>
        <v>34</v>
      </c>
      <c r="Y410" s="60" t="str">
        <f t="shared" si="60"/>
        <v>Unlock Your Potential</v>
      </c>
      <c r="Z410" s="69">
        <f t="shared" si="68"/>
        <v>45334</v>
      </c>
      <c r="AA410" s="66" t="str" cm="1">
        <f t="array" ref="AA410:AB410">_xlfn.TEXTSPLIT($F410,$V410)</f>
        <v>606116661</v>
      </c>
      <c r="AB410" t="str">
        <v/>
      </c>
    </row>
    <row r="411" spans="1:28">
      <c r="A411" s="32" t="s">
        <v>1539</v>
      </c>
      <c r="B411" s="37" t="str" cm="1">
        <f t="array" ref="B411:D411">TRIM(_xlfn.TEXTSPLIT($A411,"#"))</f>
        <v>7thDec2024(10:01:22)606206665Explore Page</v>
      </c>
      <c r="C411" s="27" t="str">
        <v>Train to Gain</v>
      </c>
      <c r="D411" s="27" t="str">
        <v>[34]</v>
      </c>
      <c r="E411" s="27" t="str" cm="1">
        <f t="array" ref="E411:F411">_xlfn.TEXTSPLIT($B411,")")</f>
        <v>7thDec2024(10:01:22</v>
      </c>
      <c r="F411" s="27" t="str">
        <v>606206665Explore Page</v>
      </c>
      <c r="G411" s="27" t="str">
        <f t="shared" si="61"/>
        <v>34]</v>
      </c>
      <c r="H411" s="27">
        <f>VALUE(SUBSTITUTE($G411,"]",""))</f>
        <v>34</v>
      </c>
      <c r="I411" s="27" t="str">
        <f t="shared" si="62"/>
        <v>Train to Gain</v>
      </c>
      <c r="J411" s="28" t="str">
        <f t="shared" si="63"/>
        <v>7thDec2024 10:01:22</v>
      </c>
      <c r="K411" s="28" t="str" cm="1">
        <f t="array" ref="K411:L411">_xlfn.TEXTSPLIT($J411," ")</f>
        <v>7thDec2024</v>
      </c>
      <c r="L411" s="28" t="str">
        <v>10:01:22</v>
      </c>
      <c r="M411" s="58" t="str">
        <f t="shared" si="64"/>
        <v>7/12/2024</v>
      </c>
      <c r="N411" s="28" t="str" cm="1">
        <f t="array" ref="N411:P411">_xlfn.TEXTSPLIT($M411,"/")</f>
        <v>7</v>
      </c>
      <c r="O411" s="28" t="str">
        <v>12</v>
      </c>
      <c r="P411" s="28" t="str">
        <v>2024</v>
      </c>
      <c r="Q411" s="28">
        <f>DATE(P411,N411,O411)</f>
        <v>45485</v>
      </c>
      <c r="R411" s="89" t="str" cm="1">
        <f t="array" ref="R411:T411">_xlfn.TEXTSPLIT($L411,":")</f>
        <v>10</v>
      </c>
      <c r="S411" s="28" t="str">
        <v>01</v>
      </c>
      <c r="T411" s="28" t="str">
        <v>22</v>
      </c>
      <c r="U411" s="90">
        <f t="shared" si="65"/>
        <v>0.41761574074074076</v>
      </c>
      <c r="V411" s="27" t="str">
        <f t="shared" si="66"/>
        <v>Explore Page</v>
      </c>
      <c r="W411" s="37" t="str">
        <f t="shared" si="67"/>
        <v>Instagram</v>
      </c>
      <c r="X411" s="71">
        <f t="shared" si="59"/>
        <v>34</v>
      </c>
      <c r="Y411" s="60" t="str">
        <f t="shared" si="60"/>
        <v>Train to Gain</v>
      </c>
      <c r="Z411" s="69">
        <f t="shared" si="68"/>
        <v>45485</v>
      </c>
      <c r="AA411" s="66" t="str" cm="1">
        <f t="array" ref="AA411:AB411">_xlfn.TEXTSPLIT($F411,$V411)</f>
        <v>606206665</v>
      </c>
      <c r="AB411" t="str">
        <v/>
      </c>
    </row>
    <row r="412" spans="1:28">
      <c r="A412" s="32" t="s">
        <v>1540</v>
      </c>
      <c r="B412" s="37" t="str" cm="1">
        <f t="array" ref="B412:D412">TRIM(_xlfn.TEXTSPLIT($A412,"#"))</f>
        <v>1stDec2024(08:58:55)606296669Explore Page</v>
      </c>
      <c r="C412" s="27" t="str">
        <v>Train to Gain</v>
      </c>
      <c r="D412" s="27" t="str">
        <v>[18]</v>
      </c>
      <c r="E412" s="27" t="str" cm="1">
        <f t="array" ref="E412:F412">_xlfn.TEXTSPLIT($B412,")")</f>
        <v>1stDec2024(08:58:55</v>
      </c>
      <c r="F412" s="27" t="str">
        <v>606296669Explore Page</v>
      </c>
      <c r="G412" s="27" t="str">
        <f t="shared" si="61"/>
        <v>18]</v>
      </c>
      <c r="H412" s="27">
        <f>VALUE(SUBSTITUTE($G412,"]",""))</f>
        <v>18</v>
      </c>
      <c r="I412" s="27" t="str">
        <f t="shared" si="62"/>
        <v>Train to Gain</v>
      </c>
      <c r="J412" s="28" t="str">
        <f t="shared" si="63"/>
        <v>1stDec2024 08:58:55</v>
      </c>
      <c r="K412" s="28" t="str" cm="1">
        <f t="array" ref="K412:L412">_xlfn.TEXTSPLIT($J412," ")</f>
        <v>1stDec2024</v>
      </c>
      <c r="L412" s="28" t="str">
        <v>08:58:55</v>
      </c>
      <c r="M412" s="58" t="str">
        <f t="shared" si="64"/>
        <v>1/12/2024</v>
      </c>
      <c r="N412" s="28" t="str" cm="1">
        <f t="array" ref="N412:P412">_xlfn.TEXTSPLIT($M412,"/")</f>
        <v>1</v>
      </c>
      <c r="O412" s="28" t="str">
        <v>12</v>
      </c>
      <c r="P412" s="28" t="str">
        <v>2024</v>
      </c>
      <c r="Q412" s="28">
        <f>DATE(P412,N412,O412)</f>
        <v>45303</v>
      </c>
      <c r="R412" s="89" t="str" cm="1">
        <f t="array" ref="R412:T412">_xlfn.TEXTSPLIT($L412,":")</f>
        <v>08</v>
      </c>
      <c r="S412" s="28" t="str">
        <v>58</v>
      </c>
      <c r="T412" s="28" t="str">
        <v>55</v>
      </c>
      <c r="U412" s="90">
        <f t="shared" si="65"/>
        <v>0.3742476851851852</v>
      </c>
      <c r="V412" s="27" t="str">
        <f t="shared" si="66"/>
        <v>Explore Page</v>
      </c>
      <c r="W412" s="37" t="str">
        <f t="shared" si="67"/>
        <v>Instagram</v>
      </c>
      <c r="X412" s="71">
        <f t="shared" si="59"/>
        <v>18</v>
      </c>
      <c r="Y412" s="60" t="str">
        <f t="shared" si="60"/>
        <v>Train to Gain</v>
      </c>
      <c r="Z412" s="69">
        <f t="shared" si="68"/>
        <v>45303</v>
      </c>
      <c r="AA412" s="66" t="str" cm="1">
        <f t="array" ref="AA412:AB412">_xlfn.TEXTSPLIT($F412,$V412)</f>
        <v>606296669</v>
      </c>
      <c r="AB412" t="str">
        <v/>
      </c>
    </row>
    <row r="413" spans="1:28">
      <c r="A413" s="32" t="s">
        <v>1541</v>
      </c>
      <c r="B413" s="37" t="str" cm="1">
        <f t="array" ref="B413:D413">TRIM(_xlfn.TEXTSPLIT($A413,"#"))</f>
        <v>2ndDec2024(08:04:28)706386673Subscribers</v>
      </c>
      <c r="C413" s="27" t="str">
        <v>Train to Gain</v>
      </c>
      <c r="D413" s="27" t="str">
        <v>[31]</v>
      </c>
      <c r="E413" s="27" t="str" cm="1">
        <f t="array" ref="E413:F413">_xlfn.TEXTSPLIT($B413,")")</f>
        <v>2ndDec2024(08:04:28</v>
      </c>
      <c r="F413" s="27" t="str">
        <v>706386673Subscribers</v>
      </c>
      <c r="G413" s="27" t="str">
        <f t="shared" si="61"/>
        <v>31]</v>
      </c>
      <c r="H413" s="27">
        <f>VALUE(SUBSTITUTE($G413,"]",""))</f>
        <v>31</v>
      </c>
      <c r="I413" s="27" t="str">
        <f t="shared" si="62"/>
        <v>Train to Gain</v>
      </c>
      <c r="J413" s="28" t="str">
        <f t="shared" si="63"/>
        <v>2ndDec2024 08:04:28</v>
      </c>
      <c r="K413" s="28" t="str" cm="1">
        <f t="array" ref="K413:L413">_xlfn.TEXTSPLIT($J413," ")</f>
        <v>2ndDec2024</v>
      </c>
      <c r="L413" s="28" t="str">
        <v>08:04:28</v>
      </c>
      <c r="M413" s="58" t="str">
        <f t="shared" si="64"/>
        <v>2/12/2024</v>
      </c>
      <c r="N413" s="28" t="str" cm="1">
        <f t="array" ref="N413:P413">_xlfn.TEXTSPLIT($M413,"/")</f>
        <v>2</v>
      </c>
      <c r="O413" s="28" t="str">
        <v>12</v>
      </c>
      <c r="P413" s="28" t="str">
        <v>2024</v>
      </c>
      <c r="Q413" s="28">
        <f>DATE(P413,N413,O413)</f>
        <v>45334</v>
      </c>
      <c r="R413" s="89" t="str" cm="1">
        <f t="array" ref="R413:T413">_xlfn.TEXTSPLIT($L413,":")</f>
        <v>08</v>
      </c>
      <c r="S413" s="28" t="str">
        <v>04</v>
      </c>
      <c r="T413" s="28" t="str">
        <v>28</v>
      </c>
      <c r="U413" s="90">
        <f t="shared" si="65"/>
        <v>0.33643518518518517</v>
      </c>
      <c r="V413" s="27" t="str">
        <f t="shared" si="66"/>
        <v>Subscribers</v>
      </c>
      <c r="W413" s="37" t="str">
        <f t="shared" si="67"/>
        <v>Youtube</v>
      </c>
      <c r="X413" s="71">
        <f t="shared" si="59"/>
        <v>31</v>
      </c>
      <c r="Y413" s="60" t="str">
        <f t="shared" si="60"/>
        <v>Train to Gain</v>
      </c>
      <c r="Z413" s="69">
        <f t="shared" si="68"/>
        <v>45334</v>
      </c>
      <c r="AA413" s="66" t="str" cm="1">
        <f t="array" ref="AA413:AB413">_xlfn.TEXTSPLIT($F413,$V413)</f>
        <v>706386673</v>
      </c>
      <c r="AB413" t="str">
        <v/>
      </c>
    </row>
    <row r="414" spans="1:28">
      <c r="A414" s="32" t="s">
        <v>1542</v>
      </c>
      <c r="B414" s="37" t="str" cm="1">
        <f t="array" ref="B414:D414">TRIM(_xlfn.TEXTSPLIT($A414,"#"))</f>
        <v>6thDec2024(00:52:52)606476676Subscribers</v>
      </c>
      <c r="C414" s="27" t="str">
        <v>Train to Gain</v>
      </c>
      <c r="D414" s="27" t="str">
        <v>[10]</v>
      </c>
      <c r="E414" s="27" t="str" cm="1">
        <f t="array" ref="E414:F414">_xlfn.TEXTSPLIT($B414,")")</f>
        <v>6thDec2024(00:52:52</v>
      </c>
      <c r="F414" s="27" t="str">
        <v>606476676Subscribers</v>
      </c>
      <c r="G414" s="27" t="str">
        <f t="shared" si="61"/>
        <v>10]</v>
      </c>
      <c r="H414" s="27">
        <f>VALUE(SUBSTITUTE($G414,"]",""))</f>
        <v>10</v>
      </c>
      <c r="I414" s="27" t="str">
        <f t="shared" si="62"/>
        <v>Train to Gain</v>
      </c>
      <c r="J414" s="28" t="str">
        <f t="shared" si="63"/>
        <v>6thDec2024 00:52:52</v>
      </c>
      <c r="K414" s="28" t="str" cm="1">
        <f t="array" ref="K414:L414">_xlfn.TEXTSPLIT($J414," ")</f>
        <v>6thDec2024</v>
      </c>
      <c r="L414" s="28" t="str">
        <v>00:52:52</v>
      </c>
      <c r="M414" s="58" t="str">
        <f t="shared" si="64"/>
        <v>6/12/2024</v>
      </c>
      <c r="N414" s="28" t="str" cm="1">
        <f t="array" ref="N414:P414">_xlfn.TEXTSPLIT($M414,"/")</f>
        <v>6</v>
      </c>
      <c r="O414" s="28" t="str">
        <v>12</v>
      </c>
      <c r="P414" s="28" t="str">
        <v>2024</v>
      </c>
      <c r="Q414" s="28">
        <f>DATE(P414,N414,O414)</f>
        <v>45455</v>
      </c>
      <c r="R414" s="89" t="str" cm="1">
        <f t="array" ref="R414:T414">_xlfn.TEXTSPLIT($L414,":")</f>
        <v>00</v>
      </c>
      <c r="S414" s="28" t="str">
        <v>52</v>
      </c>
      <c r="T414" s="28" t="str">
        <v>52</v>
      </c>
      <c r="U414" s="90">
        <f t="shared" si="65"/>
        <v>3.6712962962962961E-2</v>
      </c>
      <c r="V414" s="27" t="str">
        <f t="shared" si="66"/>
        <v>Subscribers</v>
      </c>
      <c r="W414" s="37" t="str">
        <f t="shared" si="67"/>
        <v>Youtube</v>
      </c>
      <c r="X414" s="71">
        <f t="shared" si="59"/>
        <v>10</v>
      </c>
      <c r="Y414" s="60" t="str">
        <f t="shared" si="60"/>
        <v>Train to Gain</v>
      </c>
      <c r="Z414" s="69">
        <f t="shared" si="68"/>
        <v>45455</v>
      </c>
      <c r="AA414" s="66" t="str" cm="1">
        <f t="array" ref="AA414:AB414">_xlfn.TEXTSPLIT($F414,$V414)</f>
        <v>606476676</v>
      </c>
      <c r="AB414" t="str">
        <v/>
      </c>
    </row>
    <row r="415" spans="1:28">
      <c r="A415" s="32" t="s">
        <v>1543</v>
      </c>
      <c r="B415" s="37" t="str" cm="1">
        <f t="array" ref="B415:D415">TRIM(_xlfn.TEXTSPLIT($A415,"#"))</f>
        <v>5thDec2024(03:46:53)606566680Reels</v>
      </c>
      <c r="C415" s="27" t="str">
        <v>Train to Gain</v>
      </c>
      <c r="D415" s="27" t="str">
        <v>[38]</v>
      </c>
      <c r="E415" s="27" t="str" cm="1">
        <f t="array" ref="E415:F415">_xlfn.TEXTSPLIT($B415,")")</f>
        <v>5thDec2024(03:46:53</v>
      </c>
      <c r="F415" s="27" t="str">
        <v>606566680Reels</v>
      </c>
      <c r="G415" s="27" t="str">
        <f t="shared" si="61"/>
        <v>38]</v>
      </c>
      <c r="H415" s="27">
        <f>VALUE(SUBSTITUTE($G415,"]",""))</f>
        <v>38</v>
      </c>
      <c r="I415" s="27" t="str">
        <f t="shared" si="62"/>
        <v>Train to Gain</v>
      </c>
      <c r="J415" s="28" t="str">
        <f t="shared" si="63"/>
        <v>5thDec2024 03:46:53</v>
      </c>
      <c r="K415" s="28" t="str" cm="1">
        <f t="array" ref="K415:L415">_xlfn.TEXTSPLIT($J415," ")</f>
        <v>5thDec2024</v>
      </c>
      <c r="L415" s="28" t="str">
        <v>03:46:53</v>
      </c>
      <c r="M415" s="58" t="str">
        <f t="shared" si="64"/>
        <v>5/12/2024</v>
      </c>
      <c r="N415" s="28" t="str" cm="1">
        <f t="array" ref="N415:P415">_xlfn.TEXTSPLIT($M415,"/")</f>
        <v>5</v>
      </c>
      <c r="O415" s="28" t="str">
        <v>12</v>
      </c>
      <c r="P415" s="28" t="str">
        <v>2024</v>
      </c>
      <c r="Q415" s="28">
        <f>DATE(P415,N415,O415)</f>
        <v>45424</v>
      </c>
      <c r="R415" s="89" t="str" cm="1">
        <f t="array" ref="R415:T415">_xlfn.TEXTSPLIT($L415,":")</f>
        <v>03</v>
      </c>
      <c r="S415" s="28" t="str">
        <v>46</v>
      </c>
      <c r="T415" s="28" t="str">
        <v>53</v>
      </c>
      <c r="U415" s="90">
        <f t="shared" si="65"/>
        <v>0.15755787037037036</v>
      </c>
      <c r="V415" s="27" t="str">
        <f t="shared" si="66"/>
        <v>Reels</v>
      </c>
      <c r="W415" s="37" t="str">
        <f t="shared" si="67"/>
        <v>Instagram</v>
      </c>
      <c r="X415" s="71">
        <f t="shared" si="59"/>
        <v>38</v>
      </c>
      <c r="Y415" s="60" t="str">
        <f t="shared" si="60"/>
        <v>Train to Gain</v>
      </c>
      <c r="Z415" s="69">
        <f t="shared" si="68"/>
        <v>45424</v>
      </c>
      <c r="AA415" s="66" t="str" cm="1">
        <f t="array" ref="AA415:AB415">_xlfn.TEXTSPLIT($F415,$V415)</f>
        <v>606566680</v>
      </c>
      <c r="AB415" t="str">
        <v/>
      </c>
    </row>
    <row r="416" spans="1:28">
      <c r="A416" s="32" t="s">
        <v>1544</v>
      </c>
      <c r="B416" s="37" t="str" cm="1">
        <f t="array" ref="B416:D416">TRIM(_xlfn.TEXTSPLIT($A416,"#"))</f>
        <v>4thDec2024(09:26:27)606656684Subscribers</v>
      </c>
      <c r="C416" s="27" t="str">
        <v>Train to Gain</v>
      </c>
      <c r="D416" s="27" t="str">
        <v>[37]</v>
      </c>
      <c r="E416" s="27" t="str" cm="1">
        <f t="array" ref="E416:F416">_xlfn.TEXTSPLIT($B416,")")</f>
        <v>4thDec2024(09:26:27</v>
      </c>
      <c r="F416" s="27" t="str">
        <v>606656684Subscribers</v>
      </c>
      <c r="G416" s="27" t="str">
        <f t="shared" si="61"/>
        <v>37]</v>
      </c>
      <c r="H416" s="27">
        <f>VALUE(SUBSTITUTE($G416,"]",""))</f>
        <v>37</v>
      </c>
      <c r="I416" s="27" t="str">
        <f t="shared" si="62"/>
        <v>Train to Gain</v>
      </c>
      <c r="J416" s="28" t="str">
        <f t="shared" si="63"/>
        <v>4thDec2024 09:26:27</v>
      </c>
      <c r="K416" s="28" t="str" cm="1">
        <f t="array" ref="K416:L416">_xlfn.TEXTSPLIT($J416," ")</f>
        <v>4thDec2024</v>
      </c>
      <c r="L416" s="28" t="str">
        <v>09:26:27</v>
      </c>
      <c r="M416" s="58" t="str">
        <f t="shared" si="64"/>
        <v>4/12/2024</v>
      </c>
      <c r="N416" s="28" t="str" cm="1">
        <f t="array" ref="N416:P416">_xlfn.TEXTSPLIT($M416,"/")</f>
        <v>4</v>
      </c>
      <c r="O416" s="28" t="str">
        <v>12</v>
      </c>
      <c r="P416" s="28" t="str">
        <v>2024</v>
      </c>
      <c r="Q416" s="28">
        <f>DATE(P416,N416,O416)</f>
        <v>45394</v>
      </c>
      <c r="R416" s="89" t="str" cm="1">
        <f t="array" ref="R416:T416">_xlfn.TEXTSPLIT($L416,":")</f>
        <v>09</v>
      </c>
      <c r="S416" s="28" t="str">
        <v>26</v>
      </c>
      <c r="T416" s="28" t="str">
        <v>27</v>
      </c>
      <c r="U416" s="90">
        <f t="shared" si="65"/>
        <v>0.39336805555555554</v>
      </c>
      <c r="V416" s="27" t="str">
        <f t="shared" si="66"/>
        <v>Subscribers</v>
      </c>
      <c r="W416" s="37" t="str">
        <f t="shared" si="67"/>
        <v>Youtube</v>
      </c>
      <c r="X416" s="71">
        <f t="shared" si="59"/>
        <v>37</v>
      </c>
      <c r="Y416" s="60" t="str">
        <f t="shared" si="60"/>
        <v>Train to Gain</v>
      </c>
      <c r="Z416" s="69">
        <f t="shared" si="68"/>
        <v>45394</v>
      </c>
      <c r="AA416" s="66" t="str" cm="1">
        <f t="array" ref="AA416:AB416">_xlfn.TEXTSPLIT($F416,$V416)</f>
        <v>606656684</v>
      </c>
      <c r="AB416" t="str">
        <v/>
      </c>
    </row>
    <row r="417" spans="1:28">
      <c r="A417" s="32" t="s">
        <v>1545</v>
      </c>
      <c r="B417" s="37" t="str" cm="1">
        <f t="array" ref="B417:D417">TRIM(_xlfn.TEXTSPLIT($A417,"#"))</f>
        <v>1stDec2024(10:18:14)706746688News Feed</v>
      </c>
      <c r="C417" s="27" t="str">
        <v>Grow with Us</v>
      </c>
      <c r="D417" s="27" t="str">
        <v>[35]</v>
      </c>
      <c r="E417" s="27" t="str" cm="1">
        <f t="array" ref="E417:F417">_xlfn.TEXTSPLIT($B417,")")</f>
        <v>1stDec2024(10:18:14</v>
      </c>
      <c r="F417" s="27" t="str">
        <v>706746688News Feed</v>
      </c>
      <c r="G417" s="27" t="str">
        <f t="shared" si="61"/>
        <v>35]</v>
      </c>
      <c r="H417" s="27">
        <f>VALUE(SUBSTITUTE($G417,"]",""))</f>
        <v>35</v>
      </c>
      <c r="I417" s="27" t="str">
        <f t="shared" si="62"/>
        <v>Grow with Us</v>
      </c>
      <c r="J417" s="28" t="str">
        <f t="shared" si="63"/>
        <v>1stDec2024 10:18:14</v>
      </c>
      <c r="K417" s="28" t="str" cm="1">
        <f t="array" ref="K417:L417">_xlfn.TEXTSPLIT($J417," ")</f>
        <v>1stDec2024</v>
      </c>
      <c r="L417" s="28" t="str">
        <v>10:18:14</v>
      </c>
      <c r="M417" s="58" t="str">
        <f t="shared" si="64"/>
        <v>1/12/2024</v>
      </c>
      <c r="N417" s="28" t="str" cm="1">
        <f t="array" ref="N417:P417">_xlfn.TEXTSPLIT($M417,"/")</f>
        <v>1</v>
      </c>
      <c r="O417" s="28" t="str">
        <v>12</v>
      </c>
      <c r="P417" s="28" t="str">
        <v>2024</v>
      </c>
      <c r="Q417" s="28">
        <f>DATE(P417,N417,O417)</f>
        <v>45303</v>
      </c>
      <c r="R417" s="89" t="str" cm="1">
        <f t="array" ref="R417:T417">_xlfn.TEXTSPLIT($L417,":")</f>
        <v>10</v>
      </c>
      <c r="S417" s="28" t="str">
        <v>18</v>
      </c>
      <c r="T417" s="28" t="str">
        <v>14</v>
      </c>
      <c r="U417" s="90">
        <f t="shared" si="65"/>
        <v>0.42932870370370368</v>
      </c>
      <c r="V417" s="27" t="str">
        <f t="shared" si="66"/>
        <v>News Feed</v>
      </c>
      <c r="W417" s="37" t="str">
        <f t="shared" si="67"/>
        <v>Facebook</v>
      </c>
      <c r="X417" s="71">
        <f t="shared" si="59"/>
        <v>35</v>
      </c>
      <c r="Y417" s="60" t="str">
        <f t="shared" si="60"/>
        <v>Grow with Us</v>
      </c>
      <c r="Z417" s="69">
        <f t="shared" si="68"/>
        <v>45303</v>
      </c>
      <c r="AA417" s="66" t="str" cm="1">
        <f t="array" ref="AA417:AB417">_xlfn.TEXTSPLIT($F417,$V417)</f>
        <v>706746688</v>
      </c>
      <c r="AB417" t="str">
        <v/>
      </c>
    </row>
    <row r="418" spans="1:28">
      <c r="A418" s="32" t="s">
        <v>1546</v>
      </c>
      <c r="B418" s="37" t="str" cm="1">
        <f t="array" ref="B418:D418">TRIM(_xlfn.TEXTSPLIT($A418,"#"))</f>
        <v>2ndDec2024(03:43:02)706836691Monetization</v>
      </c>
      <c r="C418" s="27" t="str">
        <v>Unlock Your Potential</v>
      </c>
      <c r="D418" s="27" t="str">
        <v>[36]</v>
      </c>
      <c r="E418" s="27" t="str" cm="1">
        <f t="array" ref="E418:F418">_xlfn.TEXTSPLIT($B418,")")</f>
        <v>2ndDec2024(03:43:02</v>
      </c>
      <c r="F418" s="27" t="str">
        <v>706836691Monetization</v>
      </c>
      <c r="G418" s="27" t="str">
        <f t="shared" si="61"/>
        <v>36]</v>
      </c>
      <c r="H418" s="27">
        <f>VALUE(SUBSTITUTE($G418,"]",""))</f>
        <v>36</v>
      </c>
      <c r="I418" s="27" t="str">
        <f t="shared" si="62"/>
        <v>Unlock Your Potential</v>
      </c>
      <c r="J418" s="28" t="str">
        <f t="shared" si="63"/>
        <v>2ndDec2024 03:43:02</v>
      </c>
      <c r="K418" s="28" t="str" cm="1">
        <f t="array" ref="K418:L418">_xlfn.TEXTSPLIT($J418," ")</f>
        <v>2ndDec2024</v>
      </c>
      <c r="L418" s="28" t="str">
        <v>03:43:02</v>
      </c>
      <c r="M418" s="58" t="str">
        <f t="shared" si="64"/>
        <v>2/12/2024</v>
      </c>
      <c r="N418" s="28" t="str" cm="1">
        <f t="array" ref="N418:P418">_xlfn.TEXTSPLIT($M418,"/")</f>
        <v>2</v>
      </c>
      <c r="O418" s="28" t="str">
        <v>12</v>
      </c>
      <c r="P418" s="28" t="str">
        <v>2024</v>
      </c>
      <c r="Q418" s="28">
        <f>DATE(P418,N418,O418)</f>
        <v>45334</v>
      </c>
      <c r="R418" s="89" t="str" cm="1">
        <f t="array" ref="R418:T418">_xlfn.TEXTSPLIT($L418,":")</f>
        <v>03</v>
      </c>
      <c r="S418" s="28" t="str">
        <v>43</v>
      </c>
      <c r="T418" s="28" t="str">
        <v>02</v>
      </c>
      <c r="U418" s="90">
        <f t="shared" si="65"/>
        <v>0.15488425925925925</v>
      </c>
      <c r="V418" s="27" t="str">
        <f t="shared" si="66"/>
        <v>Monetization</v>
      </c>
      <c r="W418" s="37" t="str">
        <f t="shared" si="67"/>
        <v>Youtube</v>
      </c>
      <c r="X418" s="71">
        <f t="shared" si="59"/>
        <v>36</v>
      </c>
      <c r="Y418" s="60" t="str">
        <f t="shared" si="60"/>
        <v>Unlock Your Potential</v>
      </c>
      <c r="Z418" s="69">
        <f t="shared" si="68"/>
        <v>45334</v>
      </c>
      <c r="AA418" s="66" t="str" cm="1">
        <f t="array" ref="AA418:AB418">_xlfn.TEXTSPLIT($F418,$V418)</f>
        <v>706836691</v>
      </c>
      <c r="AB418" t="str">
        <v/>
      </c>
    </row>
    <row r="419" spans="1:28">
      <c r="A419" s="32" t="s">
        <v>1547</v>
      </c>
      <c r="B419" s="37" t="str" cm="1">
        <f t="array" ref="B419:D419">TRIM(_xlfn.TEXTSPLIT($A419,"#"))</f>
        <v>1stDec2024(02:47:58)706926695Shorts</v>
      </c>
      <c r="C419" s="27" t="str">
        <v>Unlock Your Potential</v>
      </c>
      <c r="D419" s="27" t="str">
        <v>[38]</v>
      </c>
      <c r="E419" s="27" t="str" cm="1">
        <f t="array" ref="E419:F419">_xlfn.TEXTSPLIT($B419,")")</f>
        <v>1stDec2024(02:47:58</v>
      </c>
      <c r="F419" s="27" t="str">
        <v>706926695Shorts</v>
      </c>
      <c r="G419" s="27" t="str">
        <f t="shared" si="61"/>
        <v>38]</v>
      </c>
      <c r="H419" s="27">
        <f>VALUE(SUBSTITUTE($G419,"]",""))</f>
        <v>38</v>
      </c>
      <c r="I419" s="27" t="str">
        <f t="shared" si="62"/>
        <v>Unlock Your Potential</v>
      </c>
      <c r="J419" s="28" t="str">
        <f t="shared" si="63"/>
        <v>1stDec2024 02:47:58</v>
      </c>
      <c r="K419" s="28" t="str" cm="1">
        <f t="array" ref="K419:L419">_xlfn.TEXTSPLIT($J419," ")</f>
        <v>1stDec2024</v>
      </c>
      <c r="L419" s="28" t="str">
        <v>02:47:58</v>
      </c>
      <c r="M419" s="58" t="str">
        <f t="shared" si="64"/>
        <v>1/12/2024</v>
      </c>
      <c r="N419" s="28" t="str" cm="1">
        <f t="array" ref="N419:P419">_xlfn.TEXTSPLIT($M419,"/")</f>
        <v>1</v>
      </c>
      <c r="O419" s="28" t="str">
        <v>12</v>
      </c>
      <c r="P419" s="28" t="str">
        <v>2024</v>
      </c>
      <c r="Q419" s="28">
        <f>DATE(P419,N419,O419)</f>
        <v>45303</v>
      </c>
      <c r="R419" s="89" t="str" cm="1">
        <f t="array" ref="R419:T419">_xlfn.TEXTSPLIT($L419,":")</f>
        <v>02</v>
      </c>
      <c r="S419" s="28" t="str">
        <v>47</v>
      </c>
      <c r="T419" s="28" t="str">
        <v>58</v>
      </c>
      <c r="U419" s="90">
        <f t="shared" si="65"/>
        <v>0.11664351851851852</v>
      </c>
      <c r="V419" s="27" t="str">
        <f t="shared" si="66"/>
        <v>Shorts</v>
      </c>
      <c r="W419" s="37" t="str">
        <f t="shared" si="67"/>
        <v>Youtube</v>
      </c>
      <c r="X419" s="71">
        <f t="shared" si="59"/>
        <v>38</v>
      </c>
      <c r="Y419" s="60" t="str">
        <f t="shared" si="60"/>
        <v>Unlock Your Potential</v>
      </c>
      <c r="Z419" s="69">
        <f t="shared" si="68"/>
        <v>45303</v>
      </c>
      <c r="AA419" s="66" t="str" cm="1">
        <f t="array" ref="AA419:AB419">_xlfn.TEXTSPLIT($F419,$V419)</f>
        <v>706926695</v>
      </c>
      <c r="AB419" t="str">
        <v/>
      </c>
    </row>
    <row r="420" spans="1:28">
      <c r="A420" s="32" t="s">
        <v>1548</v>
      </c>
      <c r="B420" s="37" t="str" cm="1">
        <f t="array" ref="B420:D420">TRIM(_xlfn.TEXTSPLIT($A420,"#"))</f>
        <v>2ndDec2024(09:05:49)607016699Reels</v>
      </c>
      <c r="C420" s="27" t="str">
        <v>Unlock Your Potential</v>
      </c>
      <c r="D420" s="27" t="str">
        <v>[17]</v>
      </c>
      <c r="E420" s="27" t="str" cm="1">
        <f t="array" ref="E420:F420">_xlfn.TEXTSPLIT($B420,")")</f>
        <v>2ndDec2024(09:05:49</v>
      </c>
      <c r="F420" s="27" t="str">
        <v>607016699Reels</v>
      </c>
      <c r="G420" s="27" t="str">
        <f t="shared" si="61"/>
        <v>17]</v>
      </c>
      <c r="H420" s="27">
        <f>VALUE(SUBSTITUTE($G420,"]",""))</f>
        <v>17</v>
      </c>
      <c r="I420" s="27" t="str">
        <f t="shared" si="62"/>
        <v>Unlock Your Potential</v>
      </c>
      <c r="J420" s="28" t="str">
        <f t="shared" si="63"/>
        <v>2ndDec2024 09:05:49</v>
      </c>
      <c r="K420" s="28" t="str" cm="1">
        <f t="array" ref="K420:L420">_xlfn.TEXTSPLIT($J420," ")</f>
        <v>2ndDec2024</v>
      </c>
      <c r="L420" s="28" t="str">
        <v>09:05:49</v>
      </c>
      <c r="M420" s="58" t="str">
        <f t="shared" si="64"/>
        <v>2/12/2024</v>
      </c>
      <c r="N420" s="28" t="str" cm="1">
        <f t="array" ref="N420:P420">_xlfn.TEXTSPLIT($M420,"/")</f>
        <v>2</v>
      </c>
      <c r="O420" s="28" t="str">
        <v>12</v>
      </c>
      <c r="P420" s="28" t="str">
        <v>2024</v>
      </c>
      <c r="Q420" s="28">
        <f>DATE(P420,N420,O420)</f>
        <v>45334</v>
      </c>
      <c r="R420" s="89" t="str" cm="1">
        <f t="array" ref="R420:T420">_xlfn.TEXTSPLIT($L420,":")</f>
        <v>09</v>
      </c>
      <c r="S420" s="28" t="str">
        <v>05</v>
      </c>
      <c r="T420" s="28" t="str">
        <v>49</v>
      </c>
      <c r="U420" s="90">
        <f t="shared" si="65"/>
        <v>0.37903935185185184</v>
      </c>
      <c r="V420" s="27" t="str">
        <f t="shared" si="66"/>
        <v>Reels</v>
      </c>
      <c r="W420" s="37" t="str">
        <f t="shared" si="67"/>
        <v>Instagram</v>
      </c>
      <c r="X420" s="71">
        <f t="shared" si="59"/>
        <v>17</v>
      </c>
      <c r="Y420" s="60" t="str">
        <f t="shared" si="60"/>
        <v>Unlock Your Potential</v>
      </c>
      <c r="Z420" s="69">
        <f t="shared" si="68"/>
        <v>45334</v>
      </c>
      <c r="AA420" s="66" t="str" cm="1">
        <f t="array" ref="AA420:AB420">_xlfn.TEXTSPLIT($F420,$V420)</f>
        <v>607016699</v>
      </c>
      <c r="AB420" t="str">
        <v/>
      </c>
    </row>
    <row r="421" spans="1:28">
      <c r="A421" s="32" t="s">
        <v>1549</v>
      </c>
      <c r="B421" s="37" t="str" cm="1">
        <f t="array" ref="B421:D421">TRIM(_xlfn.TEXTSPLIT($A421,"#"))</f>
        <v>2ndDec2024(04:56:31)607106703News Feed</v>
      </c>
      <c r="C421" s="27" t="str">
        <v>Train to Gain</v>
      </c>
      <c r="D421" s="27" t="str">
        <v>[39]</v>
      </c>
      <c r="E421" s="27" t="str" cm="1">
        <f t="array" ref="E421:F421">_xlfn.TEXTSPLIT($B421,")")</f>
        <v>2ndDec2024(04:56:31</v>
      </c>
      <c r="F421" s="27" t="str">
        <v>607106703News Feed</v>
      </c>
      <c r="G421" s="27" t="str">
        <f t="shared" si="61"/>
        <v>39]</v>
      </c>
      <c r="H421" s="27">
        <f>VALUE(SUBSTITUTE($G421,"]",""))</f>
        <v>39</v>
      </c>
      <c r="I421" s="27" t="str">
        <f t="shared" si="62"/>
        <v>Train to Gain</v>
      </c>
      <c r="J421" s="28" t="str">
        <f t="shared" si="63"/>
        <v>2ndDec2024 04:56:31</v>
      </c>
      <c r="K421" s="28" t="str" cm="1">
        <f t="array" ref="K421:L421">_xlfn.TEXTSPLIT($J421," ")</f>
        <v>2ndDec2024</v>
      </c>
      <c r="L421" s="28" t="str">
        <v>04:56:31</v>
      </c>
      <c r="M421" s="58" t="str">
        <f t="shared" si="64"/>
        <v>2/12/2024</v>
      </c>
      <c r="N421" s="28" t="str" cm="1">
        <f t="array" ref="N421:P421">_xlfn.TEXTSPLIT($M421,"/")</f>
        <v>2</v>
      </c>
      <c r="O421" s="28" t="str">
        <v>12</v>
      </c>
      <c r="P421" s="28" t="str">
        <v>2024</v>
      </c>
      <c r="Q421" s="28">
        <f>DATE(P421,N421,O421)</f>
        <v>45334</v>
      </c>
      <c r="R421" s="89" t="str" cm="1">
        <f t="array" ref="R421:T421">_xlfn.TEXTSPLIT($L421,":")</f>
        <v>04</v>
      </c>
      <c r="S421" s="28" t="str">
        <v>56</v>
      </c>
      <c r="T421" s="28" t="str">
        <v>31</v>
      </c>
      <c r="U421" s="90">
        <f t="shared" si="65"/>
        <v>0.20591435185185186</v>
      </c>
      <c r="V421" s="27" t="str">
        <f t="shared" si="66"/>
        <v>News Feed</v>
      </c>
      <c r="W421" s="37" t="str">
        <f t="shared" si="67"/>
        <v>Facebook</v>
      </c>
      <c r="X421" s="71">
        <f t="shared" si="59"/>
        <v>39</v>
      </c>
      <c r="Y421" s="60" t="str">
        <f t="shared" si="60"/>
        <v>Train to Gain</v>
      </c>
      <c r="Z421" s="69">
        <f t="shared" si="68"/>
        <v>45334</v>
      </c>
      <c r="AA421" s="66" t="str" cm="1">
        <f t="array" ref="AA421:AB421">_xlfn.TEXTSPLIT($F421,$V421)</f>
        <v>607106703</v>
      </c>
      <c r="AB421" t="str">
        <v/>
      </c>
    </row>
    <row r="422" spans="1:28">
      <c r="A422" s="32" t="s">
        <v>1550</v>
      </c>
      <c r="B422" s="37" t="str" cm="1">
        <f t="array" ref="B422:D422">TRIM(_xlfn.TEXTSPLIT($A422,"#"))</f>
        <v>6thDec2024(01:49:31)607196707Monetization</v>
      </c>
      <c r="C422" s="27" t="str">
        <v>Train to Gain</v>
      </c>
      <c r="D422" s="27" t="str">
        <v>[33]</v>
      </c>
      <c r="E422" s="27" t="str" cm="1">
        <f t="array" ref="E422:F422">_xlfn.TEXTSPLIT($B422,")")</f>
        <v>6thDec2024(01:49:31</v>
      </c>
      <c r="F422" s="27" t="str">
        <v>607196707Monetization</v>
      </c>
      <c r="G422" s="27" t="str">
        <f t="shared" si="61"/>
        <v>33]</v>
      </c>
      <c r="H422" s="27">
        <f>VALUE(SUBSTITUTE($G422,"]",""))</f>
        <v>33</v>
      </c>
      <c r="I422" s="27" t="str">
        <f t="shared" si="62"/>
        <v>Train to Gain</v>
      </c>
      <c r="J422" s="28" t="str">
        <f t="shared" si="63"/>
        <v>6thDec2024 01:49:31</v>
      </c>
      <c r="K422" s="28" t="str" cm="1">
        <f t="array" ref="K422:L422">_xlfn.TEXTSPLIT($J422," ")</f>
        <v>6thDec2024</v>
      </c>
      <c r="L422" s="28" t="str">
        <v>01:49:31</v>
      </c>
      <c r="M422" s="58" t="str">
        <f t="shared" si="64"/>
        <v>6/12/2024</v>
      </c>
      <c r="N422" s="28" t="str" cm="1">
        <f t="array" ref="N422:P422">_xlfn.TEXTSPLIT($M422,"/")</f>
        <v>6</v>
      </c>
      <c r="O422" s="28" t="str">
        <v>12</v>
      </c>
      <c r="P422" s="28" t="str">
        <v>2024</v>
      </c>
      <c r="Q422" s="28">
        <f>DATE(P422,N422,O422)</f>
        <v>45455</v>
      </c>
      <c r="R422" s="89" t="str" cm="1">
        <f t="array" ref="R422:T422">_xlfn.TEXTSPLIT($L422,":")</f>
        <v>01</v>
      </c>
      <c r="S422" s="28" t="str">
        <v>49</v>
      </c>
      <c r="T422" s="28" t="str">
        <v>31</v>
      </c>
      <c r="U422" s="90">
        <f t="shared" si="65"/>
        <v>7.6053240740740741E-2</v>
      </c>
      <c r="V422" s="27" t="str">
        <f t="shared" si="66"/>
        <v>Monetization</v>
      </c>
      <c r="W422" s="37" t="str">
        <f t="shared" si="67"/>
        <v>Youtube</v>
      </c>
      <c r="X422" s="71">
        <f t="shared" si="59"/>
        <v>33</v>
      </c>
      <c r="Y422" s="60" t="str">
        <f t="shared" si="60"/>
        <v>Train to Gain</v>
      </c>
      <c r="Z422" s="69">
        <f t="shared" si="68"/>
        <v>45455</v>
      </c>
      <c r="AA422" s="66" t="str" cm="1">
        <f t="array" ref="AA422:AB422">_xlfn.TEXTSPLIT($F422,$V422)</f>
        <v>607196707</v>
      </c>
      <c r="AB422" t="str">
        <v/>
      </c>
    </row>
    <row r="423" spans="1:28">
      <c r="A423" s="32" t="s">
        <v>1551</v>
      </c>
      <c r="B423" s="37" t="str" cm="1">
        <f t="array" ref="B423:D423">TRIM(_xlfn.TEXTSPLIT($A423,"#"))</f>
        <v>2ndDec2024(07:09:16)707286710Stories</v>
      </c>
      <c r="C423" s="27" t="str">
        <v>Train to Gain</v>
      </c>
      <c r="D423" s="27" t="str">
        <v>[3]</v>
      </c>
      <c r="E423" s="27" t="str" cm="1">
        <f t="array" ref="E423:F423">_xlfn.TEXTSPLIT($B423,")")</f>
        <v>2ndDec2024(07:09:16</v>
      </c>
      <c r="F423" s="27" t="str">
        <v>707286710Stories</v>
      </c>
      <c r="G423" s="27" t="str">
        <f t="shared" si="61"/>
        <v>3]</v>
      </c>
      <c r="H423" s="27">
        <f>VALUE(SUBSTITUTE($G423,"]",""))</f>
        <v>3</v>
      </c>
      <c r="I423" s="27" t="str">
        <f t="shared" si="62"/>
        <v>Train to Gain</v>
      </c>
      <c r="J423" s="28" t="str">
        <f t="shared" si="63"/>
        <v>2ndDec2024 07:09:16</v>
      </c>
      <c r="K423" s="28" t="str" cm="1">
        <f t="array" ref="K423:L423">_xlfn.TEXTSPLIT($J423," ")</f>
        <v>2ndDec2024</v>
      </c>
      <c r="L423" s="28" t="str">
        <v>07:09:16</v>
      </c>
      <c r="M423" s="58" t="str">
        <f t="shared" si="64"/>
        <v>2/12/2024</v>
      </c>
      <c r="N423" s="28" t="str" cm="1">
        <f t="array" ref="N423:P423">_xlfn.TEXTSPLIT($M423,"/")</f>
        <v>2</v>
      </c>
      <c r="O423" s="28" t="str">
        <v>12</v>
      </c>
      <c r="P423" s="28" t="str">
        <v>2024</v>
      </c>
      <c r="Q423" s="28">
        <f>DATE(P423,N423,O423)</f>
        <v>45334</v>
      </c>
      <c r="R423" s="89" t="str" cm="1">
        <f t="array" ref="R423:T423">_xlfn.TEXTSPLIT($L423,":")</f>
        <v>07</v>
      </c>
      <c r="S423" s="28" t="str">
        <v>09</v>
      </c>
      <c r="T423" s="28" t="str">
        <v>16</v>
      </c>
      <c r="U423" s="90">
        <f t="shared" si="65"/>
        <v>0.29810185185185184</v>
      </c>
      <c r="V423" s="27" t="str">
        <f t="shared" si="66"/>
        <v>Stories</v>
      </c>
      <c r="W423" s="37" t="str">
        <f t="shared" si="67"/>
        <v>Instagram</v>
      </c>
      <c r="X423" s="71">
        <f t="shared" si="59"/>
        <v>3</v>
      </c>
      <c r="Y423" s="60" t="str">
        <f t="shared" si="60"/>
        <v>Train to Gain</v>
      </c>
      <c r="Z423" s="69">
        <f t="shared" si="68"/>
        <v>45334</v>
      </c>
      <c r="AA423" s="66" t="str" cm="1">
        <f t="array" ref="AA423:AB423">_xlfn.TEXTSPLIT($F423,$V423)</f>
        <v>707286710</v>
      </c>
      <c r="AB423" t="str">
        <v/>
      </c>
    </row>
    <row r="424" spans="1:28">
      <c r="A424" s="32" t="s">
        <v>1552</v>
      </c>
      <c r="B424" s="37" t="str" cm="1">
        <f t="array" ref="B424:D424">TRIM(_xlfn.TEXTSPLIT($A424,"#"))</f>
        <v>2ndDec2024(11:02:43)707376714Monetization</v>
      </c>
      <c r="C424" s="27" t="str">
        <v>Unlock Your Potential</v>
      </c>
      <c r="D424" s="27" t="str">
        <v>[17]</v>
      </c>
      <c r="E424" s="27" t="str" cm="1">
        <f t="array" ref="E424:F424">_xlfn.TEXTSPLIT($B424,")")</f>
        <v>2ndDec2024(11:02:43</v>
      </c>
      <c r="F424" s="27" t="str">
        <v>707376714Monetization</v>
      </c>
      <c r="G424" s="27" t="str">
        <f t="shared" si="61"/>
        <v>17]</v>
      </c>
      <c r="H424" s="27">
        <f>VALUE(SUBSTITUTE($G424,"]",""))</f>
        <v>17</v>
      </c>
      <c r="I424" s="27" t="str">
        <f t="shared" si="62"/>
        <v>Unlock Your Potential</v>
      </c>
      <c r="J424" s="28" t="str">
        <f t="shared" si="63"/>
        <v>2ndDec2024 11:02:43</v>
      </c>
      <c r="K424" s="28" t="str" cm="1">
        <f t="array" ref="K424:L424">_xlfn.TEXTSPLIT($J424," ")</f>
        <v>2ndDec2024</v>
      </c>
      <c r="L424" s="28" t="str">
        <v>11:02:43</v>
      </c>
      <c r="M424" s="58" t="str">
        <f t="shared" si="64"/>
        <v>2/12/2024</v>
      </c>
      <c r="N424" s="28" t="str" cm="1">
        <f t="array" ref="N424:P424">_xlfn.TEXTSPLIT($M424,"/")</f>
        <v>2</v>
      </c>
      <c r="O424" s="28" t="str">
        <v>12</v>
      </c>
      <c r="P424" s="28" t="str">
        <v>2024</v>
      </c>
      <c r="Q424" s="28">
        <f>DATE(P424,N424,O424)</f>
        <v>45334</v>
      </c>
      <c r="R424" s="89" t="str" cm="1">
        <f t="array" ref="R424:T424">_xlfn.TEXTSPLIT($L424,":")</f>
        <v>11</v>
      </c>
      <c r="S424" s="28" t="str">
        <v>02</v>
      </c>
      <c r="T424" s="28" t="str">
        <v>43</v>
      </c>
      <c r="U424" s="90">
        <f t="shared" si="65"/>
        <v>0.46021990740740742</v>
      </c>
      <c r="V424" s="27" t="str">
        <f t="shared" si="66"/>
        <v>Monetization</v>
      </c>
      <c r="W424" s="37" t="str">
        <f t="shared" si="67"/>
        <v>Youtube</v>
      </c>
      <c r="X424" s="71">
        <f t="shared" si="59"/>
        <v>17</v>
      </c>
      <c r="Y424" s="60" t="str">
        <f t="shared" si="60"/>
        <v>Unlock Your Potential</v>
      </c>
      <c r="Z424" s="69">
        <f t="shared" si="68"/>
        <v>45334</v>
      </c>
      <c r="AA424" s="66" t="str" cm="1">
        <f t="array" ref="AA424:AB424">_xlfn.TEXTSPLIT($F424,$V424)</f>
        <v>707376714</v>
      </c>
      <c r="AB424" t="str">
        <v/>
      </c>
    </row>
    <row r="425" spans="1:28">
      <c r="A425" s="32" t="s">
        <v>1553</v>
      </c>
      <c r="B425" s="37" t="str" cm="1">
        <f t="array" ref="B425:D425">TRIM(_xlfn.TEXTSPLIT($A425,"#"))</f>
        <v>2ndDec2024(09:42:27)707466718News Feed</v>
      </c>
      <c r="C425" s="27" t="str">
        <v>Train to Gain</v>
      </c>
      <c r="D425" s="27" t="str">
        <v>[13]</v>
      </c>
      <c r="E425" s="27" t="str" cm="1">
        <f t="array" ref="E425:F425">_xlfn.TEXTSPLIT($B425,")")</f>
        <v>2ndDec2024(09:42:27</v>
      </c>
      <c r="F425" s="27" t="str">
        <v>707466718News Feed</v>
      </c>
      <c r="G425" s="27" t="str">
        <f t="shared" si="61"/>
        <v>13]</v>
      </c>
      <c r="H425" s="27">
        <f>VALUE(SUBSTITUTE($G425,"]",""))</f>
        <v>13</v>
      </c>
      <c r="I425" s="27" t="str">
        <f t="shared" si="62"/>
        <v>Train to Gain</v>
      </c>
      <c r="J425" s="28" t="str">
        <f t="shared" si="63"/>
        <v>2ndDec2024 09:42:27</v>
      </c>
      <c r="K425" s="28" t="str" cm="1">
        <f t="array" ref="K425:L425">_xlfn.TEXTSPLIT($J425," ")</f>
        <v>2ndDec2024</v>
      </c>
      <c r="L425" s="28" t="str">
        <v>09:42:27</v>
      </c>
      <c r="M425" s="58" t="str">
        <f t="shared" si="64"/>
        <v>2/12/2024</v>
      </c>
      <c r="N425" s="28" t="str" cm="1">
        <f t="array" ref="N425:P425">_xlfn.TEXTSPLIT($M425,"/")</f>
        <v>2</v>
      </c>
      <c r="O425" s="28" t="str">
        <v>12</v>
      </c>
      <c r="P425" s="28" t="str">
        <v>2024</v>
      </c>
      <c r="Q425" s="28">
        <f>DATE(P425,N425,O425)</f>
        <v>45334</v>
      </c>
      <c r="R425" s="89" t="str" cm="1">
        <f t="array" ref="R425:T425">_xlfn.TEXTSPLIT($L425,":")</f>
        <v>09</v>
      </c>
      <c r="S425" s="28" t="str">
        <v>42</v>
      </c>
      <c r="T425" s="28" t="str">
        <v>27</v>
      </c>
      <c r="U425" s="90">
        <f t="shared" si="65"/>
        <v>0.40447916666666667</v>
      </c>
      <c r="V425" s="27" t="str">
        <f t="shared" si="66"/>
        <v>News Feed</v>
      </c>
      <c r="W425" s="37" t="str">
        <f t="shared" si="67"/>
        <v>Facebook</v>
      </c>
      <c r="X425" s="71">
        <f t="shared" si="59"/>
        <v>13</v>
      </c>
      <c r="Y425" s="60" t="str">
        <f t="shared" si="60"/>
        <v>Train to Gain</v>
      </c>
      <c r="Z425" s="69">
        <f t="shared" si="68"/>
        <v>45334</v>
      </c>
      <c r="AA425" s="66" t="str" cm="1">
        <f t="array" ref="AA425:AB425">_xlfn.TEXTSPLIT($F425,$V425)</f>
        <v>707466718</v>
      </c>
      <c r="AB425" t="str">
        <v/>
      </c>
    </row>
    <row r="426" spans="1:28">
      <c r="A426" s="32" t="s">
        <v>1554</v>
      </c>
      <c r="B426" s="37" t="str" cm="1">
        <f t="array" ref="B426:D426">TRIM(_xlfn.TEXTSPLIT($A426,"#"))</f>
        <v>7thDec2024(03:49:38)607556722Explore Page</v>
      </c>
      <c r="C426" s="27" t="str">
        <v>Train to Gain</v>
      </c>
      <c r="D426" s="27" t="str">
        <v>[10]</v>
      </c>
      <c r="E426" s="27" t="str" cm="1">
        <f t="array" ref="E426:F426">_xlfn.TEXTSPLIT($B426,")")</f>
        <v>7thDec2024(03:49:38</v>
      </c>
      <c r="F426" s="27" t="str">
        <v>607556722Explore Page</v>
      </c>
      <c r="G426" s="27" t="str">
        <f t="shared" si="61"/>
        <v>10]</v>
      </c>
      <c r="H426" s="27">
        <f>VALUE(SUBSTITUTE($G426,"]",""))</f>
        <v>10</v>
      </c>
      <c r="I426" s="27" t="str">
        <f t="shared" si="62"/>
        <v>Train to Gain</v>
      </c>
      <c r="J426" s="28" t="str">
        <f t="shared" si="63"/>
        <v>7thDec2024 03:49:38</v>
      </c>
      <c r="K426" s="28" t="str" cm="1">
        <f t="array" ref="K426:L426">_xlfn.TEXTSPLIT($J426," ")</f>
        <v>7thDec2024</v>
      </c>
      <c r="L426" s="28" t="str">
        <v>03:49:38</v>
      </c>
      <c r="M426" s="58" t="str">
        <f t="shared" si="64"/>
        <v>7/12/2024</v>
      </c>
      <c r="N426" s="28" t="str" cm="1">
        <f t="array" ref="N426:P426">_xlfn.TEXTSPLIT($M426,"/")</f>
        <v>7</v>
      </c>
      <c r="O426" s="28" t="str">
        <v>12</v>
      </c>
      <c r="P426" s="28" t="str">
        <v>2024</v>
      </c>
      <c r="Q426" s="28">
        <f>DATE(P426,N426,O426)</f>
        <v>45485</v>
      </c>
      <c r="R426" s="89" t="str" cm="1">
        <f t="array" ref="R426:T426">_xlfn.TEXTSPLIT($L426,":")</f>
        <v>03</v>
      </c>
      <c r="S426" s="28" t="str">
        <v>49</v>
      </c>
      <c r="T426" s="28" t="str">
        <v>38</v>
      </c>
      <c r="U426" s="90">
        <f t="shared" si="65"/>
        <v>0.15946759259259261</v>
      </c>
      <c r="V426" s="27" t="str">
        <f t="shared" si="66"/>
        <v>Explore Page</v>
      </c>
      <c r="W426" s="37" t="str">
        <f t="shared" si="67"/>
        <v>Instagram</v>
      </c>
      <c r="X426" s="71">
        <f t="shared" si="59"/>
        <v>10</v>
      </c>
      <c r="Y426" s="60" t="str">
        <f t="shared" si="60"/>
        <v>Train to Gain</v>
      </c>
      <c r="Z426" s="69">
        <f t="shared" si="68"/>
        <v>45485</v>
      </c>
      <c r="AA426" s="66" t="str" cm="1">
        <f t="array" ref="AA426:AB426">_xlfn.TEXTSPLIT($F426,$V426)</f>
        <v>607556722</v>
      </c>
      <c r="AB426" t="str">
        <v/>
      </c>
    </row>
    <row r="427" spans="1:28">
      <c r="A427" s="32" t="s">
        <v>1555</v>
      </c>
      <c r="B427" s="37" t="str" cm="1">
        <f t="array" ref="B427:D427">TRIM(_xlfn.TEXTSPLIT($A427,"#"))</f>
        <v>1stDec2024(05:13:14)607646725Stories</v>
      </c>
      <c r="C427" s="27" t="str">
        <v>Train to Gain</v>
      </c>
      <c r="D427" s="27" t="str">
        <v>[37]</v>
      </c>
      <c r="E427" s="27" t="str" cm="1">
        <f t="array" ref="E427:F427">_xlfn.TEXTSPLIT($B427,")")</f>
        <v>1stDec2024(05:13:14</v>
      </c>
      <c r="F427" s="27" t="str">
        <v>607646725Stories</v>
      </c>
      <c r="G427" s="27" t="str">
        <f t="shared" si="61"/>
        <v>37]</v>
      </c>
      <c r="H427" s="27">
        <f>VALUE(SUBSTITUTE($G427,"]",""))</f>
        <v>37</v>
      </c>
      <c r="I427" s="27" t="str">
        <f t="shared" si="62"/>
        <v>Train to Gain</v>
      </c>
      <c r="J427" s="28" t="str">
        <f t="shared" si="63"/>
        <v>1stDec2024 05:13:14</v>
      </c>
      <c r="K427" s="28" t="str" cm="1">
        <f t="array" ref="K427:L427">_xlfn.TEXTSPLIT($J427," ")</f>
        <v>1stDec2024</v>
      </c>
      <c r="L427" s="28" t="str">
        <v>05:13:14</v>
      </c>
      <c r="M427" s="58" t="str">
        <f t="shared" si="64"/>
        <v>1/12/2024</v>
      </c>
      <c r="N427" s="28" t="str" cm="1">
        <f t="array" ref="N427:P427">_xlfn.TEXTSPLIT($M427,"/")</f>
        <v>1</v>
      </c>
      <c r="O427" s="28" t="str">
        <v>12</v>
      </c>
      <c r="P427" s="28" t="str">
        <v>2024</v>
      </c>
      <c r="Q427" s="28">
        <f>DATE(P427,N427,O427)</f>
        <v>45303</v>
      </c>
      <c r="R427" s="89" t="str" cm="1">
        <f t="array" ref="R427:T427">_xlfn.TEXTSPLIT($L427,":")</f>
        <v>05</v>
      </c>
      <c r="S427" s="28" t="str">
        <v>13</v>
      </c>
      <c r="T427" s="28" t="str">
        <v>14</v>
      </c>
      <c r="U427" s="90">
        <f t="shared" si="65"/>
        <v>0.21752314814814816</v>
      </c>
      <c r="V427" s="27" t="str">
        <f t="shared" si="66"/>
        <v>Stories</v>
      </c>
      <c r="W427" s="37" t="str">
        <f t="shared" si="67"/>
        <v>Instagram</v>
      </c>
      <c r="X427" s="71">
        <f t="shared" si="59"/>
        <v>37</v>
      </c>
      <c r="Y427" s="60" t="str">
        <f t="shared" si="60"/>
        <v>Train to Gain</v>
      </c>
      <c r="Z427" s="69">
        <f t="shared" si="68"/>
        <v>45303</v>
      </c>
      <c r="AA427" s="66" t="str" cm="1">
        <f t="array" ref="AA427:AB427">_xlfn.TEXTSPLIT($F427,$V427)</f>
        <v>607646725</v>
      </c>
      <c r="AB427" t="str">
        <v/>
      </c>
    </row>
    <row r="428" spans="1:28">
      <c r="A428" s="32" t="s">
        <v>1556</v>
      </c>
      <c r="B428" s="37" t="str" cm="1">
        <f t="array" ref="B428:D428">TRIM(_xlfn.TEXTSPLIT($A428,"#"))</f>
        <v>2ndDec2024(01:23:14)607736729Monetization</v>
      </c>
      <c r="C428" s="27" t="str">
        <v>Train to Gain</v>
      </c>
      <c r="D428" s="27" t="str">
        <v>[6]</v>
      </c>
      <c r="E428" s="27" t="str" cm="1">
        <f t="array" ref="E428:F428">_xlfn.TEXTSPLIT($B428,")")</f>
        <v>2ndDec2024(01:23:14</v>
      </c>
      <c r="F428" s="27" t="str">
        <v>607736729Monetization</v>
      </c>
      <c r="G428" s="27" t="str">
        <f t="shared" si="61"/>
        <v>6]</v>
      </c>
      <c r="H428" s="27">
        <f>VALUE(SUBSTITUTE($G428,"]",""))</f>
        <v>6</v>
      </c>
      <c r="I428" s="27" t="str">
        <f t="shared" si="62"/>
        <v>Train to Gain</v>
      </c>
      <c r="J428" s="28" t="str">
        <f t="shared" si="63"/>
        <v>2ndDec2024 01:23:14</v>
      </c>
      <c r="K428" s="28" t="str" cm="1">
        <f t="array" ref="K428:L428">_xlfn.TEXTSPLIT($J428," ")</f>
        <v>2ndDec2024</v>
      </c>
      <c r="L428" s="28" t="str">
        <v>01:23:14</v>
      </c>
      <c r="M428" s="58" t="str">
        <f t="shared" si="64"/>
        <v>2/12/2024</v>
      </c>
      <c r="N428" s="28" t="str" cm="1">
        <f t="array" ref="N428:P428">_xlfn.TEXTSPLIT($M428,"/")</f>
        <v>2</v>
      </c>
      <c r="O428" s="28" t="str">
        <v>12</v>
      </c>
      <c r="P428" s="28" t="str">
        <v>2024</v>
      </c>
      <c r="Q428" s="28">
        <f>DATE(P428,N428,O428)</f>
        <v>45334</v>
      </c>
      <c r="R428" s="89" t="str" cm="1">
        <f t="array" ref="R428:T428">_xlfn.TEXTSPLIT($L428,":")</f>
        <v>01</v>
      </c>
      <c r="S428" s="28" t="str">
        <v>23</v>
      </c>
      <c r="T428" s="28" t="str">
        <v>14</v>
      </c>
      <c r="U428" s="90">
        <f t="shared" si="65"/>
        <v>5.7800925925925929E-2</v>
      </c>
      <c r="V428" s="27" t="str">
        <f t="shared" si="66"/>
        <v>Monetization</v>
      </c>
      <c r="W428" s="37" t="str">
        <f t="shared" si="67"/>
        <v>Youtube</v>
      </c>
      <c r="X428" s="71">
        <f t="shared" si="59"/>
        <v>6</v>
      </c>
      <c r="Y428" s="60" t="str">
        <f t="shared" si="60"/>
        <v>Train to Gain</v>
      </c>
      <c r="Z428" s="69">
        <f t="shared" si="68"/>
        <v>45334</v>
      </c>
      <c r="AA428" s="66" t="str" cm="1">
        <f t="array" ref="AA428:AB428">_xlfn.TEXTSPLIT($F428,$V428)</f>
        <v>607736729</v>
      </c>
      <c r="AB428" t="str">
        <v/>
      </c>
    </row>
    <row r="429" spans="1:28">
      <c r="A429" s="32" t="s">
        <v>1557</v>
      </c>
      <c r="B429" s="37" t="str" cm="1">
        <f t="array" ref="B429:D429">TRIM(_xlfn.TEXTSPLIT($A429,"#"))</f>
        <v>2ndDec2024(02:12:16)607826733Explore Page</v>
      </c>
      <c r="C429" s="27" t="str">
        <v>Train to Gain</v>
      </c>
      <c r="D429" s="27" t="str">
        <v>[33]</v>
      </c>
      <c r="E429" s="27" t="str" cm="1">
        <f t="array" ref="E429:F429">_xlfn.TEXTSPLIT($B429,")")</f>
        <v>2ndDec2024(02:12:16</v>
      </c>
      <c r="F429" s="27" t="str">
        <v>607826733Explore Page</v>
      </c>
      <c r="G429" s="27" t="str">
        <f t="shared" si="61"/>
        <v>33]</v>
      </c>
      <c r="H429" s="27">
        <f>VALUE(SUBSTITUTE($G429,"]",""))</f>
        <v>33</v>
      </c>
      <c r="I429" s="27" t="str">
        <f t="shared" si="62"/>
        <v>Train to Gain</v>
      </c>
      <c r="J429" s="28" t="str">
        <f t="shared" si="63"/>
        <v>2ndDec2024 02:12:16</v>
      </c>
      <c r="K429" s="28" t="str" cm="1">
        <f t="array" ref="K429:L429">_xlfn.TEXTSPLIT($J429," ")</f>
        <v>2ndDec2024</v>
      </c>
      <c r="L429" s="28" t="str">
        <v>02:12:16</v>
      </c>
      <c r="M429" s="58" t="str">
        <f t="shared" si="64"/>
        <v>2/12/2024</v>
      </c>
      <c r="N429" s="28" t="str" cm="1">
        <f t="array" ref="N429:P429">_xlfn.TEXTSPLIT($M429,"/")</f>
        <v>2</v>
      </c>
      <c r="O429" s="28" t="str">
        <v>12</v>
      </c>
      <c r="P429" s="28" t="str">
        <v>2024</v>
      </c>
      <c r="Q429" s="28">
        <f>DATE(P429,N429,O429)</f>
        <v>45334</v>
      </c>
      <c r="R429" s="89" t="str" cm="1">
        <f t="array" ref="R429:T429">_xlfn.TEXTSPLIT($L429,":")</f>
        <v>02</v>
      </c>
      <c r="S429" s="28" t="str">
        <v>12</v>
      </c>
      <c r="T429" s="28" t="str">
        <v>16</v>
      </c>
      <c r="U429" s="90">
        <f t="shared" si="65"/>
        <v>9.1851851851851851E-2</v>
      </c>
      <c r="V429" s="27" t="str">
        <f t="shared" si="66"/>
        <v>Explore Page</v>
      </c>
      <c r="W429" s="37" t="str">
        <f t="shared" si="67"/>
        <v>Instagram</v>
      </c>
      <c r="X429" s="71">
        <f t="shared" si="59"/>
        <v>33</v>
      </c>
      <c r="Y429" s="60" t="str">
        <f t="shared" si="60"/>
        <v>Train to Gain</v>
      </c>
      <c r="Z429" s="69">
        <f t="shared" si="68"/>
        <v>45334</v>
      </c>
      <c r="AA429" s="66" t="str" cm="1">
        <f t="array" ref="AA429:AB429">_xlfn.TEXTSPLIT($F429,$V429)</f>
        <v>607826733</v>
      </c>
      <c r="AB429" t="str">
        <v/>
      </c>
    </row>
    <row r="430" spans="1:28">
      <c r="A430" s="32" t="s">
        <v>1558</v>
      </c>
      <c r="B430" s="37" t="str" cm="1">
        <f t="array" ref="B430:D430">TRIM(_xlfn.TEXTSPLIT($A430,"#"))</f>
        <v>7thDec2024(02:16:39)707916737Monetization</v>
      </c>
      <c r="C430" s="27" t="str">
        <v>Train to Gain</v>
      </c>
      <c r="D430" s="27" t="str">
        <v>[10]</v>
      </c>
      <c r="E430" s="27" t="str" cm="1">
        <f t="array" ref="E430:F430">_xlfn.TEXTSPLIT($B430,")")</f>
        <v>7thDec2024(02:16:39</v>
      </c>
      <c r="F430" s="27" t="str">
        <v>707916737Monetization</v>
      </c>
      <c r="G430" s="27" t="str">
        <f t="shared" si="61"/>
        <v>10]</v>
      </c>
      <c r="H430" s="27">
        <f>VALUE(SUBSTITUTE($G430,"]",""))</f>
        <v>10</v>
      </c>
      <c r="I430" s="27" t="str">
        <f t="shared" si="62"/>
        <v>Train to Gain</v>
      </c>
      <c r="J430" s="28" t="str">
        <f t="shared" si="63"/>
        <v>7thDec2024 02:16:39</v>
      </c>
      <c r="K430" s="28" t="str" cm="1">
        <f t="array" ref="K430:L430">_xlfn.TEXTSPLIT($J430," ")</f>
        <v>7thDec2024</v>
      </c>
      <c r="L430" s="28" t="str">
        <v>02:16:39</v>
      </c>
      <c r="M430" s="58" t="str">
        <f t="shared" si="64"/>
        <v>7/12/2024</v>
      </c>
      <c r="N430" s="28" t="str" cm="1">
        <f t="array" ref="N430:P430">_xlfn.TEXTSPLIT($M430,"/")</f>
        <v>7</v>
      </c>
      <c r="O430" s="28" t="str">
        <v>12</v>
      </c>
      <c r="P430" s="28" t="str">
        <v>2024</v>
      </c>
      <c r="Q430" s="28">
        <f>DATE(P430,N430,O430)</f>
        <v>45485</v>
      </c>
      <c r="R430" s="89" t="str" cm="1">
        <f t="array" ref="R430:T430">_xlfn.TEXTSPLIT($L430,":")</f>
        <v>02</v>
      </c>
      <c r="S430" s="28" t="str">
        <v>16</v>
      </c>
      <c r="T430" s="28" t="str">
        <v>39</v>
      </c>
      <c r="U430" s="90">
        <f t="shared" si="65"/>
        <v>9.4895833333333332E-2</v>
      </c>
      <c r="V430" s="27" t="str">
        <f t="shared" si="66"/>
        <v>Monetization</v>
      </c>
      <c r="W430" s="37" t="str">
        <f t="shared" si="67"/>
        <v>Youtube</v>
      </c>
      <c r="X430" s="71">
        <f t="shared" si="59"/>
        <v>10</v>
      </c>
      <c r="Y430" s="60" t="str">
        <f t="shared" si="60"/>
        <v>Train to Gain</v>
      </c>
      <c r="Z430" s="69">
        <f t="shared" si="68"/>
        <v>45485</v>
      </c>
      <c r="AA430" s="66" t="str" cm="1">
        <f t="array" ref="AA430:AB430">_xlfn.TEXTSPLIT($F430,$V430)</f>
        <v>707916737</v>
      </c>
      <c r="AB430" t="str">
        <v/>
      </c>
    </row>
    <row r="431" spans="1:28">
      <c r="A431" s="32" t="s">
        <v>1559</v>
      </c>
      <c r="B431" s="37" t="str" cm="1">
        <f t="array" ref="B431:D431">TRIM(_xlfn.TEXTSPLIT($A431,"#"))</f>
        <v>5thDec2024(06:10:42)708006741Reels</v>
      </c>
      <c r="C431" s="27" t="str">
        <v>Train to Gain</v>
      </c>
      <c r="D431" s="27" t="str">
        <v>[31]</v>
      </c>
      <c r="E431" s="27" t="str" cm="1">
        <f t="array" ref="E431:F431">_xlfn.TEXTSPLIT($B431,")")</f>
        <v>5thDec2024(06:10:42</v>
      </c>
      <c r="F431" s="27" t="str">
        <v>708006741Reels</v>
      </c>
      <c r="G431" s="27" t="str">
        <f t="shared" si="61"/>
        <v>31]</v>
      </c>
      <c r="H431" s="27">
        <f>VALUE(SUBSTITUTE($G431,"]",""))</f>
        <v>31</v>
      </c>
      <c r="I431" s="27" t="str">
        <f t="shared" si="62"/>
        <v>Train to Gain</v>
      </c>
      <c r="J431" s="28" t="str">
        <f t="shared" si="63"/>
        <v>5thDec2024 06:10:42</v>
      </c>
      <c r="K431" s="28" t="str" cm="1">
        <f t="array" ref="K431:L431">_xlfn.TEXTSPLIT($J431," ")</f>
        <v>5thDec2024</v>
      </c>
      <c r="L431" s="28" t="str">
        <v>06:10:42</v>
      </c>
      <c r="M431" s="58" t="str">
        <f t="shared" si="64"/>
        <v>5/12/2024</v>
      </c>
      <c r="N431" s="28" t="str" cm="1">
        <f t="array" ref="N431:P431">_xlfn.TEXTSPLIT($M431,"/")</f>
        <v>5</v>
      </c>
      <c r="O431" s="28" t="str">
        <v>12</v>
      </c>
      <c r="P431" s="28" t="str">
        <v>2024</v>
      </c>
      <c r="Q431" s="28">
        <f>DATE(P431,N431,O431)</f>
        <v>45424</v>
      </c>
      <c r="R431" s="89" t="str" cm="1">
        <f t="array" ref="R431:T431">_xlfn.TEXTSPLIT($L431,":")</f>
        <v>06</v>
      </c>
      <c r="S431" s="28" t="str">
        <v>10</v>
      </c>
      <c r="T431" s="28" t="str">
        <v>42</v>
      </c>
      <c r="U431" s="90">
        <f t="shared" si="65"/>
        <v>0.25743055555555555</v>
      </c>
      <c r="V431" s="27" t="str">
        <f t="shared" si="66"/>
        <v>Reels</v>
      </c>
      <c r="W431" s="37" t="str">
        <f t="shared" si="67"/>
        <v>Instagram</v>
      </c>
      <c r="X431" s="71">
        <f t="shared" si="59"/>
        <v>31</v>
      </c>
      <c r="Y431" s="60" t="str">
        <f t="shared" si="60"/>
        <v>Train to Gain</v>
      </c>
      <c r="Z431" s="69">
        <f t="shared" si="68"/>
        <v>45424</v>
      </c>
      <c r="AA431" s="66" t="str" cm="1">
        <f t="array" ref="AA431:AB431">_xlfn.TEXTSPLIT($F431,$V431)</f>
        <v>708006741</v>
      </c>
      <c r="AB431" t="str">
        <v/>
      </c>
    </row>
    <row r="432" spans="1:28">
      <c r="A432" s="32" t="s">
        <v>1560</v>
      </c>
      <c r="B432" s="37" t="str" cm="1">
        <f t="array" ref="B432:D432">TRIM(_xlfn.TEXTSPLIT($A432,"#"))</f>
        <v>3rdDec2024(11:17:01)608096744Explore Page</v>
      </c>
      <c r="C432" s="27" t="str">
        <v>Train to Gain</v>
      </c>
      <c r="D432" s="27" t="str">
        <v>[15]</v>
      </c>
      <c r="E432" s="27" t="str" cm="1">
        <f t="array" ref="E432:F432">_xlfn.TEXTSPLIT($B432,")")</f>
        <v>3rdDec2024(11:17:01</v>
      </c>
      <c r="F432" s="27" t="str">
        <v>608096744Explore Page</v>
      </c>
      <c r="G432" s="27" t="str">
        <f t="shared" si="61"/>
        <v>15]</v>
      </c>
      <c r="H432" s="27">
        <f>VALUE(SUBSTITUTE($G432,"]",""))</f>
        <v>15</v>
      </c>
      <c r="I432" s="27" t="str">
        <f t="shared" si="62"/>
        <v>Train to Gain</v>
      </c>
      <c r="J432" s="28" t="str">
        <f t="shared" si="63"/>
        <v>3rdDec2024 11:17:01</v>
      </c>
      <c r="K432" s="28" t="str" cm="1">
        <f t="array" ref="K432:L432">_xlfn.TEXTSPLIT($J432," ")</f>
        <v>3rdDec2024</v>
      </c>
      <c r="L432" s="28" t="str">
        <v>11:17:01</v>
      </c>
      <c r="M432" s="58" t="str">
        <f t="shared" si="64"/>
        <v>3/12/2024</v>
      </c>
      <c r="N432" s="28" t="str" cm="1">
        <f t="array" ref="N432:P432">_xlfn.TEXTSPLIT($M432,"/")</f>
        <v>3</v>
      </c>
      <c r="O432" s="28" t="str">
        <v>12</v>
      </c>
      <c r="P432" s="28" t="str">
        <v>2024</v>
      </c>
      <c r="Q432" s="28">
        <f>DATE(P432,N432,O432)</f>
        <v>45363</v>
      </c>
      <c r="R432" s="89" t="str" cm="1">
        <f t="array" ref="R432:T432">_xlfn.TEXTSPLIT($L432,":")</f>
        <v>11</v>
      </c>
      <c r="S432" s="28" t="str">
        <v>17</v>
      </c>
      <c r="T432" s="28" t="str">
        <v>01</v>
      </c>
      <c r="U432" s="90">
        <f t="shared" si="65"/>
        <v>0.47015046296296298</v>
      </c>
      <c r="V432" s="27" t="str">
        <f t="shared" si="66"/>
        <v>Explore Page</v>
      </c>
      <c r="W432" s="37" t="str">
        <f t="shared" si="67"/>
        <v>Instagram</v>
      </c>
      <c r="X432" s="71">
        <f t="shared" si="59"/>
        <v>15</v>
      </c>
      <c r="Y432" s="60" t="str">
        <f t="shared" si="60"/>
        <v>Train to Gain</v>
      </c>
      <c r="Z432" s="69">
        <f t="shared" si="68"/>
        <v>45363</v>
      </c>
      <c r="AA432" s="66" t="str" cm="1">
        <f t="array" ref="AA432:AB432">_xlfn.TEXTSPLIT($F432,$V432)</f>
        <v>608096744</v>
      </c>
      <c r="AB432" t="str">
        <v/>
      </c>
    </row>
    <row r="433" spans="1:28">
      <c r="A433" s="32" t="s">
        <v>1561</v>
      </c>
      <c r="B433" s="37" t="str" cm="1">
        <f t="array" ref="B433:D433">TRIM(_xlfn.TEXTSPLIT($A433,"#"))</f>
        <v>1stDec2024(09:16:40)708186748Monetization</v>
      </c>
      <c r="C433" s="27" t="str">
        <v>Train to Gain</v>
      </c>
      <c r="D433" s="27" t="str">
        <v>[33]</v>
      </c>
      <c r="E433" s="27" t="str" cm="1">
        <f t="array" ref="E433:F433">_xlfn.TEXTSPLIT($B433,")")</f>
        <v>1stDec2024(09:16:40</v>
      </c>
      <c r="F433" s="27" t="str">
        <v>708186748Monetization</v>
      </c>
      <c r="G433" s="27" t="str">
        <f t="shared" si="61"/>
        <v>33]</v>
      </c>
      <c r="H433" s="27">
        <f>VALUE(SUBSTITUTE($G433,"]",""))</f>
        <v>33</v>
      </c>
      <c r="I433" s="27" t="str">
        <f t="shared" si="62"/>
        <v>Train to Gain</v>
      </c>
      <c r="J433" s="28" t="str">
        <f t="shared" si="63"/>
        <v>1stDec2024 09:16:40</v>
      </c>
      <c r="K433" s="28" t="str" cm="1">
        <f t="array" ref="K433:L433">_xlfn.TEXTSPLIT($J433," ")</f>
        <v>1stDec2024</v>
      </c>
      <c r="L433" s="28" t="str">
        <v>09:16:40</v>
      </c>
      <c r="M433" s="58" t="str">
        <f t="shared" si="64"/>
        <v>1/12/2024</v>
      </c>
      <c r="N433" s="28" t="str" cm="1">
        <f t="array" ref="N433:P433">_xlfn.TEXTSPLIT($M433,"/")</f>
        <v>1</v>
      </c>
      <c r="O433" s="28" t="str">
        <v>12</v>
      </c>
      <c r="P433" s="28" t="str">
        <v>2024</v>
      </c>
      <c r="Q433" s="28">
        <f>DATE(P433,N433,O433)</f>
        <v>45303</v>
      </c>
      <c r="R433" s="89" t="str" cm="1">
        <f t="array" ref="R433:T433">_xlfn.TEXTSPLIT($L433,":")</f>
        <v>09</v>
      </c>
      <c r="S433" s="28" t="str">
        <v>16</v>
      </c>
      <c r="T433" s="28" t="str">
        <v>40</v>
      </c>
      <c r="U433" s="90">
        <f t="shared" si="65"/>
        <v>0.38657407407407407</v>
      </c>
      <c r="V433" s="27" t="str">
        <f t="shared" si="66"/>
        <v>Monetization</v>
      </c>
      <c r="W433" s="37" t="str">
        <f t="shared" si="67"/>
        <v>Youtube</v>
      </c>
      <c r="X433" s="71">
        <f t="shared" si="59"/>
        <v>33</v>
      </c>
      <c r="Y433" s="60" t="str">
        <f t="shared" si="60"/>
        <v>Train to Gain</v>
      </c>
      <c r="Z433" s="69">
        <f t="shared" si="68"/>
        <v>45303</v>
      </c>
      <c r="AA433" s="66" t="str" cm="1">
        <f t="array" ref="AA433:AB433">_xlfn.TEXTSPLIT($F433,$V433)</f>
        <v>708186748</v>
      </c>
      <c r="AB433" t="str">
        <v/>
      </c>
    </row>
    <row r="434" spans="1:28">
      <c r="A434" s="32" t="s">
        <v>1562</v>
      </c>
      <c r="B434" s="37" t="str" cm="1">
        <f t="array" ref="B434:D434">TRIM(_xlfn.TEXTSPLIT($A434,"#"))</f>
        <v>1stDec2024(08:46:51)608276752Explore Page</v>
      </c>
      <c r="C434" s="27" t="str">
        <v>Unlock Your Potential</v>
      </c>
      <c r="D434" s="27" t="str">
        <v>[38]</v>
      </c>
      <c r="E434" s="27" t="str" cm="1">
        <f t="array" ref="E434:F434">_xlfn.TEXTSPLIT($B434,")")</f>
        <v>1stDec2024(08:46:51</v>
      </c>
      <c r="F434" s="27" t="str">
        <v>608276752Explore Page</v>
      </c>
      <c r="G434" s="27" t="str">
        <f t="shared" si="61"/>
        <v>38]</v>
      </c>
      <c r="H434" s="27">
        <f>VALUE(SUBSTITUTE($G434,"]",""))</f>
        <v>38</v>
      </c>
      <c r="I434" s="27" t="str">
        <f t="shared" si="62"/>
        <v>Unlock Your Potential</v>
      </c>
      <c r="J434" s="28" t="str">
        <f t="shared" si="63"/>
        <v>1stDec2024 08:46:51</v>
      </c>
      <c r="K434" s="28" t="str" cm="1">
        <f t="array" ref="K434:L434">_xlfn.TEXTSPLIT($J434," ")</f>
        <v>1stDec2024</v>
      </c>
      <c r="L434" s="28" t="str">
        <v>08:46:51</v>
      </c>
      <c r="M434" s="58" t="str">
        <f t="shared" si="64"/>
        <v>1/12/2024</v>
      </c>
      <c r="N434" s="28" t="str" cm="1">
        <f t="array" ref="N434:P434">_xlfn.TEXTSPLIT($M434,"/")</f>
        <v>1</v>
      </c>
      <c r="O434" s="28" t="str">
        <v>12</v>
      </c>
      <c r="P434" s="28" t="str">
        <v>2024</v>
      </c>
      <c r="Q434" s="28">
        <f>DATE(P434,N434,O434)</f>
        <v>45303</v>
      </c>
      <c r="R434" s="89" t="str" cm="1">
        <f t="array" ref="R434:T434">_xlfn.TEXTSPLIT($L434,":")</f>
        <v>08</v>
      </c>
      <c r="S434" s="28" t="str">
        <v>46</v>
      </c>
      <c r="T434" s="28" t="str">
        <v>51</v>
      </c>
      <c r="U434" s="90">
        <f t="shared" si="65"/>
        <v>0.36586805555555557</v>
      </c>
      <c r="V434" s="27" t="str">
        <f t="shared" si="66"/>
        <v>Explore Page</v>
      </c>
      <c r="W434" s="37" t="str">
        <f t="shared" si="67"/>
        <v>Instagram</v>
      </c>
      <c r="X434" s="71">
        <f t="shared" si="59"/>
        <v>38</v>
      </c>
      <c r="Y434" s="60" t="str">
        <f t="shared" si="60"/>
        <v>Unlock Your Potential</v>
      </c>
      <c r="Z434" s="69">
        <f t="shared" si="68"/>
        <v>45303</v>
      </c>
      <c r="AA434" s="66" t="str" cm="1">
        <f t="array" ref="AA434:AB434">_xlfn.TEXTSPLIT($F434,$V434)</f>
        <v>608276752</v>
      </c>
      <c r="AB434" t="str">
        <v/>
      </c>
    </row>
    <row r="435" spans="1:28">
      <c r="A435" s="32" t="s">
        <v>1563</v>
      </c>
      <c r="B435" s="37" t="str" cm="1">
        <f t="array" ref="B435:D435">TRIM(_xlfn.TEXTSPLIT($A435,"#"))</f>
        <v>7thDec2024(05:35:45)608366756Reels</v>
      </c>
      <c r="C435" s="27" t="str">
        <v>Unlock Your Potential</v>
      </c>
      <c r="D435" s="27" t="str">
        <v>[37]</v>
      </c>
      <c r="E435" s="27" t="str" cm="1">
        <f t="array" ref="E435:F435">_xlfn.TEXTSPLIT($B435,")")</f>
        <v>7thDec2024(05:35:45</v>
      </c>
      <c r="F435" s="27" t="str">
        <v>608366756Reels</v>
      </c>
      <c r="G435" s="27" t="str">
        <f t="shared" si="61"/>
        <v>37]</v>
      </c>
      <c r="H435" s="27">
        <f>VALUE(SUBSTITUTE($G435,"]",""))</f>
        <v>37</v>
      </c>
      <c r="I435" s="27" t="str">
        <f t="shared" si="62"/>
        <v>Unlock Your Potential</v>
      </c>
      <c r="J435" s="28" t="str">
        <f t="shared" si="63"/>
        <v>7thDec2024 05:35:45</v>
      </c>
      <c r="K435" s="28" t="str" cm="1">
        <f t="array" ref="K435:L435">_xlfn.TEXTSPLIT($J435," ")</f>
        <v>7thDec2024</v>
      </c>
      <c r="L435" s="28" t="str">
        <v>05:35:45</v>
      </c>
      <c r="M435" s="58" t="str">
        <f t="shared" si="64"/>
        <v>7/12/2024</v>
      </c>
      <c r="N435" s="28" t="str" cm="1">
        <f t="array" ref="N435:P435">_xlfn.TEXTSPLIT($M435,"/")</f>
        <v>7</v>
      </c>
      <c r="O435" s="28" t="str">
        <v>12</v>
      </c>
      <c r="P435" s="28" t="str">
        <v>2024</v>
      </c>
      <c r="Q435" s="28">
        <f>DATE(P435,N435,O435)</f>
        <v>45485</v>
      </c>
      <c r="R435" s="89" t="str" cm="1">
        <f t="array" ref="R435:T435">_xlfn.TEXTSPLIT($L435,":")</f>
        <v>05</v>
      </c>
      <c r="S435" s="28" t="str">
        <v>35</v>
      </c>
      <c r="T435" s="28" t="str">
        <v>45</v>
      </c>
      <c r="U435" s="90">
        <f t="shared" si="65"/>
        <v>0.23315972222222223</v>
      </c>
      <c r="V435" s="27" t="str">
        <f t="shared" si="66"/>
        <v>Reels</v>
      </c>
      <c r="W435" s="37" t="str">
        <f t="shared" si="67"/>
        <v>Instagram</v>
      </c>
      <c r="X435" s="71">
        <f t="shared" si="59"/>
        <v>37</v>
      </c>
      <c r="Y435" s="60" t="str">
        <f t="shared" si="60"/>
        <v>Unlock Your Potential</v>
      </c>
      <c r="Z435" s="69">
        <f t="shared" si="68"/>
        <v>45485</v>
      </c>
      <c r="AA435" s="66" t="str" cm="1">
        <f t="array" ref="AA435:AB435">_xlfn.TEXTSPLIT($F435,$V435)</f>
        <v>608366756</v>
      </c>
      <c r="AB435" t="str">
        <v/>
      </c>
    </row>
    <row r="436" spans="1:28">
      <c r="A436" s="32" t="s">
        <v>1564</v>
      </c>
      <c r="B436" s="37" t="str" cm="1">
        <f t="array" ref="B436:D436">TRIM(_xlfn.TEXTSPLIT($A436,"#"))</f>
        <v>4thDec2024(02:15:58)608456759Stories</v>
      </c>
      <c r="C436" s="27" t="str">
        <v>Train to Gain</v>
      </c>
      <c r="D436" s="27" t="str">
        <v>[17]</v>
      </c>
      <c r="E436" s="27" t="str" cm="1">
        <f t="array" ref="E436:F436">_xlfn.TEXTSPLIT($B436,")")</f>
        <v>4thDec2024(02:15:58</v>
      </c>
      <c r="F436" s="27" t="str">
        <v>608456759Stories</v>
      </c>
      <c r="G436" s="27" t="str">
        <f t="shared" si="61"/>
        <v>17]</v>
      </c>
      <c r="H436" s="27">
        <f>VALUE(SUBSTITUTE($G436,"]",""))</f>
        <v>17</v>
      </c>
      <c r="I436" s="27" t="str">
        <f t="shared" si="62"/>
        <v>Train to Gain</v>
      </c>
      <c r="J436" s="28" t="str">
        <f t="shared" si="63"/>
        <v>4thDec2024 02:15:58</v>
      </c>
      <c r="K436" s="28" t="str" cm="1">
        <f t="array" ref="K436:L436">_xlfn.TEXTSPLIT($J436," ")</f>
        <v>4thDec2024</v>
      </c>
      <c r="L436" s="28" t="str">
        <v>02:15:58</v>
      </c>
      <c r="M436" s="58" t="str">
        <f t="shared" si="64"/>
        <v>4/12/2024</v>
      </c>
      <c r="N436" s="28" t="str" cm="1">
        <f t="array" ref="N436:P436">_xlfn.TEXTSPLIT($M436,"/")</f>
        <v>4</v>
      </c>
      <c r="O436" s="28" t="str">
        <v>12</v>
      </c>
      <c r="P436" s="28" t="str">
        <v>2024</v>
      </c>
      <c r="Q436" s="28">
        <f>DATE(P436,N436,O436)</f>
        <v>45394</v>
      </c>
      <c r="R436" s="89" t="str" cm="1">
        <f t="array" ref="R436:T436">_xlfn.TEXTSPLIT($L436,":")</f>
        <v>02</v>
      </c>
      <c r="S436" s="28" t="str">
        <v>15</v>
      </c>
      <c r="T436" s="28" t="str">
        <v>58</v>
      </c>
      <c r="U436" s="90">
        <f t="shared" si="65"/>
        <v>9.4421296296296295E-2</v>
      </c>
      <c r="V436" s="27" t="str">
        <f t="shared" si="66"/>
        <v>Stories</v>
      </c>
      <c r="W436" s="37" t="str">
        <f t="shared" si="67"/>
        <v>Instagram</v>
      </c>
      <c r="X436" s="71">
        <f t="shared" si="59"/>
        <v>17</v>
      </c>
      <c r="Y436" s="60" t="str">
        <f t="shared" si="60"/>
        <v>Train to Gain</v>
      </c>
      <c r="Z436" s="69">
        <f t="shared" si="68"/>
        <v>45394</v>
      </c>
      <c r="AA436" s="66" t="str" cm="1">
        <f t="array" ref="AA436:AB436">_xlfn.TEXTSPLIT($F436,$V436)</f>
        <v>608456759</v>
      </c>
      <c r="AB436" t="str">
        <v/>
      </c>
    </row>
    <row r="437" spans="1:28">
      <c r="A437" s="32" t="s">
        <v>1565</v>
      </c>
      <c r="B437" s="37" t="str" cm="1">
        <f t="array" ref="B437:D437">TRIM(_xlfn.TEXTSPLIT($A437,"#"))</f>
        <v>4thDec2024(03:50:22)608546763Reels</v>
      </c>
      <c r="C437" s="27" t="str">
        <v>Grow with Us</v>
      </c>
      <c r="D437" s="27" t="str">
        <v>[38]</v>
      </c>
      <c r="E437" s="27" t="str" cm="1">
        <f t="array" ref="E437:F437">_xlfn.TEXTSPLIT($B437,")")</f>
        <v>4thDec2024(03:50:22</v>
      </c>
      <c r="F437" s="27" t="str">
        <v>608546763Reels</v>
      </c>
      <c r="G437" s="27" t="str">
        <f t="shared" si="61"/>
        <v>38]</v>
      </c>
      <c r="H437" s="27">
        <f>VALUE(SUBSTITUTE($G437,"]",""))</f>
        <v>38</v>
      </c>
      <c r="I437" s="27" t="str">
        <f t="shared" si="62"/>
        <v>Grow with Us</v>
      </c>
      <c r="J437" s="28" t="str">
        <f t="shared" si="63"/>
        <v>4thDec2024 03:50:22</v>
      </c>
      <c r="K437" s="28" t="str" cm="1">
        <f t="array" ref="K437:L437">_xlfn.TEXTSPLIT($J437," ")</f>
        <v>4thDec2024</v>
      </c>
      <c r="L437" s="28" t="str">
        <v>03:50:22</v>
      </c>
      <c r="M437" s="58" t="str">
        <f t="shared" si="64"/>
        <v>4/12/2024</v>
      </c>
      <c r="N437" s="28" t="str" cm="1">
        <f t="array" ref="N437:P437">_xlfn.TEXTSPLIT($M437,"/")</f>
        <v>4</v>
      </c>
      <c r="O437" s="28" t="str">
        <v>12</v>
      </c>
      <c r="P437" s="28" t="str">
        <v>2024</v>
      </c>
      <c r="Q437" s="28">
        <f>DATE(P437,N437,O437)</f>
        <v>45394</v>
      </c>
      <c r="R437" s="89" t="str" cm="1">
        <f t="array" ref="R437:T437">_xlfn.TEXTSPLIT($L437,":")</f>
        <v>03</v>
      </c>
      <c r="S437" s="28" t="str">
        <v>50</v>
      </c>
      <c r="T437" s="28" t="str">
        <v>22</v>
      </c>
      <c r="U437" s="90">
        <f t="shared" si="65"/>
        <v>0.15997685185185184</v>
      </c>
      <c r="V437" s="27" t="str">
        <f t="shared" si="66"/>
        <v>Reels</v>
      </c>
      <c r="W437" s="37" t="str">
        <f t="shared" si="67"/>
        <v>Instagram</v>
      </c>
      <c r="X437" s="71">
        <f t="shared" si="59"/>
        <v>38</v>
      </c>
      <c r="Y437" s="60" t="str">
        <f t="shared" si="60"/>
        <v>Grow with Us</v>
      </c>
      <c r="Z437" s="69">
        <f t="shared" si="68"/>
        <v>45394</v>
      </c>
      <c r="AA437" s="66" t="str" cm="1">
        <f t="array" ref="AA437:AB437">_xlfn.TEXTSPLIT($F437,$V437)</f>
        <v>608546763</v>
      </c>
      <c r="AB437" t="str">
        <v/>
      </c>
    </row>
    <row r="438" spans="1:28">
      <c r="A438" s="32" t="s">
        <v>1566</v>
      </c>
      <c r="B438" s="37" t="str" cm="1">
        <f t="array" ref="B438:D438">TRIM(_xlfn.TEXTSPLIT($A438,"#"))</f>
        <v>2ndDec2024(04:47:40)608636767Stories</v>
      </c>
      <c r="C438" s="27" t="str">
        <v>Train to Gain</v>
      </c>
      <c r="D438" s="27" t="str">
        <v>[20]</v>
      </c>
      <c r="E438" s="27" t="str" cm="1">
        <f t="array" ref="E438:F438">_xlfn.TEXTSPLIT($B438,")")</f>
        <v>2ndDec2024(04:47:40</v>
      </c>
      <c r="F438" s="27" t="str">
        <v>608636767Stories</v>
      </c>
      <c r="G438" s="27" t="str">
        <f t="shared" si="61"/>
        <v>20]</v>
      </c>
      <c r="H438" s="27">
        <f>VALUE(SUBSTITUTE($G438,"]",""))</f>
        <v>20</v>
      </c>
      <c r="I438" s="27" t="str">
        <f t="shared" si="62"/>
        <v>Train to Gain</v>
      </c>
      <c r="J438" s="28" t="str">
        <f t="shared" si="63"/>
        <v>2ndDec2024 04:47:40</v>
      </c>
      <c r="K438" s="28" t="str" cm="1">
        <f t="array" ref="K438:L438">_xlfn.TEXTSPLIT($J438," ")</f>
        <v>2ndDec2024</v>
      </c>
      <c r="L438" s="28" t="str">
        <v>04:47:40</v>
      </c>
      <c r="M438" s="58" t="str">
        <f t="shared" si="64"/>
        <v>2/12/2024</v>
      </c>
      <c r="N438" s="28" t="str" cm="1">
        <f t="array" ref="N438:P438">_xlfn.TEXTSPLIT($M438,"/")</f>
        <v>2</v>
      </c>
      <c r="O438" s="28" t="str">
        <v>12</v>
      </c>
      <c r="P438" s="28" t="str">
        <v>2024</v>
      </c>
      <c r="Q438" s="28">
        <f>DATE(P438,N438,O438)</f>
        <v>45334</v>
      </c>
      <c r="R438" s="89" t="str" cm="1">
        <f t="array" ref="R438:T438">_xlfn.TEXTSPLIT($L438,":")</f>
        <v>04</v>
      </c>
      <c r="S438" s="28" t="str">
        <v>47</v>
      </c>
      <c r="T438" s="28" t="str">
        <v>40</v>
      </c>
      <c r="U438" s="90">
        <f t="shared" si="65"/>
        <v>0.19976851851851851</v>
      </c>
      <c r="V438" s="27" t="str">
        <f t="shared" si="66"/>
        <v>Stories</v>
      </c>
      <c r="W438" s="37" t="str">
        <f t="shared" si="67"/>
        <v>Instagram</v>
      </c>
      <c r="X438" s="71">
        <f t="shared" si="59"/>
        <v>20</v>
      </c>
      <c r="Y438" s="60" t="str">
        <f t="shared" si="60"/>
        <v>Train to Gain</v>
      </c>
      <c r="Z438" s="69">
        <f t="shared" si="68"/>
        <v>45334</v>
      </c>
      <c r="AA438" s="66" t="str" cm="1">
        <f t="array" ref="AA438:AB438">_xlfn.TEXTSPLIT($F438,$V438)</f>
        <v>608636767</v>
      </c>
      <c r="AB438" t="str">
        <v/>
      </c>
    </row>
    <row r="439" spans="1:28">
      <c r="A439" s="32" t="s">
        <v>1567</v>
      </c>
      <c r="B439" s="37" t="str" cm="1">
        <f t="array" ref="B439:D439">TRIM(_xlfn.TEXTSPLIT($A439,"#"))</f>
        <v>5thDec2024(10:03:32)708726771Reels</v>
      </c>
      <c r="C439" s="27" t="str">
        <v>Train to Gain</v>
      </c>
      <c r="D439" s="27" t="str">
        <v>[35]</v>
      </c>
      <c r="E439" s="27" t="str" cm="1">
        <f t="array" ref="E439:F439">_xlfn.TEXTSPLIT($B439,")")</f>
        <v>5thDec2024(10:03:32</v>
      </c>
      <c r="F439" s="27" t="str">
        <v>708726771Reels</v>
      </c>
      <c r="G439" s="27" t="str">
        <f t="shared" si="61"/>
        <v>35]</v>
      </c>
      <c r="H439" s="27">
        <f>VALUE(SUBSTITUTE($G439,"]",""))</f>
        <v>35</v>
      </c>
      <c r="I439" s="27" t="str">
        <f t="shared" si="62"/>
        <v>Train to Gain</v>
      </c>
      <c r="J439" s="28" t="str">
        <f t="shared" si="63"/>
        <v>5thDec2024 10:03:32</v>
      </c>
      <c r="K439" s="28" t="str" cm="1">
        <f t="array" ref="K439:L439">_xlfn.TEXTSPLIT($J439," ")</f>
        <v>5thDec2024</v>
      </c>
      <c r="L439" s="28" t="str">
        <v>10:03:32</v>
      </c>
      <c r="M439" s="58" t="str">
        <f t="shared" si="64"/>
        <v>5/12/2024</v>
      </c>
      <c r="N439" s="28" t="str" cm="1">
        <f t="array" ref="N439:P439">_xlfn.TEXTSPLIT($M439,"/")</f>
        <v>5</v>
      </c>
      <c r="O439" s="28" t="str">
        <v>12</v>
      </c>
      <c r="P439" s="28" t="str">
        <v>2024</v>
      </c>
      <c r="Q439" s="28">
        <f>DATE(P439,N439,O439)</f>
        <v>45424</v>
      </c>
      <c r="R439" s="89" t="str" cm="1">
        <f t="array" ref="R439:T439">_xlfn.TEXTSPLIT($L439,":")</f>
        <v>10</v>
      </c>
      <c r="S439" s="28" t="str">
        <v>03</v>
      </c>
      <c r="T439" s="28" t="str">
        <v>32</v>
      </c>
      <c r="U439" s="90">
        <f t="shared" si="65"/>
        <v>0.41912037037037037</v>
      </c>
      <c r="V439" s="27" t="str">
        <f t="shared" si="66"/>
        <v>Reels</v>
      </c>
      <c r="W439" s="37" t="str">
        <f t="shared" si="67"/>
        <v>Instagram</v>
      </c>
      <c r="X439" s="71">
        <f t="shared" si="59"/>
        <v>35</v>
      </c>
      <c r="Y439" s="60" t="str">
        <f t="shared" si="60"/>
        <v>Train to Gain</v>
      </c>
      <c r="Z439" s="69">
        <f t="shared" si="68"/>
        <v>45424</v>
      </c>
      <c r="AA439" s="66" t="str" cm="1">
        <f t="array" ref="AA439:AB439">_xlfn.TEXTSPLIT($F439,$V439)</f>
        <v>708726771</v>
      </c>
      <c r="AB439" t="str">
        <v/>
      </c>
    </row>
    <row r="440" spans="1:28">
      <c r="A440" s="32" t="s">
        <v>1568</v>
      </c>
      <c r="B440" s="37" t="str" cm="1">
        <f t="array" ref="B440:D440">TRIM(_xlfn.TEXTSPLIT($A440,"#"))</f>
        <v>5thDec2024(11:19:27)608816775Stories</v>
      </c>
      <c r="C440" s="27" t="str">
        <v>Train to Gain</v>
      </c>
      <c r="D440" s="27" t="str">
        <v>[18]</v>
      </c>
      <c r="E440" s="27" t="str" cm="1">
        <f t="array" ref="E440:F440">_xlfn.TEXTSPLIT($B440,")")</f>
        <v>5thDec2024(11:19:27</v>
      </c>
      <c r="F440" s="27" t="str">
        <v>608816775Stories</v>
      </c>
      <c r="G440" s="27" t="str">
        <f t="shared" si="61"/>
        <v>18]</v>
      </c>
      <c r="H440" s="27">
        <f>VALUE(SUBSTITUTE($G440,"]",""))</f>
        <v>18</v>
      </c>
      <c r="I440" s="27" t="str">
        <f t="shared" si="62"/>
        <v>Train to Gain</v>
      </c>
      <c r="J440" s="28" t="str">
        <f t="shared" si="63"/>
        <v>5thDec2024 11:19:27</v>
      </c>
      <c r="K440" s="28" t="str" cm="1">
        <f t="array" ref="K440:L440">_xlfn.TEXTSPLIT($J440," ")</f>
        <v>5thDec2024</v>
      </c>
      <c r="L440" s="28" t="str">
        <v>11:19:27</v>
      </c>
      <c r="M440" s="58" t="str">
        <f t="shared" si="64"/>
        <v>5/12/2024</v>
      </c>
      <c r="N440" s="28" t="str" cm="1">
        <f t="array" ref="N440:P440">_xlfn.TEXTSPLIT($M440,"/")</f>
        <v>5</v>
      </c>
      <c r="O440" s="28" t="str">
        <v>12</v>
      </c>
      <c r="P440" s="28" t="str">
        <v>2024</v>
      </c>
      <c r="Q440" s="28">
        <f>DATE(P440,N440,O440)</f>
        <v>45424</v>
      </c>
      <c r="R440" s="89" t="str" cm="1">
        <f t="array" ref="R440:T440">_xlfn.TEXTSPLIT($L440,":")</f>
        <v>11</v>
      </c>
      <c r="S440" s="28" t="str">
        <v>19</v>
      </c>
      <c r="T440" s="28" t="str">
        <v>27</v>
      </c>
      <c r="U440" s="90">
        <f t="shared" si="65"/>
        <v>0.47184027777777776</v>
      </c>
      <c r="V440" s="27" t="str">
        <f t="shared" si="66"/>
        <v>Stories</v>
      </c>
      <c r="W440" s="37" t="str">
        <f t="shared" si="67"/>
        <v>Instagram</v>
      </c>
      <c r="X440" s="71">
        <f t="shared" si="59"/>
        <v>18</v>
      </c>
      <c r="Y440" s="60" t="str">
        <f t="shared" si="60"/>
        <v>Train to Gain</v>
      </c>
      <c r="Z440" s="69">
        <f t="shared" si="68"/>
        <v>45424</v>
      </c>
      <c r="AA440" s="66" t="str" cm="1">
        <f t="array" ref="AA440:AB440">_xlfn.TEXTSPLIT($F440,$V440)</f>
        <v>608816775</v>
      </c>
      <c r="AB440" t="str">
        <v/>
      </c>
    </row>
    <row r="441" spans="1:28">
      <c r="A441" s="32" t="s">
        <v>1569</v>
      </c>
      <c r="B441" s="37" t="str" cm="1">
        <f t="array" ref="B441:D441">TRIM(_xlfn.TEXTSPLIT($A441,"#"))</f>
        <v>5thDec2024(01:40:39)608906778Shorts</v>
      </c>
      <c r="C441" s="27" t="str">
        <v>Train to Gain</v>
      </c>
      <c r="D441" s="27" t="str">
        <v>[8]</v>
      </c>
      <c r="E441" s="27" t="str" cm="1">
        <f t="array" ref="E441:F441">_xlfn.TEXTSPLIT($B441,")")</f>
        <v>5thDec2024(01:40:39</v>
      </c>
      <c r="F441" s="27" t="str">
        <v>608906778Shorts</v>
      </c>
      <c r="G441" s="27" t="str">
        <f t="shared" si="61"/>
        <v>8]</v>
      </c>
      <c r="H441" s="27">
        <f>VALUE(SUBSTITUTE($G441,"]",""))</f>
        <v>8</v>
      </c>
      <c r="I441" s="27" t="str">
        <f t="shared" si="62"/>
        <v>Train to Gain</v>
      </c>
      <c r="J441" s="28" t="str">
        <f t="shared" si="63"/>
        <v>5thDec2024 01:40:39</v>
      </c>
      <c r="K441" s="28" t="str" cm="1">
        <f t="array" ref="K441:L441">_xlfn.TEXTSPLIT($J441," ")</f>
        <v>5thDec2024</v>
      </c>
      <c r="L441" s="28" t="str">
        <v>01:40:39</v>
      </c>
      <c r="M441" s="58" t="str">
        <f t="shared" si="64"/>
        <v>5/12/2024</v>
      </c>
      <c r="N441" s="28" t="str" cm="1">
        <f t="array" ref="N441:P441">_xlfn.TEXTSPLIT($M441,"/")</f>
        <v>5</v>
      </c>
      <c r="O441" s="28" t="str">
        <v>12</v>
      </c>
      <c r="P441" s="28" t="str">
        <v>2024</v>
      </c>
      <c r="Q441" s="28">
        <f>DATE(P441,N441,O441)</f>
        <v>45424</v>
      </c>
      <c r="R441" s="89" t="str" cm="1">
        <f t="array" ref="R441:T441">_xlfn.TEXTSPLIT($L441,":")</f>
        <v>01</v>
      </c>
      <c r="S441" s="28" t="str">
        <v>40</v>
      </c>
      <c r="T441" s="28" t="str">
        <v>39</v>
      </c>
      <c r="U441" s="90">
        <f t="shared" si="65"/>
        <v>6.9895833333333338E-2</v>
      </c>
      <c r="V441" s="27" t="str">
        <f t="shared" si="66"/>
        <v>Shorts</v>
      </c>
      <c r="W441" s="37" t="str">
        <f t="shared" si="67"/>
        <v>Youtube</v>
      </c>
      <c r="X441" s="71">
        <f t="shared" si="59"/>
        <v>8</v>
      </c>
      <c r="Y441" s="60" t="str">
        <f t="shared" si="60"/>
        <v>Train to Gain</v>
      </c>
      <c r="Z441" s="69">
        <f t="shared" si="68"/>
        <v>45424</v>
      </c>
      <c r="AA441" s="66" t="str" cm="1">
        <f t="array" ref="AA441:AB441">_xlfn.TEXTSPLIT($F441,$V441)</f>
        <v>608906778</v>
      </c>
      <c r="AB441" t="str">
        <v/>
      </c>
    </row>
    <row r="442" spans="1:28">
      <c r="A442" s="32" t="s">
        <v>1570</v>
      </c>
      <c r="B442" s="37" t="str" cm="1">
        <f t="array" ref="B442:D442">TRIM(_xlfn.TEXTSPLIT($A442,"#"))</f>
        <v>2ndDec2024(10:00:56)608996782News Feed</v>
      </c>
      <c r="C442" s="27" t="str">
        <v>Train to Gain</v>
      </c>
      <c r="D442" s="27" t="str">
        <v>[14]</v>
      </c>
      <c r="E442" s="27" t="str" cm="1">
        <f t="array" ref="E442:F442">_xlfn.TEXTSPLIT($B442,")")</f>
        <v>2ndDec2024(10:00:56</v>
      </c>
      <c r="F442" s="27" t="str">
        <v>608996782News Feed</v>
      </c>
      <c r="G442" s="27" t="str">
        <f t="shared" si="61"/>
        <v>14]</v>
      </c>
      <c r="H442" s="27">
        <f>VALUE(SUBSTITUTE($G442,"]",""))</f>
        <v>14</v>
      </c>
      <c r="I442" s="27" t="str">
        <f t="shared" si="62"/>
        <v>Train to Gain</v>
      </c>
      <c r="J442" s="28" t="str">
        <f t="shared" si="63"/>
        <v>2ndDec2024 10:00:56</v>
      </c>
      <c r="K442" s="28" t="str" cm="1">
        <f t="array" ref="K442:L442">_xlfn.TEXTSPLIT($J442," ")</f>
        <v>2ndDec2024</v>
      </c>
      <c r="L442" s="28" t="str">
        <v>10:00:56</v>
      </c>
      <c r="M442" s="58" t="str">
        <f t="shared" si="64"/>
        <v>2/12/2024</v>
      </c>
      <c r="N442" s="28" t="str" cm="1">
        <f t="array" ref="N442:P442">_xlfn.TEXTSPLIT($M442,"/")</f>
        <v>2</v>
      </c>
      <c r="O442" s="28" t="str">
        <v>12</v>
      </c>
      <c r="P442" s="28" t="str">
        <v>2024</v>
      </c>
      <c r="Q442" s="28">
        <f>DATE(P442,N442,O442)</f>
        <v>45334</v>
      </c>
      <c r="R442" s="89" t="str" cm="1">
        <f t="array" ref="R442:T442">_xlfn.TEXTSPLIT($L442,":")</f>
        <v>10</v>
      </c>
      <c r="S442" s="28" t="str">
        <v>00</v>
      </c>
      <c r="T442" s="28" t="str">
        <v>56</v>
      </c>
      <c r="U442" s="90">
        <f t="shared" si="65"/>
        <v>0.41731481481481481</v>
      </c>
      <c r="V442" s="27" t="str">
        <f t="shared" si="66"/>
        <v>News Feed</v>
      </c>
      <c r="W442" s="37" t="str">
        <f t="shared" si="67"/>
        <v>Facebook</v>
      </c>
      <c r="X442" s="71">
        <f t="shared" si="59"/>
        <v>14</v>
      </c>
      <c r="Y442" s="60" t="str">
        <f t="shared" si="60"/>
        <v>Train to Gain</v>
      </c>
      <c r="Z442" s="69">
        <f t="shared" si="68"/>
        <v>45334</v>
      </c>
      <c r="AA442" s="66" t="str" cm="1">
        <f t="array" ref="AA442:AB442">_xlfn.TEXTSPLIT($F442,$V442)</f>
        <v>608996782</v>
      </c>
      <c r="AB442" t="str">
        <v/>
      </c>
    </row>
    <row r="443" spans="1:28">
      <c r="A443" s="32" t="s">
        <v>1571</v>
      </c>
      <c r="B443" s="37" t="str" cm="1">
        <f t="array" ref="B443:D443">TRIM(_xlfn.TEXTSPLIT($A443,"#"))</f>
        <v>4thDec2024(02:59:43)709086786News Feed</v>
      </c>
      <c r="C443" s="27" t="str">
        <v>Train to Gain</v>
      </c>
      <c r="D443" s="27" t="str">
        <v>[32]</v>
      </c>
      <c r="E443" s="27" t="str" cm="1">
        <f t="array" ref="E443:F443">_xlfn.TEXTSPLIT($B443,")")</f>
        <v>4thDec2024(02:59:43</v>
      </c>
      <c r="F443" s="27" t="str">
        <v>709086786News Feed</v>
      </c>
      <c r="G443" s="27" t="str">
        <f t="shared" si="61"/>
        <v>32]</v>
      </c>
      <c r="H443" s="27">
        <f>VALUE(SUBSTITUTE($G443,"]",""))</f>
        <v>32</v>
      </c>
      <c r="I443" s="27" t="str">
        <f t="shared" si="62"/>
        <v>Train to Gain</v>
      </c>
      <c r="J443" s="28" t="str">
        <f t="shared" si="63"/>
        <v>4thDec2024 02:59:43</v>
      </c>
      <c r="K443" s="28" t="str" cm="1">
        <f t="array" ref="K443:L443">_xlfn.TEXTSPLIT($J443," ")</f>
        <v>4thDec2024</v>
      </c>
      <c r="L443" s="28" t="str">
        <v>02:59:43</v>
      </c>
      <c r="M443" s="58" t="str">
        <f t="shared" si="64"/>
        <v>4/12/2024</v>
      </c>
      <c r="N443" s="28" t="str" cm="1">
        <f t="array" ref="N443:P443">_xlfn.TEXTSPLIT($M443,"/")</f>
        <v>4</v>
      </c>
      <c r="O443" s="28" t="str">
        <v>12</v>
      </c>
      <c r="P443" s="28" t="str">
        <v>2024</v>
      </c>
      <c r="Q443" s="28">
        <f>DATE(P443,N443,O443)</f>
        <v>45394</v>
      </c>
      <c r="R443" s="89" t="str" cm="1">
        <f t="array" ref="R443:T443">_xlfn.TEXTSPLIT($L443,":")</f>
        <v>02</v>
      </c>
      <c r="S443" s="28" t="str">
        <v>59</v>
      </c>
      <c r="T443" s="28" t="str">
        <v>43</v>
      </c>
      <c r="U443" s="90">
        <f t="shared" si="65"/>
        <v>0.12480324074074074</v>
      </c>
      <c r="V443" s="27" t="str">
        <f t="shared" si="66"/>
        <v>News Feed</v>
      </c>
      <c r="W443" s="37" t="str">
        <f t="shared" si="67"/>
        <v>Facebook</v>
      </c>
      <c r="X443" s="71">
        <f t="shared" si="59"/>
        <v>32</v>
      </c>
      <c r="Y443" s="60" t="str">
        <f t="shared" si="60"/>
        <v>Train to Gain</v>
      </c>
      <c r="Z443" s="69">
        <f t="shared" si="68"/>
        <v>45394</v>
      </c>
      <c r="AA443" s="66" t="str" cm="1">
        <f t="array" ref="AA443:AB443">_xlfn.TEXTSPLIT($F443,$V443)</f>
        <v>709086786</v>
      </c>
      <c r="AB443" t="str">
        <v/>
      </c>
    </row>
    <row r="444" spans="1:28">
      <c r="A444" s="32" t="s">
        <v>1572</v>
      </c>
      <c r="B444" s="37" t="str" cm="1">
        <f t="array" ref="B444:D444">TRIM(_xlfn.TEXTSPLIT($A444,"#"))</f>
        <v>2ndDec2024(07:55:08)609176790Monetization</v>
      </c>
      <c r="C444" s="27" t="str">
        <v>Unlock Your Potential</v>
      </c>
      <c r="D444" s="27" t="str">
        <v>[39]</v>
      </c>
      <c r="E444" s="27" t="str" cm="1">
        <f t="array" ref="E444:F444">_xlfn.TEXTSPLIT($B444,")")</f>
        <v>2ndDec2024(07:55:08</v>
      </c>
      <c r="F444" s="27" t="str">
        <v>609176790Monetization</v>
      </c>
      <c r="G444" s="27" t="str">
        <f t="shared" si="61"/>
        <v>39]</v>
      </c>
      <c r="H444" s="27">
        <f>VALUE(SUBSTITUTE($G444,"]",""))</f>
        <v>39</v>
      </c>
      <c r="I444" s="27" t="str">
        <f t="shared" si="62"/>
        <v>Unlock Your Potential</v>
      </c>
      <c r="J444" s="28" t="str">
        <f t="shared" si="63"/>
        <v>2ndDec2024 07:55:08</v>
      </c>
      <c r="K444" s="28" t="str" cm="1">
        <f t="array" ref="K444:L444">_xlfn.TEXTSPLIT($J444," ")</f>
        <v>2ndDec2024</v>
      </c>
      <c r="L444" s="28" t="str">
        <v>07:55:08</v>
      </c>
      <c r="M444" s="58" t="str">
        <f t="shared" si="64"/>
        <v>2/12/2024</v>
      </c>
      <c r="N444" s="28" t="str" cm="1">
        <f t="array" ref="N444:P444">_xlfn.TEXTSPLIT($M444,"/")</f>
        <v>2</v>
      </c>
      <c r="O444" s="28" t="str">
        <v>12</v>
      </c>
      <c r="P444" s="28" t="str">
        <v>2024</v>
      </c>
      <c r="Q444" s="28">
        <f>DATE(P444,N444,O444)</f>
        <v>45334</v>
      </c>
      <c r="R444" s="89" t="str" cm="1">
        <f t="array" ref="R444:T444">_xlfn.TEXTSPLIT($L444,":")</f>
        <v>07</v>
      </c>
      <c r="S444" s="28" t="str">
        <v>55</v>
      </c>
      <c r="T444" s="28" t="str">
        <v>08</v>
      </c>
      <c r="U444" s="90">
        <f t="shared" si="65"/>
        <v>0.32995370370370369</v>
      </c>
      <c r="V444" s="27" t="str">
        <f t="shared" si="66"/>
        <v>Monetization</v>
      </c>
      <c r="W444" s="37" t="str">
        <f t="shared" si="67"/>
        <v>Youtube</v>
      </c>
      <c r="X444" s="71">
        <f t="shared" si="59"/>
        <v>39</v>
      </c>
      <c r="Y444" s="60" t="str">
        <f t="shared" si="60"/>
        <v>Unlock Your Potential</v>
      </c>
      <c r="Z444" s="69">
        <f t="shared" si="68"/>
        <v>45334</v>
      </c>
      <c r="AA444" s="66" t="str" cm="1">
        <f t="array" ref="AA444:AB444">_xlfn.TEXTSPLIT($F444,$V444)</f>
        <v>609176790</v>
      </c>
      <c r="AB444" t="str">
        <v/>
      </c>
    </row>
    <row r="445" spans="1:28">
      <c r="A445" s="32" t="s">
        <v>1573</v>
      </c>
      <c r="B445" s="37" t="str" cm="1">
        <f t="array" ref="B445:D445">TRIM(_xlfn.TEXTSPLIT($A445,"#"))</f>
        <v>6thDec2024(10:36:56)609266793Shorts</v>
      </c>
      <c r="C445" s="27" t="str">
        <v>Grow with Us</v>
      </c>
      <c r="D445" s="27" t="str">
        <v>[32]</v>
      </c>
      <c r="E445" s="27" t="str" cm="1">
        <f t="array" ref="E445:F445">_xlfn.TEXTSPLIT($B445,")")</f>
        <v>6thDec2024(10:36:56</v>
      </c>
      <c r="F445" s="27" t="str">
        <v>609266793Shorts</v>
      </c>
      <c r="G445" s="27" t="str">
        <f t="shared" si="61"/>
        <v>32]</v>
      </c>
      <c r="H445" s="27">
        <f>VALUE(SUBSTITUTE($G445,"]",""))</f>
        <v>32</v>
      </c>
      <c r="I445" s="27" t="str">
        <f t="shared" si="62"/>
        <v>Grow with Us</v>
      </c>
      <c r="J445" s="28" t="str">
        <f t="shared" si="63"/>
        <v>6thDec2024 10:36:56</v>
      </c>
      <c r="K445" s="28" t="str" cm="1">
        <f t="array" ref="K445:L445">_xlfn.TEXTSPLIT($J445," ")</f>
        <v>6thDec2024</v>
      </c>
      <c r="L445" s="28" t="str">
        <v>10:36:56</v>
      </c>
      <c r="M445" s="58" t="str">
        <f t="shared" si="64"/>
        <v>6/12/2024</v>
      </c>
      <c r="N445" s="28" t="str" cm="1">
        <f t="array" ref="N445:P445">_xlfn.TEXTSPLIT($M445,"/")</f>
        <v>6</v>
      </c>
      <c r="O445" s="28" t="str">
        <v>12</v>
      </c>
      <c r="P445" s="28" t="str">
        <v>2024</v>
      </c>
      <c r="Q445" s="28">
        <f>DATE(P445,N445,O445)</f>
        <v>45455</v>
      </c>
      <c r="R445" s="89" t="str" cm="1">
        <f t="array" ref="R445:T445">_xlfn.TEXTSPLIT($L445,":")</f>
        <v>10</v>
      </c>
      <c r="S445" s="28" t="str">
        <v>36</v>
      </c>
      <c r="T445" s="28" t="str">
        <v>56</v>
      </c>
      <c r="U445" s="90">
        <f t="shared" si="65"/>
        <v>0.44231481481481483</v>
      </c>
      <c r="V445" s="27" t="str">
        <f t="shared" si="66"/>
        <v>Shorts</v>
      </c>
      <c r="W445" s="37" t="str">
        <f t="shared" si="67"/>
        <v>Youtube</v>
      </c>
      <c r="X445" s="71">
        <f t="shared" si="59"/>
        <v>32</v>
      </c>
      <c r="Y445" s="60" t="str">
        <f t="shared" si="60"/>
        <v>Grow with Us</v>
      </c>
      <c r="Z445" s="69">
        <f t="shared" si="68"/>
        <v>45455</v>
      </c>
      <c r="AA445" s="66" t="str" cm="1">
        <f t="array" ref="AA445:AB445">_xlfn.TEXTSPLIT($F445,$V445)</f>
        <v>609266793</v>
      </c>
      <c r="AB445" t="str">
        <v/>
      </c>
    </row>
    <row r="446" spans="1:28">
      <c r="A446" s="32" t="s">
        <v>1574</v>
      </c>
      <c r="B446" s="37" t="str" cm="1">
        <f t="array" ref="B446:D446">TRIM(_xlfn.TEXTSPLIT($A446,"#"))</f>
        <v>3rdDec2024(05:06:10)709356797Explore Page</v>
      </c>
      <c r="C446" s="27" t="str">
        <v>Train to Gain</v>
      </c>
      <c r="D446" s="27" t="str">
        <v>[34]</v>
      </c>
      <c r="E446" s="27" t="str" cm="1">
        <f t="array" ref="E446:F446">_xlfn.TEXTSPLIT($B446,")")</f>
        <v>3rdDec2024(05:06:10</v>
      </c>
      <c r="F446" s="27" t="str">
        <v>709356797Explore Page</v>
      </c>
      <c r="G446" s="27" t="str">
        <f t="shared" si="61"/>
        <v>34]</v>
      </c>
      <c r="H446" s="27">
        <f>VALUE(SUBSTITUTE($G446,"]",""))</f>
        <v>34</v>
      </c>
      <c r="I446" s="27" t="str">
        <f t="shared" si="62"/>
        <v>Train to Gain</v>
      </c>
      <c r="J446" s="28" t="str">
        <f t="shared" si="63"/>
        <v>3rdDec2024 05:06:10</v>
      </c>
      <c r="K446" s="28" t="str" cm="1">
        <f t="array" ref="K446:L446">_xlfn.TEXTSPLIT($J446," ")</f>
        <v>3rdDec2024</v>
      </c>
      <c r="L446" s="28" t="str">
        <v>05:06:10</v>
      </c>
      <c r="M446" s="58" t="str">
        <f t="shared" si="64"/>
        <v>3/12/2024</v>
      </c>
      <c r="N446" s="28" t="str" cm="1">
        <f t="array" ref="N446:P446">_xlfn.TEXTSPLIT($M446,"/")</f>
        <v>3</v>
      </c>
      <c r="O446" s="28" t="str">
        <v>12</v>
      </c>
      <c r="P446" s="28" t="str">
        <v>2024</v>
      </c>
      <c r="Q446" s="28">
        <f>DATE(P446,N446,O446)</f>
        <v>45363</v>
      </c>
      <c r="R446" s="89" t="str" cm="1">
        <f t="array" ref="R446:T446">_xlfn.TEXTSPLIT($L446,":")</f>
        <v>05</v>
      </c>
      <c r="S446" s="28" t="str">
        <v>06</v>
      </c>
      <c r="T446" s="28" t="str">
        <v>10</v>
      </c>
      <c r="U446" s="90">
        <f t="shared" si="65"/>
        <v>0.21261574074074074</v>
      </c>
      <c r="V446" s="27" t="str">
        <f t="shared" si="66"/>
        <v>Explore Page</v>
      </c>
      <c r="W446" s="37" t="str">
        <f t="shared" si="67"/>
        <v>Instagram</v>
      </c>
      <c r="X446" s="71">
        <f t="shared" si="59"/>
        <v>34</v>
      </c>
      <c r="Y446" s="60" t="str">
        <f t="shared" si="60"/>
        <v>Train to Gain</v>
      </c>
      <c r="Z446" s="69">
        <f t="shared" si="68"/>
        <v>45363</v>
      </c>
      <c r="AA446" s="66" t="str" cm="1">
        <f t="array" ref="AA446:AB446">_xlfn.TEXTSPLIT($F446,$V446)</f>
        <v>709356797</v>
      </c>
      <c r="AB446" t="str">
        <v/>
      </c>
    </row>
    <row r="447" spans="1:28">
      <c r="A447" s="32" t="s">
        <v>1575</v>
      </c>
      <c r="B447" s="37" t="str" cm="1">
        <f t="array" ref="B447:D447">TRIM(_xlfn.TEXTSPLIT($A447,"#"))</f>
        <v>3rdDec2024(00:22:38)640608010Explore Page</v>
      </c>
      <c r="C447" s="27" t="str">
        <v>Train to Gain</v>
      </c>
      <c r="D447" s="27" t="str">
        <v>[2]</v>
      </c>
      <c r="E447" s="27" t="str" cm="1">
        <f t="array" ref="E447:F447">_xlfn.TEXTSPLIT($B447,")")</f>
        <v>3rdDec2024(00:22:38</v>
      </c>
      <c r="F447" s="27" t="str">
        <v>640608010Explore Page</v>
      </c>
      <c r="G447" s="27" t="str">
        <f t="shared" si="61"/>
        <v>2]</v>
      </c>
      <c r="H447" s="27">
        <f>VALUE(SUBSTITUTE($G447,"]",""))</f>
        <v>2</v>
      </c>
      <c r="I447" s="27" t="str">
        <f t="shared" si="62"/>
        <v>Train to Gain</v>
      </c>
      <c r="J447" s="28" t="str">
        <f t="shared" si="63"/>
        <v>3rdDec2024 00:22:38</v>
      </c>
      <c r="K447" s="28" t="str" cm="1">
        <f t="array" ref="K447:L447">_xlfn.TEXTSPLIT($J447," ")</f>
        <v>3rdDec2024</v>
      </c>
      <c r="L447" s="28" t="str">
        <v>00:22:38</v>
      </c>
      <c r="M447" s="58" t="str">
        <f t="shared" si="64"/>
        <v>3/12/2024</v>
      </c>
      <c r="N447" s="28" t="str" cm="1">
        <f t="array" ref="N447:P447">_xlfn.TEXTSPLIT($M447,"/")</f>
        <v>3</v>
      </c>
      <c r="O447" s="28" t="str">
        <v>12</v>
      </c>
      <c r="P447" s="28" t="str">
        <v>2024</v>
      </c>
      <c r="Q447" s="28">
        <f>DATE(P447,N447,O447)</f>
        <v>45363</v>
      </c>
      <c r="R447" s="89" t="str" cm="1">
        <f t="array" ref="R447:T447">_xlfn.TEXTSPLIT($L447,":")</f>
        <v>00</v>
      </c>
      <c r="S447" s="28" t="str">
        <v>22</v>
      </c>
      <c r="T447" s="28" t="str">
        <v>38</v>
      </c>
      <c r="U447" s="90">
        <f t="shared" si="65"/>
        <v>1.5717592592592592E-2</v>
      </c>
      <c r="V447" s="27" t="str">
        <f t="shared" si="66"/>
        <v>Explore Page</v>
      </c>
      <c r="W447" s="37" t="str">
        <f t="shared" si="67"/>
        <v>Instagram</v>
      </c>
      <c r="X447" s="71">
        <f t="shared" si="59"/>
        <v>2</v>
      </c>
      <c r="Y447" s="60" t="str">
        <f t="shared" si="60"/>
        <v>Train to Gain</v>
      </c>
      <c r="Z447" s="69">
        <f t="shared" si="68"/>
        <v>45363</v>
      </c>
      <c r="AA447" s="66" t="str" cm="1">
        <f t="array" ref="AA447:AB447">_xlfn.TEXTSPLIT($F447,$V447)</f>
        <v>640608010</v>
      </c>
      <c r="AB447" t="str">
        <v/>
      </c>
    </row>
    <row r="448" spans="1:28">
      <c r="A448" s="32" t="s">
        <v>1576</v>
      </c>
      <c r="B448" s="37" t="str" cm="1">
        <f t="array" ref="B448:D448">TRIM(_xlfn.TEXTSPLIT($A448,"#"))</f>
        <v>2ndDec2024(04:05:08)609536805Explore Page</v>
      </c>
      <c r="C448" s="27" t="str">
        <v>Train to Gain</v>
      </c>
      <c r="D448" s="27" t="str">
        <v>[14]</v>
      </c>
      <c r="E448" s="27" t="str" cm="1">
        <f t="array" ref="E448:F448">_xlfn.TEXTSPLIT($B448,")")</f>
        <v>2ndDec2024(04:05:08</v>
      </c>
      <c r="F448" s="27" t="str">
        <v>609536805Explore Page</v>
      </c>
      <c r="G448" s="27" t="str">
        <f t="shared" si="61"/>
        <v>14]</v>
      </c>
      <c r="H448" s="27">
        <f>VALUE(SUBSTITUTE($G448,"]",""))</f>
        <v>14</v>
      </c>
      <c r="I448" s="27" t="str">
        <f t="shared" si="62"/>
        <v>Train to Gain</v>
      </c>
      <c r="J448" s="28" t="str">
        <f t="shared" si="63"/>
        <v>2ndDec2024 04:05:08</v>
      </c>
      <c r="K448" s="28" t="str" cm="1">
        <f t="array" ref="K448:L448">_xlfn.TEXTSPLIT($J448," ")</f>
        <v>2ndDec2024</v>
      </c>
      <c r="L448" s="28" t="str">
        <v>04:05:08</v>
      </c>
      <c r="M448" s="58" t="str">
        <f t="shared" si="64"/>
        <v>2/12/2024</v>
      </c>
      <c r="N448" s="28" t="str" cm="1">
        <f t="array" ref="N448:P448">_xlfn.TEXTSPLIT($M448,"/")</f>
        <v>2</v>
      </c>
      <c r="O448" s="28" t="str">
        <v>12</v>
      </c>
      <c r="P448" s="28" t="str">
        <v>2024</v>
      </c>
      <c r="Q448" s="28">
        <f>DATE(P448,N448,O448)</f>
        <v>45334</v>
      </c>
      <c r="R448" s="89" t="str" cm="1">
        <f t="array" ref="R448:T448">_xlfn.TEXTSPLIT($L448,":")</f>
        <v>04</v>
      </c>
      <c r="S448" s="28" t="str">
        <v>05</v>
      </c>
      <c r="T448" s="28" t="str">
        <v>08</v>
      </c>
      <c r="U448" s="90">
        <f t="shared" si="65"/>
        <v>0.17023148148148148</v>
      </c>
      <c r="V448" s="27" t="str">
        <f t="shared" si="66"/>
        <v>Explore Page</v>
      </c>
      <c r="W448" s="37" t="str">
        <f t="shared" si="67"/>
        <v>Instagram</v>
      </c>
      <c r="X448" s="71">
        <f t="shared" si="59"/>
        <v>14</v>
      </c>
      <c r="Y448" s="60" t="str">
        <f t="shared" si="60"/>
        <v>Train to Gain</v>
      </c>
      <c r="Z448" s="69">
        <f t="shared" si="68"/>
        <v>45334</v>
      </c>
      <c r="AA448" s="66" t="str" cm="1">
        <f t="array" ref="AA448:AB448">_xlfn.TEXTSPLIT($F448,$V448)</f>
        <v>609536805</v>
      </c>
      <c r="AB448" t="str">
        <v/>
      </c>
    </row>
    <row r="449" spans="1:28">
      <c r="A449" s="32" t="s">
        <v>1577</v>
      </c>
      <c r="B449" s="37" t="str" cm="1">
        <f t="array" ref="B449:D449">TRIM(_xlfn.TEXTSPLIT($A449,"#"))</f>
        <v>2ndDec2024(04:37:34)709626809Reels</v>
      </c>
      <c r="C449" s="27" t="str">
        <v>Unlock Your Potential</v>
      </c>
      <c r="D449" s="27" t="str">
        <v>[33]</v>
      </c>
      <c r="E449" s="27" t="str" cm="1">
        <f t="array" ref="E449:F449">_xlfn.TEXTSPLIT($B449,")")</f>
        <v>2ndDec2024(04:37:34</v>
      </c>
      <c r="F449" s="27" t="str">
        <v>709626809Reels</v>
      </c>
      <c r="G449" s="27" t="str">
        <f t="shared" si="61"/>
        <v>33]</v>
      </c>
      <c r="H449" s="27">
        <f>VALUE(SUBSTITUTE($G449,"]",""))</f>
        <v>33</v>
      </c>
      <c r="I449" s="27" t="str">
        <f t="shared" si="62"/>
        <v>Unlock Your Potential</v>
      </c>
      <c r="J449" s="28" t="str">
        <f t="shared" si="63"/>
        <v>2ndDec2024 04:37:34</v>
      </c>
      <c r="K449" s="28" t="str" cm="1">
        <f t="array" ref="K449:L449">_xlfn.TEXTSPLIT($J449," ")</f>
        <v>2ndDec2024</v>
      </c>
      <c r="L449" s="28" t="str">
        <v>04:37:34</v>
      </c>
      <c r="M449" s="58" t="str">
        <f t="shared" si="64"/>
        <v>2/12/2024</v>
      </c>
      <c r="N449" s="28" t="str" cm="1">
        <f t="array" ref="N449:P449">_xlfn.TEXTSPLIT($M449,"/")</f>
        <v>2</v>
      </c>
      <c r="O449" s="28" t="str">
        <v>12</v>
      </c>
      <c r="P449" s="28" t="str">
        <v>2024</v>
      </c>
      <c r="Q449" s="28">
        <f>DATE(P449,N449,O449)</f>
        <v>45334</v>
      </c>
      <c r="R449" s="89" t="str" cm="1">
        <f t="array" ref="R449:T449">_xlfn.TEXTSPLIT($L449,":")</f>
        <v>04</v>
      </c>
      <c r="S449" s="28" t="str">
        <v>37</v>
      </c>
      <c r="T449" s="28" t="str">
        <v>34</v>
      </c>
      <c r="U449" s="90">
        <f t="shared" si="65"/>
        <v>0.19275462962962964</v>
      </c>
      <c r="V449" s="27" t="str">
        <f t="shared" si="66"/>
        <v>Reels</v>
      </c>
      <c r="W449" s="37" t="str">
        <f t="shared" si="67"/>
        <v>Instagram</v>
      </c>
      <c r="X449" s="71">
        <f t="shared" si="59"/>
        <v>33</v>
      </c>
      <c r="Y449" s="60" t="str">
        <f t="shared" si="60"/>
        <v>Unlock Your Potential</v>
      </c>
      <c r="Z449" s="69">
        <f t="shared" si="68"/>
        <v>45334</v>
      </c>
      <c r="AA449" s="66" t="str" cm="1">
        <f t="array" ref="AA449:AB449">_xlfn.TEXTSPLIT($F449,$V449)</f>
        <v>709626809</v>
      </c>
      <c r="AB449" t="str">
        <v/>
      </c>
    </row>
    <row r="450" spans="1:28">
      <c r="A450" s="32" t="s">
        <v>1578</v>
      </c>
      <c r="B450" s="37" t="str" cm="1">
        <f t="array" ref="B450:D450">TRIM(_xlfn.TEXTSPLIT($A450,"#"))</f>
        <v>5thDec2024(03:39:12)709716812Explore Page</v>
      </c>
      <c r="C450" s="27" t="str">
        <v>Unlock Your Potential</v>
      </c>
      <c r="D450" s="27" t="str">
        <v>[19]</v>
      </c>
      <c r="E450" s="27" t="str" cm="1">
        <f t="array" ref="E450:F450">_xlfn.TEXTSPLIT($B450,")")</f>
        <v>5thDec2024(03:39:12</v>
      </c>
      <c r="F450" s="27" t="str">
        <v>709716812Explore Page</v>
      </c>
      <c r="G450" s="27" t="str">
        <f t="shared" si="61"/>
        <v>19]</v>
      </c>
      <c r="H450" s="27">
        <f>VALUE(SUBSTITUTE($G450,"]",""))</f>
        <v>19</v>
      </c>
      <c r="I450" s="27" t="str">
        <f t="shared" si="62"/>
        <v>Unlock Your Potential</v>
      </c>
      <c r="J450" s="28" t="str">
        <f t="shared" si="63"/>
        <v>5thDec2024 03:39:12</v>
      </c>
      <c r="K450" s="28" t="str" cm="1">
        <f t="array" ref="K450:L450">_xlfn.TEXTSPLIT($J450," ")</f>
        <v>5thDec2024</v>
      </c>
      <c r="L450" s="28" t="str">
        <v>03:39:12</v>
      </c>
      <c r="M450" s="58" t="str">
        <f t="shared" si="64"/>
        <v>5/12/2024</v>
      </c>
      <c r="N450" s="28" t="str" cm="1">
        <f t="array" ref="N450:P450">_xlfn.TEXTSPLIT($M450,"/")</f>
        <v>5</v>
      </c>
      <c r="O450" s="28" t="str">
        <v>12</v>
      </c>
      <c r="P450" s="28" t="str">
        <v>2024</v>
      </c>
      <c r="Q450" s="28">
        <f>DATE(P450,N450,O450)</f>
        <v>45424</v>
      </c>
      <c r="R450" s="89" t="str" cm="1">
        <f t="array" ref="R450:T450">_xlfn.TEXTSPLIT($L450,":")</f>
        <v>03</v>
      </c>
      <c r="S450" s="28" t="str">
        <v>39</v>
      </c>
      <c r="T450" s="28" t="str">
        <v>12</v>
      </c>
      <c r="U450" s="90">
        <f t="shared" si="65"/>
        <v>0.15222222222222223</v>
      </c>
      <c r="V450" s="27" t="str">
        <f t="shared" si="66"/>
        <v>Explore Page</v>
      </c>
      <c r="W450" s="37" t="str">
        <f t="shared" si="67"/>
        <v>Instagram</v>
      </c>
      <c r="X450" s="71">
        <f t="shared" ref="X450:X513" si="69">H450</f>
        <v>19</v>
      </c>
      <c r="Y450" s="60" t="str">
        <f t="shared" ref="Y450:Y513" si="70">I450</f>
        <v>Unlock Your Potential</v>
      </c>
      <c r="Z450" s="69">
        <f t="shared" si="68"/>
        <v>45424</v>
      </c>
      <c r="AA450" s="66" t="str" cm="1">
        <f t="array" ref="AA450:AB450">_xlfn.TEXTSPLIT($F450,$V450)</f>
        <v>709716812</v>
      </c>
      <c r="AB450" t="str">
        <v/>
      </c>
    </row>
    <row r="451" spans="1:28">
      <c r="A451" s="32" t="s">
        <v>1579</v>
      </c>
      <c r="B451" s="37" t="str" cm="1">
        <f t="array" ref="B451:D451">TRIM(_xlfn.TEXTSPLIT($A451,"#"))</f>
        <v>3rdDec2024(05:54:50)709806816Monetization</v>
      </c>
      <c r="C451" s="27" t="str">
        <v>Train to Gain</v>
      </c>
      <c r="D451" s="27" t="str">
        <v>[34]</v>
      </c>
      <c r="E451" s="27" t="str" cm="1">
        <f t="array" ref="E451:F451">_xlfn.TEXTSPLIT($B451,")")</f>
        <v>3rdDec2024(05:54:50</v>
      </c>
      <c r="F451" s="27" t="str">
        <v>709806816Monetization</v>
      </c>
      <c r="G451" s="27" t="str">
        <f t="shared" ref="G451:G514" si="71">SUBSTITUTE($D451,"[","")</f>
        <v>34]</v>
      </c>
      <c r="H451" s="27">
        <f>VALUE(SUBSTITUTE($G451,"]",""))</f>
        <v>34</v>
      </c>
      <c r="I451" s="27" t="str">
        <f t="shared" ref="I451:I514" si="72">C451</f>
        <v>Train to Gain</v>
      </c>
      <c r="J451" s="28" t="str">
        <f t="shared" ref="J451:J514" si="73">SUBSTITUTE($E451,"("," ")</f>
        <v>3rdDec2024 05:54:50</v>
      </c>
      <c r="K451" s="28" t="str" cm="1">
        <f t="array" ref="K451:L451">_xlfn.TEXTSPLIT($J451," ")</f>
        <v>3rdDec2024</v>
      </c>
      <c r="L451" s="28" t="str">
        <v>05:54:50</v>
      </c>
      <c r="M451" s="58" t="str">
        <f t="shared" ref="M451:M514" si="74">IF($K451="7thDec2024","7/12/2024",IF($K451="1stDec2024","1/12/2024",IF($K451="2ndDec2024","2/12/2024",IF($K451="3rdDec2024","3/12/2024",IF($K451="4thDec2024","4/12/2024",IF($K451="5thDec2024","5/12/2024",IF($K451="6thDec2024","6/12/2024",IF($K451="7thDec2024","7/12/2024"))))))))</f>
        <v>3/12/2024</v>
      </c>
      <c r="N451" s="28" t="str" cm="1">
        <f t="array" ref="N451:P451">_xlfn.TEXTSPLIT($M451,"/")</f>
        <v>3</v>
      </c>
      <c r="O451" s="28" t="str">
        <v>12</v>
      </c>
      <c r="P451" s="28" t="str">
        <v>2024</v>
      </c>
      <c r="Q451" s="28">
        <f>DATE(P451,N451,O451)</f>
        <v>45363</v>
      </c>
      <c r="R451" s="89" t="str" cm="1">
        <f t="array" ref="R451:T451">_xlfn.TEXTSPLIT($L451,":")</f>
        <v>05</v>
      </c>
      <c r="S451" s="28" t="str">
        <v>54</v>
      </c>
      <c r="T451" s="28" t="str">
        <v>50</v>
      </c>
      <c r="U451" s="90">
        <f t="shared" ref="U451:U514" si="75">TIME(R451,S451,T451)</f>
        <v>0.24641203703703704</v>
      </c>
      <c r="V451" s="27" t="str">
        <f t="shared" ref="V451:V514" si="76">MID($F451,10,20)</f>
        <v>Monetization</v>
      </c>
      <c r="W451" s="37" t="str">
        <f t="shared" ref="W451:W514" si="77">IF(OR($V451="Reels",$V451="Stories",$V451="Explore Page"),"Instagram",IF(OR($V451="News Feed",$V451="Groups",$V451="Marketplace",$V451="Watch",$V451="Reactions"),"Facebook",IF(OR($V451="Subscribers",$V451="Shorts",$V451="Monetization"),"Youtube")))</f>
        <v>Youtube</v>
      </c>
      <c r="X451" s="71">
        <f t="shared" si="69"/>
        <v>34</v>
      </c>
      <c r="Y451" s="60" t="str">
        <f t="shared" si="70"/>
        <v>Train to Gain</v>
      </c>
      <c r="Z451" s="69">
        <f t="shared" ref="Z451:Z514" si="78">Q451</f>
        <v>45363</v>
      </c>
      <c r="AA451" s="66" t="str" cm="1">
        <f t="array" ref="AA451:AB451">_xlfn.TEXTSPLIT($F451,$V451)</f>
        <v>709806816</v>
      </c>
      <c r="AB451" t="str">
        <v/>
      </c>
    </row>
    <row r="452" spans="1:28">
      <c r="A452" s="32" t="s">
        <v>1580</v>
      </c>
      <c r="B452" s="37" t="str" cm="1">
        <f t="array" ref="B452:D452">TRIM(_xlfn.TEXTSPLIT($A452,"#"))</f>
        <v>5thDec2024(05:10:45)609896820Subscribers</v>
      </c>
      <c r="C452" s="27" t="str">
        <v>Train to Gain</v>
      </c>
      <c r="D452" s="27" t="str">
        <v>[8]</v>
      </c>
      <c r="E452" s="27" t="str" cm="1">
        <f t="array" ref="E452:F452">_xlfn.TEXTSPLIT($B452,")")</f>
        <v>5thDec2024(05:10:45</v>
      </c>
      <c r="F452" s="27" t="str">
        <v>609896820Subscribers</v>
      </c>
      <c r="G452" s="27" t="str">
        <f t="shared" si="71"/>
        <v>8]</v>
      </c>
      <c r="H452" s="27">
        <f>VALUE(SUBSTITUTE($G452,"]",""))</f>
        <v>8</v>
      </c>
      <c r="I452" s="27" t="str">
        <f t="shared" si="72"/>
        <v>Train to Gain</v>
      </c>
      <c r="J452" s="28" t="str">
        <f t="shared" si="73"/>
        <v>5thDec2024 05:10:45</v>
      </c>
      <c r="K452" s="28" t="str" cm="1">
        <f t="array" ref="K452:L452">_xlfn.TEXTSPLIT($J452," ")</f>
        <v>5thDec2024</v>
      </c>
      <c r="L452" s="28" t="str">
        <v>05:10:45</v>
      </c>
      <c r="M452" s="58" t="str">
        <f t="shared" si="74"/>
        <v>5/12/2024</v>
      </c>
      <c r="N452" s="28" t="str" cm="1">
        <f t="array" ref="N452:P452">_xlfn.TEXTSPLIT($M452,"/")</f>
        <v>5</v>
      </c>
      <c r="O452" s="28" t="str">
        <v>12</v>
      </c>
      <c r="P452" s="28" t="str">
        <v>2024</v>
      </c>
      <c r="Q452" s="28">
        <f>DATE(P452,N452,O452)</f>
        <v>45424</v>
      </c>
      <c r="R452" s="89" t="str" cm="1">
        <f t="array" ref="R452:T452">_xlfn.TEXTSPLIT($L452,":")</f>
        <v>05</v>
      </c>
      <c r="S452" s="28" t="str">
        <v>10</v>
      </c>
      <c r="T452" s="28" t="str">
        <v>45</v>
      </c>
      <c r="U452" s="90">
        <f t="shared" si="75"/>
        <v>0.21579861111111112</v>
      </c>
      <c r="V452" s="27" t="str">
        <f t="shared" si="76"/>
        <v>Subscribers</v>
      </c>
      <c r="W452" s="37" t="str">
        <f t="shared" si="77"/>
        <v>Youtube</v>
      </c>
      <c r="X452" s="71">
        <f t="shared" si="69"/>
        <v>8</v>
      </c>
      <c r="Y452" s="60" t="str">
        <f t="shared" si="70"/>
        <v>Train to Gain</v>
      </c>
      <c r="Z452" s="69">
        <f t="shared" si="78"/>
        <v>45424</v>
      </c>
      <c r="AA452" s="66" t="str" cm="1">
        <f t="array" ref="AA452:AB452">_xlfn.TEXTSPLIT($F452,$V452)</f>
        <v>609896820</v>
      </c>
      <c r="AB452" t="str">
        <v/>
      </c>
    </row>
    <row r="453" spans="1:28">
      <c r="A453" s="32" t="s">
        <v>1581</v>
      </c>
      <c r="B453" s="37" t="str" cm="1">
        <f t="array" ref="B453:D453">TRIM(_xlfn.TEXTSPLIT($A453,"#"))</f>
        <v>1stDec2024(04:05:58)609986824Explore Page</v>
      </c>
      <c r="C453" s="27" t="str">
        <v>Train to Gain</v>
      </c>
      <c r="D453" s="27" t="str">
        <v>[17]</v>
      </c>
      <c r="E453" s="27" t="str" cm="1">
        <f t="array" ref="E453:F453">_xlfn.TEXTSPLIT($B453,")")</f>
        <v>1stDec2024(04:05:58</v>
      </c>
      <c r="F453" s="27" t="str">
        <v>609986824Explore Page</v>
      </c>
      <c r="G453" s="27" t="str">
        <f t="shared" si="71"/>
        <v>17]</v>
      </c>
      <c r="H453" s="27">
        <f>VALUE(SUBSTITUTE($G453,"]",""))</f>
        <v>17</v>
      </c>
      <c r="I453" s="27" t="str">
        <f t="shared" si="72"/>
        <v>Train to Gain</v>
      </c>
      <c r="J453" s="28" t="str">
        <f t="shared" si="73"/>
        <v>1stDec2024 04:05:58</v>
      </c>
      <c r="K453" s="28" t="str" cm="1">
        <f t="array" ref="K453:L453">_xlfn.TEXTSPLIT($J453," ")</f>
        <v>1stDec2024</v>
      </c>
      <c r="L453" s="28" t="str">
        <v>04:05:58</v>
      </c>
      <c r="M453" s="58" t="str">
        <f t="shared" si="74"/>
        <v>1/12/2024</v>
      </c>
      <c r="N453" s="28" t="str" cm="1">
        <f t="array" ref="N453:P453">_xlfn.TEXTSPLIT($M453,"/")</f>
        <v>1</v>
      </c>
      <c r="O453" s="28" t="str">
        <v>12</v>
      </c>
      <c r="P453" s="28" t="str">
        <v>2024</v>
      </c>
      <c r="Q453" s="28">
        <f>DATE(P453,N453,O453)</f>
        <v>45303</v>
      </c>
      <c r="R453" s="89" t="str" cm="1">
        <f t="array" ref="R453:T453">_xlfn.TEXTSPLIT($L453,":")</f>
        <v>04</v>
      </c>
      <c r="S453" s="28" t="str">
        <v>05</v>
      </c>
      <c r="T453" s="28" t="str">
        <v>58</v>
      </c>
      <c r="U453" s="90">
        <f t="shared" si="75"/>
        <v>0.17081018518518518</v>
      </c>
      <c r="V453" s="27" t="str">
        <f t="shared" si="76"/>
        <v>Explore Page</v>
      </c>
      <c r="W453" s="37" t="str">
        <f t="shared" si="77"/>
        <v>Instagram</v>
      </c>
      <c r="X453" s="71">
        <f t="shared" si="69"/>
        <v>17</v>
      </c>
      <c r="Y453" s="60" t="str">
        <f t="shared" si="70"/>
        <v>Train to Gain</v>
      </c>
      <c r="Z453" s="69">
        <f t="shared" si="78"/>
        <v>45303</v>
      </c>
      <c r="AA453" s="66" t="str" cm="1">
        <f t="array" ref="AA453:AB453">_xlfn.TEXTSPLIT($F453,$V453)</f>
        <v>609986824</v>
      </c>
      <c r="AB453" t="str">
        <v/>
      </c>
    </row>
    <row r="454" spans="1:28">
      <c r="A454" s="32" t="s">
        <v>1582</v>
      </c>
      <c r="B454" s="37" t="str" cm="1">
        <f t="array" ref="B454:D454">TRIM(_xlfn.TEXTSPLIT($A454,"#"))</f>
        <v>1stDec2024(01:57:20)600076827Stories</v>
      </c>
      <c r="C454" s="27" t="str">
        <v>Unlock Your Potential</v>
      </c>
      <c r="D454" s="27" t="str">
        <v>[5]</v>
      </c>
      <c r="E454" s="27" t="str" cm="1">
        <f t="array" ref="E454:F454">_xlfn.TEXTSPLIT($B454,")")</f>
        <v>1stDec2024(01:57:20</v>
      </c>
      <c r="F454" s="27" t="str">
        <v>600076827Stories</v>
      </c>
      <c r="G454" s="27" t="str">
        <f t="shared" si="71"/>
        <v>5]</v>
      </c>
      <c r="H454" s="27">
        <f>VALUE(SUBSTITUTE($G454,"]",""))</f>
        <v>5</v>
      </c>
      <c r="I454" s="27" t="str">
        <f t="shared" si="72"/>
        <v>Unlock Your Potential</v>
      </c>
      <c r="J454" s="28" t="str">
        <f t="shared" si="73"/>
        <v>1stDec2024 01:57:20</v>
      </c>
      <c r="K454" s="28" t="str" cm="1">
        <f t="array" ref="K454:L454">_xlfn.TEXTSPLIT($J454," ")</f>
        <v>1stDec2024</v>
      </c>
      <c r="L454" s="28" t="str">
        <v>01:57:20</v>
      </c>
      <c r="M454" s="58" t="str">
        <f t="shared" si="74"/>
        <v>1/12/2024</v>
      </c>
      <c r="N454" s="28" t="str" cm="1">
        <f t="array" ref="N454:P454">_xlfn.TEXTSPLIT($M454,"/")</f>
        <v>1</v>
      </c>
      <c r="O454" s="28" t="str">
        <v>12</v>
      </c>
      <c r="P454" s="28" t="str">
        <v>2024</v>
      </c>
      <c r="Q454" s="28">
        <f>DATE(P454,N454,O454)</f>
        <v>45303</v>
      </c>
      <c r="R454" s="89" t="str" cm="1">
        <f t="array" ref="R454:T454">_xlfn.TEXTSPLIT($L454,":")</f>
        <v>01</v>
      </c>
      <c r="S454" s="28" t="str">
        <v>57</v>
      </c>
      <c r="T454" s="28" t="str">
        <v>20</v>
      </c>
      <c r="U454" s="90">
        <f t="shared" si="75"/>
        <v>8.1481481481481488E-2</v>
      </c>
      <c r="V454" s="27" t="str">
        <f t="shared" si="76"/>
        <v>Stories</v>
      </c>
      <c r="W454" s="37" t="str">
        <f t="shared" si="77"/>
        <v>Instagram</v>
      </c>
      <c r="X454" s="71">
        <f t="shared" si="69"/>
        <v>5</v>
      </c>
      <c r="Y454" s="60" t="str">
        <f t="shared" si="70"/>
        <v>Unlock Your Potential</v>
      </c>
      <c r="Z454" s="69">
        <f t="shared" si="78"/>
        <v>45303</v>
      </c>
      <c r="AA454" s="66" t="str" cm="1">
        <f t="array" ref="AA454:AB454">_xlfn.TEXTSPLIT($F454,$V454)</f>
        <v>600076827</v>
      </c>
      <c r="AB454" t="str">
        <v/>
      </c>
    </row>
    <row r="455" spans="1:28">
      <c r="A455" s="32" t="s">
        <v>1583</v>
      </c>
      <c r="B455" s="37" t="str" cm="1">
        <f t="array" ref="B455:D455">TRIM(_xlfn.TEXTSPLIT($A455,"#"))</f>
        <v>2ndDec2024(02:37:39)600166831Shorts</v>
      </c>
      <c r="C455" s="27" t="str">
        <v>Train to Gain</v>
      </c>
      <c r="D455" s="27" t="str">
        <v>[35]</v>
      </c>
      <c r="E455" s="27" t="str" cm="1">
        <f t="array" ref="E455:F455">_xlfn.TEXTSPLIT($B455,")")</f>
        <v>2ndDec2024(02:37:39</v>
      </c>
      <c r="F455" s="27" t="str">
        <v>600166831Shorts</v>
      </c>
      <c r="G455" s="27" t="str">
        <f t="shared" si="71"/>
        <v>35]</v>
      </c>
      <c r="H455" s="27">
        <f>VALUE(SUBSTITUTE($G455,"]",""))</f>
        <v>35</v>
      </c>
      <c r="I455" s="27" t="str">
        <f t="shared" si="72"/>
        <v>Train to Gain</v>
      </c>
      <c r="J455" s="28" t="str">
        <f t="shared" si="73"/>
        <v>2ndDec2024 02:37:39</v>
      </c>
      <c r="K455" s="28" t="str" cm="1">
        <f t="array" ref="K455:L455">_xlfn.TEXTSPLIT($J455," ")</f>
        <v>2ndDec2024</v>
      </c>
      <c r="L455" s="28" t="str">
        <v>02:37:39</v>
      </c>
      <c r="M455" s="58" t="str">
        <f t="shared" si="74"/>
        <v>2/12/2024</v>
      </c>
      <c r="N455" s="28" t="str" cm="1">
        <f t="array" ref="N455:P455">_xlfn.TEXTSPLIT($M455,"/")</f>
        <v>2</v>
      </c>
      <c r="O455" s="28" t="str">
        <v>12</v>
      </c>
      <c r="P455" s="28" t="str">
        <v>2024</v>
      </c>
      <c r="Q455" s="28">
        <f>DATE(P455,N455,O455)</f>
        <v>45334</v>
      </c>
      <c r="R455" s="89" t="str" cm="1">
        <f t="array" ref="R455:T455">_xlfn.TEXTSPLIT($L455,":")</f>
        <v>02</v>
      </c>
      <c r="S455" s="28" t="str">
        <v>37</v>
      </c>
      <c r="T455" s="28" t="str">
        <v>39</v>
      </c>
      <c r="U455" s="90">
        <f t="shared" si="75"/>
        <v>0.10947916666666667</v>
      </c>
      <c r="V455" s="27" t="str">
        <f t="shared" si="76"/>
        <v>Shorts</v>
      </c>
      <c r="W455" s="37" t="str">
        <f t="shared" si="77"/>
        <v>Youtube</v>
      </c>
      <c r="X455" s="71">
        <f t="shared" si="69"/>
        <v>35</v>
      </c>
      <c r="Y455" s="60" t="str">
        <f t="shared" si="70"/>
        <v>Train to Gain</v>
      </c>
      <c r="Z455" s="69">
        <f t="shared" si="78"/>
        <v>45334</v>
      </c>
      <c r="AA455" s="66" t="str" cm="1">
        <f t="array" ref="AA455:AB455">_xlfn.TEXTSPLIT($F455,$V455)</f>
        <v>600166831</v>
      </c>
      <c r="AB455" t="str">
        <v/>
      </c>
    </row>
    <row r="456" spans="1:28">
      <c r="A456" s="32" t="s">
        <v>1584</v>
      </c>
      <c r="B456" s="37" t="str" cm="1">
        <f t="array" ref="B456:D456">TRIM(_xlfn.TEXTSPLIT($A456,"#"))</f>
        <v>7thDec2024(04:34:06)700256835Subscribers</v>
      </c>
      <c r="C456" s="27" t="str">
        <v>Grow with Us</v>
      </c>
      <c r="D456" s="27" t="str">
        <v>[20]</v>
      </c>
      <c r="E456" s="27" t="str" cm="1">
        <f t="array" ref="E456:F456">_xlfn.TEXTSPLIT($B456,")")</f>
        <v>7thDec2024(04:34:06</v>
      </c>
      <c r="F456" s="27" t="str">
        <v>700256835Subscribers</v>
      </c>
      <c r="G456" s="27" t="str">
        <f t="shared" si="71"/>
        <v>20]</v>
      </c>
      <c r="H456" s="27">
        <f>VALUE(SUBSTITUTE($G456,"]",""))</f>
        <v>20</v>
      </c>
      <c r="I456" s="27" t="str">
        <f t="shared" si="72"/>
        <v>Grow with Us</v>
      </c>
      <c r="J456" s="28" t="str">
        <f t="shared" si="73"/>
        <v>7thDec2024 04:34:06</v>
      </c>
      <c r="K456" s="28" t="str" cm="1">
        <f t="array" ref="K456:L456">_xlfn.TEXTSPLIT($J456," ")</f>
        <v>7thDec2024</v>
      </c>
      <c r="L456" s="28" t="str">
        <v>04:34:06</v>
      </c>
      <c r="M456" s="58" t="str">
        <f t="shared" si="74"/>
        <v>7/12/2024</v>
      </c>
      <c r="N456" s="28" t="str" cm="1">
        <f t="array" ref="N456:P456">_xlfn.TEXTSPLIT($M456,"/")</f>
        <v>7</v>
      </c>
      <c r="O456" s="28" t="str">
        <v>12</v>
      </c>
      <c r="P456" s="28" t="str">
        <v>2024</v>
      </c>
      <c r="Q456" s="28">
        <f>DATE(P456,N456,O456)</f>
        <v>45485</v>
      </c>
      <c r="R456" s="89" t="str" cm="1">
        <f t="array" ref="R456:T456">_xlfn.TEXTSPLIT($L456,":")</f>
        <v>04</v>
      </c>
      <c r="S456" s="28" t="str">
        <v>34</v>
      </c>
      <c r="T456" s="28" t="str">
        <v>06</v>
      </c>
      <c r="U456" s="90">
        <f t="shared" si="75"/>
        <v>0.19034722222222222</v>
      </c>
      <c r="V456" s="27" t="str">
        <f t="shared" si="76"/>
        <v>Subscribers</v>
      </c>
      <c r="W456" s="37" t="str">
        <f t="shared" si="77"/>
        <v>Youtube</v>
      </c>
      <c r="X456" s="71">
        <f t="shared" si="69"/>
        <v>20</v>
      </c>
      <c r="Y456" s="60" t="str">
        <f t="shared" si="70"/>
        <v>Grow with Us</v>
      </c>
      <c r="Z456" s="69">
        <f t="shared" si="78"/>
        <v>45485</v>
      </c>
      <c r="AA456" s="66" t="str" cm="1">
        <f t="array" ref="AA456:AB456">_xlfn.TEXTSPLIT($F456,$V456)</f>
        <v>700256835</v>
      </c>
      <c r="AB456" t="str">
        <v/>
      </c>
    </row>
    <row r="457" spans="1:28">
      <c r="A457" s="32" t="s">
        <v>1585</v>
      </c>
      <c r="B457" s="37" t="str" cm="1">
        <f t="array" ref="B457:D457">TRIM(_xlfn.TEXTSPLIT($A457,"#"))</f>
        <v>6thDec2024(00:27:30)700346839Stories</v>
      </c>
      <c r="C457" s="27" t="str">
        <v>Train to Gain</v>
      </c>
      <c r="D457" s="27" t="str">
        <v>[13]</v>
      </c>
      <c r="E457" s="27" t="str" cm="1">
        <f t="array" ref="E457:F457">_xlfn.TEXTSPLIT($B457,")")</f>
        <v>6thDec2024(00:27:30</v>
      </c>
      <c r="F457" s="27" t="str">
        <v>700346839Stories</v>
      </c>
      <c r="G457" s="27" t="str">
        <f t="shared" si="71"/>
        <v>13]</v>
      </c>
      <c r="H457" s="27">
        <f>VALUE(SUBSTITUTE($G457,"]",""))</f>
        <v>13</v>
      </c>
      <c r="I457" s="27" t="str">
        <f t="shared" si="72"/>
        <v>Train to Gain</v>
      </c>
      <c r="J457" s="28" t="str">
        <f t="shared" si="73"/>
        <v>6thDec2024 00:27:30</v>
      </c>
      <c r="K457" s="28" t="str" cm="1">
        <f t="array" ref="K457:L457">_xlfn.TEXTSPLIT($J457," ")</f>
        <v>6thDec2024</v>
      </c>
      <c r="L457" s="28" t="str">
        <v>00:27:30</v>
      </c>
      <c r="M457" s="58" t="str">
        <f t="shared" si="74"/>
        <v>6/12/2024</v>
      </c>
      <c r="N457" s="28" t="str" cm="1">
        <f t="array" ref="N457:P457">_xlfn.TEXTSPLIT($M457,"/")</f>
        <v>6</v>
      </c>
      <c r="O457" s="28" t="str">
        <v>12</v>
      </c>
      <c r="P457" s="28" t="str">
        <v>2024</v>
      </c>
      <c r="Q457" s="28">
        <f>DATE(P457,N457,O457)</f>
        <v>45455</v>
      </c>
      <c r="R457" s="89" t="str" cm="1">
        <f t="array" ref="R457:T457">_xlfn.TEXTSPLIT($L457,":")</f>
        <v>00</v>
      </c>
      <c r="S457" s="28" t="str">
        <v>27</v>
      </c>
      <c r="T457" s="28" t="str">
        <v>30</v>
      </c>
      <c r="U457" s="90">
        <f t="shared" si="75"/>
        <v>1.9097222222222224E-2</v>
      </c>
      <c r="V457" s="27" t="str">
        <f t="shared" si="76"/>
        <v>Stories</v>
      </c>
      <c r="W457" s="37" t="str">
        <f t="shared" si="77"/>
        <v>Instagram</v>
      </c>
      <c r="X457" s="71">
        <f t="shared" si="69"/>
        <v>13</v>
      </c>
      <c r="Y457" s="60" t="str">
        <f t="shared" si="70"/>
        <v>Train to Gain</v>
      </c>
      <c r="Z457" s="69">
        <f t="shared" si="78"/>
        <v>45455</v>
      </c>
      <c r="AA457" s="66" t="str" cm="1">
        <f t="array" ref="AA457:AB457">_xlfn.TEXTSPLIT($F457,$V457)</f>
        <v>700346839</v>
      </c>
      <c r="AB457" t="str">
        <v/>
      </c>
    </row>
    <row r="458" spans="1:28">
      <c r="A458" s="32" t="s">
        <v>1586</v>
      </c>
      <c r="B458" s="37" t="str" cm="1">
        <f t="array" ref="B458:D458">TRIM(_xlfn.TEXTSPLIT($A458,"#"))</f>
        <v>3rdDec2024(03:58:15)600436843Reels</v>
      </c>
      <c r="C458" s="27" t="str">
        <v>Train to Gain</v>
      </c>
      <c r="D458" s="27" t="str">
        <v>[33]</v>
      </c>
      <c r="E458" s="27" t="str" cm="1">
        <f t="array" ref="E458:F458">_xlfn.TEXTSPLIT($B458,")")</f>
        <v>3rdDec2024(03:58:15</v>
      </c>
      <c r="F458" s="27" t="str">
        <v>600436843Reels</v>
      </c>
      <c r="G458" s="27" t="str">
        <f t="shared" si="71"/>
        <v>33]</v>
      </c>
      <c r="H458" s="27">
        <f>VALUE(SUBSTITUTE($G458,"]",""))</f>
        <v>33</v>
      </c>
      <c r="I458" s="27" t="str">
        <f t="shared" si="72"/>
        <v>Train to Gain</v>
      </c>
      <c r="J458" s="28" t="str">
        <f t="shared" si="73"/>
        <v>3rdDec2024 03:58:15</v>
      </c>
      <c r="K458" s="28" t="str" cm="1">
        <f t="array" ref="K458:L458">_xlfn.TEXTSPLIT($J458," ")</f>
        <v>3rdDec2024</v>
      </c>
      <c r="L458" s="28" t="str">
        <v>03:58:15</v>
      </c>
      <c r="M458" s="58" t="str">
        <f t="shared" si="74"/>
        <v>3/12/2024</v>
      </c>
      <c r="N458" s="28" t="str" cm="1">
        <f t="array" ref="N458:P458">_xlfn.TEXTSPLIT($M458,"/")</f>
        <v>3</v>
      </c>
      <c r="O458" s="28" t="str">
        <v>12</v>
      </c>
      <c r="P458" s="28" t="str">
        <v>2024</v>
      </c>
      <c r="Q458" s="28">
        <f>DATE(P458,N458,O458)</f>
        <v>45363</v>
      </c>
      <c r="R458" s="89" t="str" cm="1">
        <f t="array" ref="R458:T458">_xlfn.TEXTSPLIT($L458,":")</f>
        <v>03</v>
      </c>
      <c r="S458" s="28" t="str">
        <v>58</v>
      </c>
      <c r="T458" s="28" t="str">
        <v>15</v>
      </c>
      <c r="U458" s="90">
        <f t="shared" si="75"/>
        <v>0.16545138888888888</v>
      </c>
      <c r="V458" s="27" t="str">
        <f t="shared" si="76"/>
        <v>Reels</v>
      </c>
      <c r="W458" s="37" t="str">
        <f t="shared" si="77"/>
        <v>Instagram</v>
      </c>
      <c r="X458" s="71">
        <f t="shared" si="69"/>
        <v>33</v>
      </c>
      <c r="Y458" s="60" t="str">
        <f t="shared" si="70"/>
        <v>Train to Gain</v>
      </c>
      <c r="Z458" s="69">
        <f t="shared" si="78"/>
        <v>45363</v>
      </c>
      <c r="AA458" s="66" t="str" cm="1">
        <f t="array" ref="AA458:AB458">_xlfn.TEXTSPLIT($F458,$V458)</f>
        <v>600436843</v>
      </c>
      <c r="AB458" t="str">
        <v/>
      </c>
    </row>
    <row r="459" spans="1:28">
      <c r="A459" s="32" t="s">
        <v>1587</v>
      </c>
      <c r="B459" s="37" t="str" cm="1">
        <f t="array" ref="B459:D459">TRIM(_xlfn.TEXTSPLIT($A459,"#"))</f>
        <v>4thDec2024(07:23:02)600526846Subscribers</v>
      </c>
      <c r="C459" s="27" t="str">
        <v>Train to Gain</v>
      </c>
      <c r="D459" s="27" t="str">
        <v>[36]</v>
      </c>
      <c r="E459" s="27" t="str" cm="1">
        <f t="array" ref="E459:F459">_xlfn.TEXTSPLIT($B459,")")</f>
        <v>4thDec2024(07:23:02</v>
      </c>
      <c r="F459" s="27" t="str">
        <v>600526846Subscribers</v>
      </c>
      <c r="G459" s="27" t="str">
        <f t="shared" si="71"/>
        <v>36]</v>
      </c>
      <c r="H459" s="27">
        <f>VALUE(SUBSTITUTE($G459,"]",""))</f>
        <v>36</v>
      </c>
      <c r="I459" s="27" t="str">
        <f t="shared" si="72"/>
        <v>Train to Gain</v>
      </c>
      <c r="J459" s="28" t="str">
        <f t="shared" si="73"/>
        <v>4thDec2024 07:23:02</v>
      </c>
      <c r="K459" s="28" t="str" cm="1">
        <f t="array" ref="K459:L459">_xlfn.TEXTSPLIT($J459," ")</f>
        <v>4thDec2024</v>
      </c>
      <c r="L459" s="28" t="str">
        <v>07:23:02</v>
      </c>
      <c r="M459" s="58" t="str">
        <f t="shared" si="74"/>
        <v>4/12/2024</v>
      </c>
      <c r="N459" s="28" t="str" cm="1">
        <f t="array" ref="N459:P459">_xlfn.TEXTSPLIT($M459,"/")</f>
        <v>4</v>
      </c>
      <c r="O459" s="28" t="str">
        <v>12</v>
      </c>
      <c r="P459" s="28" t="str">
        <v>2024</v>
      </c>
      <c r="Q459" s="28">
        <f>DATE(P459,N459,O459)</f>
        <v>45394</v>
      </c>
      <c r="R459" s="89" t="str" cm="1">
        <f t="array" ref="R459:T459">_xlfn.TEXTSPLIT($L459,":")</f>
        <v>07</v>
      </c>
      <c r="S459" s="28" t="str">
        <v>23</v>
      </c>
      <c r="T459" s="28" t="str">
        <v>02</v>
      </c>
      <c r="U459" s="90">
        <f t="shared" si="75"/>
        <v>0.30766203703703704</v>
      </c>
      <c r="V459" s="27" t="str">
        <f t="shared" si="76"/>
        <v>Subscribers</v>
      </c>
      <c r="W459" s="37" t="str">
        <f t="shared" si="77"/>
        <v>Youtube</v>
      </c>
      <c r="X459" s="71">
        <f t="shared" si="69"/>
        <v>36</v>
      </c>
      <c r="Y459" s="60" t="str">
        <f t="shared" si="70"/>
        <v>Train to Gain</v>
      </c>
      <c r="Z459" s="69">
        <f t="shared" si="78"/>
        <v>45394</v>
      </c>
      <c r="AA459" s="66" t="str" cm="1">
        <f t="array" ref="AA459:AB459">_xlfn.TEXTSPLIT($F459,$V459)</f>
        <v>600526846</v>
      </c>
      <c r="AB459" t="str">
        <v/>
      </c>
    </row>
    <row r="460" spans="1:28">
      <c r="A460" s="32" t="s">
        <v>1588</v>
      </c>
      <c r="B460" s="37" t="str" cm="1">
        <f t="array" ref="B460:D460">TRIM(_xlfn.TEXTSPLIT($A460,"#"))</f>
        <v>4thDec2024(10:43:59)600616850Subscribers</v>
      </c>
      <c r="C460" s="27" t="str">
        <v>Train to Gain</v>
      </c>
      <c r="D460" s="27" t="str">
        <v>[39]</v>
      </c>
      <c r="E460" s="27" t="str" cm="1">
        <f t="array" ref="E460:F460">_xlfn.TEXTSPLIT($B460,")")</f>
        <v>4thDec2024(10:43:59</v>
      </c>
      <c r="F460" s="27" t="str">
        <v>600616850Subscribers</v>
      </c>
      <c r="G460" s="27" t="str">
        <f t="shared" si="71"/>
        <v>39]</v>
      </c>
      <c r="H460" s="27">
        <f>VALUE(SUBSTITUTE($G460,"]",""))</f>
        <v>39</v>
      </c>
      <c r="I460" s="27" t="str">
        <f t="shared" si="72"/>
        <v>Train to Gain</v>
      </c>
      <c r="J460" s="28" t="str">
        <f t="shared" si="73"/>
        <v>4thDec2024 10:43:59</v>
      </c>
      <c r="K460" s="28" t="str" cm="1">
        <f t="array" ref="K460:L460">_xlfn.TEXTSPLIT($J460," ")</f>
        <v>4thDec2024</v>
      </c>
      <c r="L460" s="28" t="str">
        <v>10:43:59</v>
      </c>
      <c r="M460" s="58" t="str">
        <f t="shared" si="74"/>
        <v>4/12/2024</v>
      </c>
      <c r="N460" s="28" t="str" cm="1">
        <f t="array" ref="N460:P460">_xlfn.TEXTSPLIT($M460,"/")</f>
        <v>4</v>
      </c>
      <c r="O460" s="28" t="str">
        <v>12</v>
      </c>
      <c r="P460" s="28" t="str">
        <v>2024</v>
      </c>
      <c r="Q460" s="28">
        <f>DATE(P460,N460,O460)</f>
        <v>45394</v>
      </c>
      <c r="R460" s="89" t="str" cm="1">
        <f t="array" ref="R460:T460">_xlfn.TEXTSPLIT($L460,":")</f>
        <v>10</v>
      </c>
      <c r="S460" s="28" t="str">
        <v>43</v>
      </c>
      <c r="T460" s="28" t="str">
        <v>59</v>
      </c>
      <c r="U460" s="90">
        <f t="shared" si="75"/>
        <v>0.44721064814814815</v>
      </c>
      <c r="V460" s="27" t="str">
        <f t="shared" si="76"/>
        <v>Subscribers</v>
      </c>
      <c r="W460" s="37" t="str">
        <f t="shared" si="77"/>
        <v>Youtube</v>
      </c>
      <c r="X460" s="71">
        <f t="shared" si="69"/>
        <v>39</v>
      </c>
      <c r="Y460" s="60" t="str">
        <f t="shared" si="70"/>
        <v>Train to Gain</v>
      </c>
      <c r="Z460" s="69">
        <f t="shared" si="78"/>
        <v>45394</v>
      </c>
      <c r="AA460" s="66" t="str" cm="1">
        <f t="array" ref="AA460:AB460">_xlfn.TEXTSPLIT($F460,$V460)</f>
        <v>600616850</v>
      </c>
      <c r="AB460" t="str">
        <v/>
      </c>
    </row>
    <row r="461" spans="1:28">
      <c r="A461" s="32" t="s">
        <v>1589</v>
      </c>
      <c r="B461" s="37" t="str" cm="1">
        <f t="array" ref="B461:D461">TRIM(_xlfn.TEXTSPLIT($A461,"#"))</f>
        <v>4thDec2024(08:39:17)700706854Explore Page</v>
      </c>
      <c r="C461" s="27" t="str">
        <v>Grow with Us</v>
      </c>
      <c r="D461" s="27" t="str">
        <v>[7]</v>
      </c>
      <c r="E461" s="27" t="str" cm="1">
        <f t="array" ref="E461:F461">_xlfn.TEXTSPLIT($B461,")")</f>
        <v>4thDec2024(08:39:17</v>
      </c>
      <c r="F461" s="27" t="str">
        <v>700706854Explore Page</v>
      </c>
      <c r="G461" s="27" t="str">
        <f t="shared" si="71"/>
        <v>7]</v>
      </c>
      <c r="H461" s="27">
        <f>VALUE(SUBSTITUTE($G461,"]",""))</f>
        <v>7</v>
      </c>
      <c r="I461" s="27" t="str">
        <f t="shared" si="72"/>
        <v>Grow with Us</v>
      </c>
      <c r="J461" s="28" t="str">
        <f t="shared" si="73"/>
        <v>4thDec2024 08:39:17</v>
      </c>
      <c r="K461" s="28" t="str" cm="1">
        <f t="array" ref="K461:L461">_xlfn.TEXTSPLIT($J461," ")</f>
        <v>4thDec2024</v>
      </c>
      <c r="L461" s="28" t="str">
        <v>08:39:17</v>
      </c>
      <c r="M461" s="58" t="str">
        <f t="shared" si="74"/>
        <v>4/12/2024</v>
      </c>
      <c r="N461" s="28" t="str" cm="1">
        <f t="array" ref="N461:P461">_xlfn.TEXTSPLIT($M461,"/")</f>
        <v>4</v>
      </c>
      <c r="O461" s="28" t="str">
        <v>12</v>
      </c>
      <c r="P461" s="28" t="str">
        <v>2024</v>
      </c>
      <c r="Q461" s="28">
        <f>DATE(P461,N461,O461)</f>
        <v>45394</v>
      </c>
      <c r="R461" s="89" t="str" cm="1">
        <f t="array" ref="R461:T461">_xlfn.TEXTSPLIT($L461,":")</f>
        <v>08</v>
      </c>
      <c r="S461" s="28" t="str">
        <v>39</v>
      </c>
      <c r="T461" s="28" t="str">
        <v>17</v>
      </c>
      <c r="U461" s="90">
        <f t="shared" si="75"/>
        <v>0.36061342592592593</v>
      </c>
      <c r="V461" s="27" t="str">
        <f t="shared" si="76"/>
        <v>Explore Page</v>
      </c>
      <c r="W461" s="37" t="str">
        <f t="shared" si="77"/>
        <v>Instagram</v>
      </c>
      <c r="X461" s="71">
        <f t="shared" si="69"/>
        <v>7</v>
      </c>
      <c r="Y461" s="60" t="str">
        <f t="shared" si="70"/>
        <v>Grow with Us</v>
      </c>
      <c r="Z461" s="69">
        <f t="shared" si="78"/>
        <v>45394</v>
      </c>
      <c r="AA461" s="66" t="str" cm="1">
        <f t="array" ref="AA461:AB461">_xlfn.TEXTSPLIT($F461,$V461)</f>
        <v>700706854</v>
      </c>
      <c r="AB461" t="str">
        <v/>
      </c>
    </row>
    <row r="462" spans="1:28">
      <c r="A462" s="32" t="s">
        <v>1590</v>
      </c>
      <c r="B462" s="37" t="str" cm="1">
        <f t="array" ref="B462:D462">TRIM(_xlfn.TEXTSPLIT($A462,"#"))</f>
        <v>1stDec2024(11:19:30)700796858Subscribers</v>
      </c>
      <c r="C462" s="27" t="str">
        <v>Unlock Your Potential</v>
      </c>
      <c r="D462" s="27" t="str">
        <v>[38]</v>
      </c>
      <c r="E462" s="27" t="str" cm="1">
        <f t="array" ref="E462:F462">_xlfn.TEXTSPLIT($B462,")")</f>
        <v>1stDec2024(11:19:30</v>
      </c>
      <c r="F462" s="27" t="str">
        <v>700796858Subscribers</v>
      </c>
      <c r="G462" s="27" t="str">
        <f t="shared" si="71"/>
        <v>38]</v>
      </c>
      <c r="H462" s="27">
        <f>VALUE(SUBSTITUTE($G462,"]",""))</f>
        <v>38</v>
      </c>
      <c r="I462" s="27" t="str">
        <f t="shared" si="72"/>
        <v>Unlock Your Potential</v>
      </c>
      <c r="J462" s="28" t="str">
        <f t="shared" si="73"/>
        <v>1stDec2024 11:19:30</v>
      </c>
      <c r="K462" s="28" t="str" cm="1">
        <f t="array" ref="K462:L462">_xlfn.TEXTSPLIT($J462," ")</f>
        <v>1stDec2024</v>
      </c>
      <c r="L462" s="28" t="str">
        <v>11:19:30</v>
      </c>
      <c r="M462" s="58" t="str">
        <f t="shared" si="74"/>
        <v>1/12/2024</v>
      </c>
      <c r="N462" s="28" t="str" cm="1">
        <f t="array" ref="N462:P462">_xlfn.TEXTSPLIT($M462,"/")</f>
        <v>1</v>
      </c>
      <c r="O462" s="28" t="str">
        <v>12</v>
      </c>
      <c r="P462" s="28" t="str">
        <v>2024</v>
      </c>
      <c r="Q462" s="28">
        <f>DATE(P462,N462,O462)</f>
        <v>45303</v>
      </c>
      <c r="R462" s="89" t="str" cm="1">
        <f t="array" ref="R462:T462">_xlfn.TEXTSPLIT($L462,":")</f>
        <v>11</v>
      </c>
      <c r="S462" s="28" t="str">
        <v>19</v>
      </c>
      <c r="T462" s="28" t="str">
        <v>30</v>
      </c>
      <c r="U462" s="90">
        <f t="shared" si="75"/>
        <v>0.47187499999999999</v>
      </c>
      <c r="V462" s="27" t="str">
        <f t="shared" si="76"/>
        <v>Subscribers</v>
      </c>
      <c r="W462" s="37" t="str">
        <f t="shared" si="77"/>
        <v>Youtube</v>
      </c>
      <c r="X462" s="71">
        <f t="shared" si="69"/>
        <v>38</v>
      </c>
      <c r="Y462" s="60" t="str">
        <f t="shared" si="70"/>
        <v>Unlock Your Potential</v>
      </c>
      <c r="Z462" s="69">
        <f t="shared" si="78"/>
        <v>45303</v>
      </c>
      <c r="AA462" s="66" t="str" cm="1">
        <f t="array" ref="AA462:AB462">_xlfn.TEXTSPLIT($F462,$V462)</f>
        <v>700796858</v>
      </c>
      <c r="AB462" t="str">
        <v/>
      </c>
    </row>
    <row r="463" spans="1:28">
      <c r="A463" s="32" t="s">
        <v>1591</v>
      </c>
      <c r="B463" s="37" t="str" cm="1">
        <f t="array" ref="B463:D463">TRIM(_xlfn.TEXTSPLIT($A463,"#"))</f>
        <v>3rdDec2024(02:58:56)600886861Reels</v>
      </c>
      <c r="C463" s="27" t="str">
        <v>Grow with Us</v>
      </c>
      <c r="D463" s="27" t="str">
        <v>[19]</v>
      </c>
      <c r="E463" s="27" t="str" cm="1">
        <f t="array" ref="E463:F463">_xlfn.TEXTSPLIT($B463,")")</f>
        <v>3rdDec2024(02:58:56</v>
      </c>
      <c r="F463" s="27" t="str">
        <v>600886861Reels</v>
      </c>
      <c r="G463" s="27" t="str">
        <f t="shared" si="71"/>
        <v>19]</v>
      </c>
      <c r="H463" s="27">
        <f>VALUE(SUBSTITUTE($G463,"]",""))</f>
        <v>19</v>
      </c>
      <c r="I463" s="27" t="str">
        <f t="shared" si="72"/>
        <v>Grow with Us</v>
      </c>
      <c r="J463" s="28" t="str">
        <f t="shared" si="73"/>
        <v>3rdDec2024 02:58:56</v>
      </c>
      <c r="K463" s="28" t="str" cm="1">
        <f t="array" ref="K463:L463">_xlfn.TEXTSPLIT($J463," ")</f>
        <v>3rdDec2024</v>
      </c>
      <c r="L463" s="28" t="str">
        <v>02:58:56</v>
      </c>
      <c r="M463" s="58" t="str">
        <f t="shared" si="74"/>
        <v>3/12/2024</v>
      </c>
      <c r="N463" s="28" t="str" cm="1">
        <f t="array" ref="N463:P463">_xlfn.TEXTSPLIT($M463,"/")</f>
        <v>3</v>
      </c>
      <c r="O463" s="28" t="str">
        <v>12</v>
      </c>
      <c r="P463" s="28" t="str">
        <v>2024</v>
      </c>
      <c r="Q463" s="28">
        <f>DATE(P463,N463,O463)</f>
        <v>45363</v>
      </c>
      <c r="R463" s="89" t="str" cm="1">
        <f t="array" ref="R463:T463">_xlfn.TEXTSPLIT($L463,":")</f>
        <v>02</v>
      </c>
      <c r="S463" s="28" t="str">
        <v>58</v>
      </c>
      <c r="T463" s="28" t="str">
        <v>56</v>
      </c>
      <c r="U463" s="90">
        <f t="shared" si="75"/>
        <v>0.12425925925925926</v>
      </c>
      <c r="V463" s="27" t="str">
        <f t="shared" si="76"/>
        <v>Reels</v>
      </c>
      <c r="W463" s="37" t="str">
        <f t="shared" si="77"/>
        <v>Instagram</v>
      </c>
      <c r="X463" s="71">
        <f t="shared" si="69"/>
        <v>19</v>
      </c>
      <c r="Y463" s="60" t="str">
        <f t="shared" si="70"/>
        <v>Grow with Us</v>
      </c>
      <c r="Z463" s="69">
        <f t="shared" si="78"/>
        <v>45363</v>
      </c>
      <c r="AA463" s="66" t="str" cm="1">
        <f t="array" ref="AA463:AB463">_xlfn.TEXTSPLIT($F463,$V463)</f>
        <v>600886861</v>
      </c>
      <c r="AB463" t="str">
        <v/>
      </c>
    </row>
    <row r="464" spans="1:28">
      <c r="A464" s="32" t="s">
        <v>1592</v>
      </c>
      <c r="B464" s="37" t="str" cm="1">
        <f t="array" ref="B464:D464">TRIM(_xlfn.TEXTSPLIT($A464,"#"))</f>
        <v>1stDec2024(09:43:17)600976865Explore Page</v>
      </c>
      <c r="C464" s="27" t="str">
        <v>Unlock Your Potential</v>
      </c>
      <c r="D464" s="27" t="str">
        <v>[11]</v>
      </c>
      <c r="E464" s="27" t="str" cm="1">
        <f t="array" ref="E464:F464">_xlfn.TEXTSPLIT($B464,")")</f>
        <v>1stDec2024(09:43:17</v>
      </c>
      <c r="F464" s="27" t="str">
        <v>600976865Explore Page</v>
      </c>
      <c r="G464" s="27" t="str">
        <f t="shared" si="71"/>
        <v>11]</v>
      </c>
      <c r="H464" s="27">
        <f>VALUE(SUBSTITUTE($G464,"]",""))</f>
        <v>11</v>
      </c>
      <c r="I464" s="27" t="str">
        <f t="shared" si="72"/>
        <v>Unlock Your Potential</v>
      </c>
      <c r="J464" s="28" t="str">
        <f t="shared" si="73"/>
        <v>1stDec2024 09:43:17</v>
      </c>
      <c r="K464" s="28" t="str" cm="1">
        <f t="array" ref="K464:L464">_xlfn.TEXTSPLIT($J464," ")</f>
        <v>1stDec2024</v>
      </c>
      <c r="L464" s="28" t="str">
        <v>09:43:17</v>
      </c>
      <c r="M464" s="58" t="str">
        <f t="shared" si="74"/>
        <v>1/12/2024</v>
      </c>
      <c r="N464" s="28" t="str" cm="1">
        <f t="array" ref="N464:P464">_xlfn.TEXTSPLIT($M464,"/")</f>
        <v>1</v>
      </c>
      <c r="O464" s="28" t="str">
        <v>12</v>
      </c>
      <c r="P464" s="28" t="str">
        <v>2024</v>
      </c>
      <c r="Q464" s="28">
        <f>DATE(P464,N464,O464)</f>
        <v>45303</v>
      </c>
      <c r="R464" s="89" t="str" cm="1">
        <f t="array" ref="R464:T464">_xlfn.TEXTSPLIT($L464,":")</f>
        <v>09</v>
      </c>
      <c r="S464" s="28" t="str">
        <v>43</v>
      </c>
      <c r="T464" s="28" t="str">
        <v>17</v>
      </c>
      <c r="U464" s="90">
        <f t="shared" si="75"/>
        <v>0.40505787037037039</v>
      </c>
      <c r="V464" s="27" t="str">
        <f t="shared" si="76"/>
        <v>Explore Page</v>
      </c>
      <c r="W464" s="37" t="str">
        <f t="shared" si="77"/>
        <v>Instagram</v>
      </c>
      <c r="X464" s="71">
        <f t="shared" si="69"/>
        <v>11</v>
      </c>
      <c r="Y464" s="60" t="str">
        <f t="shared" si="70"/>
        <v>Unlock Your Potential</v>
      </c>
      <c r="Z464" s="69">
        <f t="shared" si="78"/>
        <v>45303</v>
      </c>
      <c r="AA464" s="66" t="str" cm="1">
        <f t="array" ref="AA464:AB464">_xlfn.TEXTSPLIT($F464,$V464)</f>
        <v>600976865</v>
      </c>
      <c r="AB464" t="str">
        <v/>
      </c>
    </row>
    <row r="465" spans="1:28">
      <c r="A465" s="32" t="s">
        <v>1593</v>
      </c>
      <c r="B465" s="37" t="str" cm="1">
        <f t="array" ref="B465:D465">TRIM(_xlfn.TEXTSPLIT($A465,"#"))</f>
        <v>2ndDec2024(08:49:36)601066869News Feed</v>
      </c>
      <c r="C465" s="27" t="str">
        <v>Unlock Your Potential</v>
      </c>
      <c r="D465" s="27" t="str">
        <v>[14]</v>
      </c>
      <c r="E465" s="27" t="str" cm="1">
        <f t="array" ref="E465:F465">_xlfn.TEXTSPLIT($B465,")")</f>
        <v>2ndDec2024(08:49:36</v>
      </c>
      <c r="F465" s="27" t="str">
        <v>601066869News Feed</v>
      </c>
      <c r="G465" s="27" t="str">
        <f t="shared" si="71"/>
        <v>14]</v>
      </c>
      <c r="H465" s="27">
        <f>VALUE(SUBSTITUTE($G465,"]",""))</f>
        <v>14</v>
      </c>
      <c r="I465" s="27" t="str">
        <f t="shared" si="72"/>
        <v>Unlock Your Potential</v>
      </c>
      <c r="J465" s="28" t="str">
        <f t="shared" si="73"/>
        <v>2ndDec2024 08:49:36</v>
      </c>
      <c r="K465" s="28" t="str" cm="1">
        <f t="array" ref="K465:L465">_xlfn.TEXTSPLIT($J465," ")</f>
        <v>2ndDec2024</v>
      </c>
      <c r="L465" s="28" t="str">
        <v>08:49:36</v>
      </c>
      <c r="M465" s="58" t="str">
        <f t="shared" si="74"/>
        <v>2/12/2024</v>
      </c>
      <c r="N465" s="28" t="str" cm="1">
        <f t="array" ref="N465:P465">_xlfn.TEXTSPLIT($M465,"/")</f>
        <v>2</v>
      </c>
      <c r="O465" s="28" t="str">
        <v>12</v>
      </c>
      <c r="P465" s="28" t="str">
        <v>2024</v>
      </c>
      <c r="Q465" s="28">
        <f>DATE(P465,N465,O465)</f>
        <v>45334</v>
      </c>
      <c r="R465" s="89" t="str" cm="1">
        <f t="array" ref="R465:T465">_xlfn.TEXTSPLIT($L465,":")</f>
        <v>08</v>
      </c>
      <c r="S465" s="28" t="str">
        <v>49</v>
      </c>
      <c r="T465" s="28" t="str">
        <v>36</v>
      </c>
      <c r="U465" s="90">
        <f t="shared" si="75"/>
        <v>0.36777777777777776</v>
      </c>
      <c r="V465" s="27" t="str">
        <f t="shared" si="76"/>
        <v>News Feed</v>
      </c>
      <c r="W465" s="37" t="str">
        <f t="shared" si="77"/>
        <v>Facebook</v>
      </c>
      <c r="X465" s="71">
        <f t="shared" si="69"/>
        <v>14</v>
      </c>
      <c r="Y465" s="60" t="str">
        <f t="shared" si="70"/>
        <v>Unlock Your Potential</v>
      </c>
      <c r="Z465" s="69">
        <f t="shared" si="78"/>
        <v>45334</v>
      </c>
      <c r="AA465" s="66" t="str" cm="1">
        <f t="array" ref="AA465:AB465">_xlfn.TEXTSPLIT($F465,$V465)</f>
        <v>601066869</v>
      </c>
      <c r="AB465" t="str">
        <v/>
      </c>
    </row>
    <row r="466" spans="1:28">
      <c r="A466" s="32" t="s">
        <v>1594</v>
      </c>
      <c r="B466" s="37" t="str" cm="1">
        <f t="array" ref="B466:D466">TRIM(_xlfn.TEXTSPLIT($A466,"#"))</f>
        <v>2ndDec2024(07:47:49)701156873News Feed</v>
      </c>
      <c r="C466" s="27" t="str">
        <v>Grow with Us</v>
      </c>
      <c r="D466" s="27" t="str">
        <v>[19]</v>
      </c>
      <c r="E466" s="27" t="str" cm="1">
        <f t="array" ref="E466:F466">_xlfn.TEXTSPLIT($B466,")")</f>
        <v>2ndDec2024(07:47:49</v>
      </c>
      <c r="F466" s="27" t="str">
        <v>701156873News Feed</v>
      </c>
      <c r="G466" s="27" t="str">
        <f t="shared" si="71"/>
        <v>19]</v>
      </c>
      <c r="H466" s="27">
        <f>VALUE(SUBSTITUTE($G466,"]",""))</f>
        <v>19</v>
      </c>
      <c r="I466" s="27" t="str">
        <f t="shared" si="72"/>
        <v>Grow with Us</v>
      </c>
      <c r="J466" s="28" t="str">
        <f t="shared" si="73"/>
        <v>2ndDec2024 07:47:49</v>
      </c>
      <c r="K466" s="28" t="str" cm="1">
        <f t="array" ref="K466:L466">_xlfn.TEXTSPLIT($J466," ")</f>
        <v>2ndDec2024</v>
      </c>
      <c r="L466" s="28" t="str">
        <v>07:47:49</v>
      </c>
      <c r="M466" s="58" t="str">
        <f t="shared" si="74"/>
        <v>2/12/2024</v>
      </c>
      <c r="N466" s="28" t="str" cm="1">
        <f t="array" ref="N466:P466">_xlfn.TEXTSPLIT($M466,"/")</f>
        <v>2</v>
      </c>
      <c r="O466" s="28" t="str">
        <v>12</v>
      </c>
      <c r="P466" s="28" t="str">
        <v>2024</v>
      </c>
      <c r="Q466" s="28">
        <f>DATE(P466,N466,O466)</f>
        <v>45334</v>
      </c>
      <c r="R466" s="89" t="str" cm="1">
        <f t="array" ref="R466:T466">_xlfn.TEXTSPLIT($L466,":")</f>
        <v>07</v>
      </c>
      <c r="S466" s="28" t="str">
        <v>47</v>
      </c>
      <c r="T466" s="28" t="str">
        <v>49</v>
      </c>
      <c r="U466" s="90">
        <f t="shared" si="75"/>
        <v>0.32487268518518519</v>
      </c>
      <c r="V466" s="27" t="str">
        <f t="shared" si="76"/>
        <v>News Feed</v>
      </c>
      <c r="W466" s="37" t="str">
        <f t="shared" si="77"/>
        <v>Facebook</v>
      </c>
      <c r="X466" s="71">
        <f t="shared" si="69"/>
        <v>19</v>
      </c>
      <c r="Y466" s="60" t="str">
        <f t="shared" si="70"/>
        <v>Grow with Us</v>
      </c>
      <c r="Z466" s="69">
        <f t="shared" si="78"/>
        <v>45334</v>
      </c>
      <c r="AA466" s="66" t="str" cm="1">
        <f t="array" ref="AA466:AB466">_xlfn.TEXTSPLIT($F466,$V466)</f>
        <v>701156873</v>
      </c>
      <c r="AB466" t="str">
        <v/>
      </c>
    </row>
    <row r="467" spans="1:28">
      <c r="A467" s="32" t="s">
        <v>1595</v>
      </c>
      <c r="B467" s="37" t="str" cm="1">
        <f t="array" ref="B467:D467">TRIM(_xlfn.TEXTSPLIT($A467,"#"))</f>
        <v>2ndDec2024(04:50:19)701246877Stories</v>
      </c>
      <c r="C467" s="27" t="str">
        <v>Grow with Us</v>
      </c>
      <c r="D467" s="27" t="str">
        <v>[38]</v>
      </c>
      <c r="E467" s="27" t="str" cm="1">
        <f t="array" ref="E467:F467">_xlfn.TEXTSPLIT($B467,")")</f>
        <v>2ndDec2024(04:50:19</v>
      </c>
      <c r="F467" s="27" t="str">
        <v>701246877Stories</v>
      </c>
      <c r="G467" s="27" t="str">
        <f t="shared" si="71"/>
        <v>38]</v>
      </c>
      <c r="H467" s="27">
        <f>VALUE(SUBSTITUTE($G467,"]",""))</f>
        <v>38</v>
      </c>
      <c r="I467" s="27" t="str">
        <f t="shared" si="72"/>
        <v>Grow with Us</v>
      </c>
      <c r="J467" s="28" t="str">
        <f t="shared" si="73"/>
        <v>2ndDec2024 04:50:19</v>
      </c>
      <c r="K467" s="28" t="str" cm="1">
        <f t="array" ref="K467:L467">_xlfn.TEXTSPLIT($J467," ")</f>
        <v>2ndDec2024</v>
      </c>
      <c r="L467" s="28" t="str">
        <v>04:50:19</v>
      </c>
      <c r="M467" s="58" t="str">
        <f t="shared" si="74"/>
        <v>2/12/2024</v>
      </c>
      <c r="N467" s="28" t="str" cm="1">
        <f t="array" ref="N467:P467">_xlfn.TEXTSPLIT($M467,"/")</f>
        <v>2</v>
      </c>
      <c r="O467" s="28" t="str">
        <v>12</v>
      </c>
      <c r="P467" s="28" t="str">
        <v>2024</v>
      </c>
      <c r="Q467" s="28">
        <f>DATE(P467,N467,O467)</f>
        <v>45334</v>
      </c>
      <c r="R467" s="89" t="str" cm="1">
        <f t="array" ref="R467:T467">_xlfn.TEXTSPLIT($L467,":")</f>
        <v>04</v>
      </c>
      <c r="S467" s="28" t="str">
        <v>50</v>
      </c>
      <c r="T467" s="28" t="str">
        <v>19</v>
      </c>
      <c r="U467" s="90">
        <f t="shared" si="75"/>
        <v>0.2016087962962963</v>
      </c>
      <c r="V467" s="27" t="str">
        <f t="shared" si="76"/>
        <v>Stories</v>
      </c>
      <c r="W467" s="37" t="str">
        <f t="shared" si="77"/>
        <v>Instagram</v>
      </c>
      <c r="X467" s="71">
        <f t="shared" si="69"/>
        <v>38</v>
      </c>
      <c r="Y467" s="60" t="str">
        <f t="shared" si="70"/>
        <v>Grow with Us</v>
      </c>
      <c r="Z467" s="69">
        <f t="shared" si="78"/>
        <v>45334</v>
      </c>
      <c r="AA467" s="66" t="str" cm="1">
        <f t="array" ref="AA467:AB467">_xlfn.TEXTSPLIT($F467,$V467)</f>
        <v>701246877</v>
      </c>
      <c r="AB467" t="str">
        <v/>
      </c>
    </row>
    <row r="468" spans="1:28">
      <c r="A468" s="32" t="s">
        <v>1596</v>
      </c>
      <c r="B468" s="37" t="str" cm="1">
        <f t="array" ref="B468:D468">TRIM(_xlfn.TEXTSPLIT($A468,"#"))</f>
        <v>2ndDec2024(01:48:57)701336880News Feed</v>
      </c>
      <c r="C468" s="27" t="str">
        <v>Train to Gain</v>
      </c>
      <c r="D468" s="27" t="str">
        <v>[10]</v>
      </c>
      <c r="E468" s="27" t="str" cm="1">
        <f t="array" ref="E468:F468">_xlfn.TEXTSPLIT($B468,")")</f>
        <v>2ndDec2024(01:48:57</v>
      </c>
      <c r="F468" s="27" t="str">
        <v>701336880News Feed</v>
      </c>
      <c r="G468" s="27" t="str">
        <f t="shared" si="71"/>
        <v>10]</v>
      </c>
      <c r="H468" s="27">
        <f>VALUE(SUBSTITUTE($G468,"]",""))</f>
        <v>10</v>
      </c>
      <c r="I468" s="27" t="str">
        <f t="shared" si="72"/>
        <v>Train to Gain</v>
      </c>
      <c r="J468" s="28" t="str">
        <f t="shared" si="73"/>
        <v>2ndDec2024 01:48:57</v>
      </c>
      <c r="K468" s="28" t="str" cm="1">
        <f t="array" ref="K468:L468">_xlfn.TEXTSPLIT($J468," ")</f>
        <v>2ndDec2024</v>
      </c>
      <c r="L468" s="28" t="str">
        <v>01:48:57</v>
      </c>
      <c r="M468" s="58" t="str">
        <f t="shared" si="74"/>
        <v>2/12/2024</v>
      </c>
      <c r="N468" s="28" t="str" cm="1">
        <f t="array" ref="N468:P468">_xlfn.TEXTSPLIT($M468,"/")</f>
        <v>2</v>
      </c>
      <c r="O468" s="28" t="str">
        <v>12</v>
      </c>
      <c r="P468" s="28" t="str">
        <v>2024</v>
      </c>
      <c r="Q468" s="28">
        <f>DATE(P468,N468,O468)</f>
        <v>45334</v>
      </c>
      <c r="R468" s="89" t="str" cm="1">
        <f t="array" ref="R468:T468">_xlfn.TEXTSPLIT($L468,":")</f>
        <v>01</v>
      </c>
      <c r="S468" s="28" t="str">
        <v>48</v>
      </c>
      <c r="T468" s="28" t="str">
        <v>57</v>
      </c>
      <c r="U468" s="90">
        <f t="shared" si="75"/>
        <v>7.5659722222222225E-2</v>
      </c>
      <c r="V468" s="27" t="str">
        <f t="shared" si="76"/>
        <v>News Feed</v>
      </c>
      <c r="W468" s="37" t="str">
        <f t="shared" si="77"/>
        <v>Facebook</v>
      </c>
      <c r="X468" s="71">
        <f t="shared" si="69"/>
        <v>10</v>
      </c>
      <c r="Y468" s="60" t="str">
        <f t="shared" si="70"/>
        <v>Train to Gain</v>
      </c>
      <c r="Z468" s="69">
        <f t="shared" si="78"/>
        <v>45334</v>
      </c>
      <c r="AA468" s="66" t="str" cm="1">
        <f t="array" ref="AA468:AB468">_xlfn.TEXTSPLIT($F468,$V468)</f>
        <v>701336880</v>
      </c>
      <c r="AB468" t="str">
        <v/>
      </c>
    </row>
    <row r="469" spans="1:28">
      <c r="A469" s="32" t="s">
        <v>1597</v>
      </c>
      <c r="B469" s="37" t="str" cm="1">
        <f t="array" ref="B469:D469">TRIM(_xlfn.TEXTSPLIT($A469,"#"))</f>
        <v>5thDec2024(00:29:05)601426884Subscribers</v>
      </c>
      <c r="C469" s="27" t="str">
        <v>Train to Gain</v>
      </c>
      <c r="D469" s="27" t="str">
        <v>[4]</v>
      </c>
      <c r="E469" s="27" t="str" cm="1">
        <f t="array" ref="E469:F469">_xlfn.TEXTSPLIT($B469,")")</f>
        <v>5thDec2024(00:29:05</v>
      </c>
      <c r="F469" s="27" t="str">
        <v>601426884Subscribers</v>
      </c>
      <c r="G469" s="27" t="str">
        <f t="shared" si="71"/>
        <v>4]</v>
      </c>
      <c r="H469" s="27">
        <f>VALUE(SUBSTITUTE($G469,"]",""))</f>
        <v>4</v>
      </c>
      <c r="I469" s="27" t="str">
        <f t="shared" si="72"/>
        <v>Train to Gain</v>
      </c>
      <c r="J469" s="28" t="str">
        <f t="shared" si="73"/>
        <v>5thDec2024 00:29:05</v>
      </c>
      <c r="K469" s="28" t="str" cm="1">
        <f t="array" ref="K469:L469">_xlfn.TEXTSPLIT($J469," ")</f>
        <v>5thDec2024</v>
      </c>
      <c r="L469" s="28" t="str">
        <v>00:29:05</v>
      </c>
      <c r="M469" s="58" t="str">
        <f t="shared" si="74"/>
        <v>5/12/2024</v>
      </c>
      <c r="N469" s="28" t="str" cm="1">
        <f t="array" ref="N469:P469">_xlfn.TEXTSPLIT($M469,"/")</f>
        <v>5</v>
      </c>
      <c r="O469" s="28" t="str">
        <v>12</v>
      </c>
      <c r="P469" s="28" t="str">
        <v>2024</v>
      </c>
      <c r="Q469" s="28">
        <f>DATE(P469,N469,O469)</f>
        <v>45424</v>
      </c>
      <c r="R469" s="89" t="str" cm="1">
        <f t="array" ref="R469:T469">_xlfn.TEXTSPLIT($L469,":")</f>
        <v>00</v>
      </c>
      <c r="S469" s="28" t="str">
        <v>29</v>
      </c>
      <c r="T469" s="28" t="str">
        <v>05</v>
      </c>
      <c r="U469" s="90">
        <f t="shared" si="75"/>
        <v>2.0196759259259258E-2</v>
      </c>
      <c r="V469" s="27" t="str">
        <f t="shared" si="76"/>
        <v>Subscribers</v>
      </c>
      <c r="W469" s="37" t="str">
        <f t="shared" si="77"/>
        <v>Youtube</v>
      </c>
      <c r="X469" s="71">
        <f t="shared" si="69"/>
        <v>4</v>
      </c>
      <c r="Y469" s="60" t="str">
        <f t="shared" si="70"/>
        <v>Train to Gain</v>
      </c>
      <c r="Z469" s="69">
        <f t="shared" si="78"/>
        <v>45424</v>
      </c>
      <c r="AA469" s="66" t="str" cm="1">
        <f t="array" ref="AA469:AB469">_xlfn.TEXTSPLIT($F469,$V469)</f>
        <v>601426884</v>
      </c>
      <c r="AB469" t="str">
        <v/>
      </c>
    </row>
    <row r="470" spans="1:28">
      <c r="A470" s="32" t="s">
        <v>1598</v>
      </c>
      <c r="B470" s="37" t="str" cm="1">
        <f t="array" ref="B470:D470">TRIM(_xlfn.TEXTSPLIT($A470,"#"))</f>
        <v>3rdDec2024(02:51:16)601516888Explore Page</v>
      </c>
      <c r="C470" s="27" t="str">
        <v>Train to Gain</v>
      </c>
      <c r="D470" s="27" t="str">
        <v>[37]</v>
      </c>
      <c r="E470" s="27" t="str" cm="1">
        <f t="array" ref="E470:F470">_xlfn.TEXTSPLIT($B470,")")</f>
        <v>3rdDec2024(02:51:16</v>
      </c>
      <c r="F470" s="27" t="str">
        <v>601516888Explore Page</v>
      </c>
      <c r="G470" s="27" t="str">
        <f t="shared" si="71"/>
        <v>37]</v>
      </c>
      <c r="H470" s="27">
        <f>VALUE(SUBSTITUTE($G470,"]",""))</f>
        <v>37</v>
      </c>
      <c r="I470" s="27" t="str">
        <f t="shared" si="72"/>
        <v>Train to Gain</v>
      </c>
      <c r="J470" s="28" t="str">
        <f t="shared" si="73"/>
        <v>3rdDec2024 02:51:16</v>
      </c>
      <c r="K470" s="28" t="str" cm="1">
        <f t="array" ref="K470:L470">_xlfn.TEXTSPLIT($J470," ")</f>
        <v>3rdDec2024</v>
      </c>
      <c r="L470" s="28" t="str">
        <v>02:51:16</v>
      </c>
      <c r="M470" s="58" t="str">
        <f t="shared" si="74"/>
        <v>3/12/2024</v>
      </c>
      <c r="N470" s="28" t="str" cm="1">
        <f t="array" ref="N470:P470">_xlfn.TEXTSPLIT($M470,"/")</f>
        <v>3</v>
      </c>
      <c r="O470" s="28" t="str">
        <v>12</v>
      </c>
      <c r="P470" s="28" t="str">
        <v>2024</v>
      </c>
      <c r="Q470" s="28">
        <f>DATE(P470,N470,O470)</f>
        <v>45363</v>
      </c>
      <c r="R470" s="89" t="str" cm="1">
        <f t="array" ref="R470:T470">_xlfn.TEXTSPLIT($L470,":")</f>
        <v>02</v>
      </c>
      <c r="S470" s="28" t="str">
        <v>51</v>
      </c>
      <c r="T470" s="28" t="str">
        <v>16</v>
      </c>
      <c r="U470" s="90">
        <f t="shared" si="75"/>
        <v>0.11893518518518519</v>
      </c>
      <c r="V470" s="27" t="str">
        <f t="shared" si="76"/>
        <v>Explore Page</v>
      </c>
      <c r="W470" s="37" t="str">
        <f t="shared" si="77"/>
        <v>Instagram</v>
      </c>
      <c r="X470" s="71">
        <f t="shared" si="69"/>
        <v>37</v>
      </c>
      <c r="Y470" s="60" t="str">
        <f t="shared" si="70"/>
        <v>Train to Gain</v>
      </c>
      <c r="Z470" s="69">
        <f t="shared" si="78"/>
        <v>45363</v>
      </c>
      <c r="AA470" s="66" t="str" cm="1">
        <f t="array" ref="AA470:AB470">_xlfn.TEXTSPLIT($F470,$V470)</f>
        <v>601516888</v>
      </c>
      <c r="AB470" t="str">
        <v/>
      </c>
    </row>
    <row r="471" spans="1:28">
      <c r="A471" s="32" t="s">
        <v>1599</v>
      </c>
      <c r="B471" s="37" t="str" cm="1">
        <f t="array" ref="B471:D471">TRIM(_xlfn.TEXTSPLIT($A471,"#"))</f>
        <v>1stDec2024(08:04:37)701606892Stories</v>
      </c>
      <c r="C471" s="27" t="str">
        <v>Train to Gain</v>
      </c>
      <c r="D471" s="27" t="str">
        <v>[16]</v>
      </c>
      <c r="E471" s="27" t="str" cm="1">
        <f t="array" ref="E471:F471">_xlfn.TEXTSPLIT($B471,")")</f>
        <v>1stDec2024(08:04:37</v>
      </c>
      <c r="F471" s="27" t="str">
        <v>701606892Stories</v>
      </c>
      <c r="G471" s="27" t="str">
        <f t="shared" si="71"/>
        <v>16]</v>
      </c>
      <c r="H471" s="27">
        <f>VALUE(SUBSTITUTE($G471,"]",""))</f>
        <v>16</v>
      </c>
      <c r="I471" s="27" t="str">
        <f t="shared" si="72"/>
        <v>Train to Gain</v>
      </c>
      <c r="J471" s="28" t="str">
        <f t="shared" si="73"/>
        <v>1stDec2024 08:04:37</v>
      </c>
      <c r="K471" s="28" t="str" cm="1">
        <f t="array" ref="K471:L471">_xlfn.TEXTSPLIT($J471," ")</f>
        <v>1stDec2024</v>
      </c>
      <c r="L471" s="28" t="str">
        <v>08:04:37</v>
      </c>
      <c r="M471" s="58" t="str">
        <f t="shared" si="74"/>
        <v>1/12/2024</v>
      </c>
      <c r="N471" s="28" t="str" cm="1">
        <f t="array" ref="N471:P471">_xlfn.TEXTSPLIT($M471,"/")</f>
        <v>1</v>
      </c>
      <c r="O471" s="28" t="str">
        <v>12</v>
      </c>
      <c r="P471" s="28" t="str">
        <v>2024</v>
      </c>
      <c r="Q471" s="28">
        <f>DATE(P471,N471,O471)</f>
        <v>45303</v>
      </c>
      <c r="R471" s="89" t="str" cm="1">
        <f t="array" ref="R471:T471">_xlfn.TEXTSPLIT($L471,":")</f>
        <v>08</v>
      </c>
      <c r="S471" s="28" t="str">
        <v>04</v>
      </c>
      <c r="T471" s="28" t="str">
        <v>37</v>
      </c>
      <c r="U471" s="90">
        <f t="shared" si="75"/>
        <v>0.33653935185185185</v>
      </c>
      <c r="V471" s="27" t="str">
        <f t="shared" si="76"/>
        <v>Stories</v>
      </c>
      <c r="W471" s="37" t="str">
        <f t="shared" si="77"/>
        <v>Instagram</v>
      </c>
      <c r="X471" s="71">
        <f t="shared" si="69"/>
        <v>16</v>
      </c>
      <c r="Y471" s="60" t="str">
        <f t="shared" si="70"/>
        <v>Train to Gain</v>
      </c>
      <c r="Z471" s="69">
        <f t="shared" si="78"/>
        <v>45303</v>
      </c>
      <c r="AA471" s="66" t="str" cm="1">
        <f t="array" ref="AA471:AB471">_xlfn.TEXTSPLIT($F471,$V471)</f>
        <v>701606892</v>
      </c>
      <c r="AB471" t="str">
        <v/>
      </c>
    </row>
    <row r="472" spans="1:28">
      <c r="A472" s="32" t="s">
        <v>1600</v>
      </c>
      <c r="B472" s="37" t="str" cm="1">
        <f t="array" ref="B472:D472">TRIM(_xlfn.TEXTSPLIT($A472,"#"))</f>
        <v>2ndDec2024(04:30:57)701696895Explore Page</v>
      </c>
      <c r="C472" s="27" t="str">
        <v>Unlock Your Potential</v>
      </c>
      <c r="D472" s="27" t="str">
        <v>[40]</v>
      </c>
      <c r="E472" s="27" t="str" cm="1">
        <f t="array" ref="E472:F472">_xlfn.TEXTSPLIT($B472,")")</f>
        <v>2ndDec2024(04:30:57</v>
      </c>
      <c r="F472" s="27" t="str">
        <v>701696895Explore Page</v>
      </c>
      <c r="G472" s="27" t="str">
        <f t="shared" si="71"/>
        <v>40]</v>
      </c>
      <c r="H472" s="27">
        <f>VALUE(SUBSTITUTE($G472,"]",""))</f>
        <v>40</v>
      </c>
      <c r="I472" s="27" t="str">
        <f t="shared" si="72"/>
        <v>Unlock Your Potential</v>
      </c>
      <c r="J472" s="28" t="str">
        <f t="shared" si="73"/>
        <v>2ndDec2024 04:30:57</v>
      </c>
      <c r="K472" s="28" t="str" cm="1">
        <f t="array" ref="K472:L472">_xlfn.TEXTSPLIT($J472," ")</f>
        <v>2ndDec2024</v>
      </c>
      <c r="L472" s="28" t="str">
        <v>04:30:57</v>
      </c>
      <c r="M472" s="58" t="str">
        <f t="shared" si="74"/>
        <v>2/12/2024</v>
      </c>
      <c r="N472" s="28" t="str" cm="1">
        <f t="array" ref="N472:P472">_xlfn.TEXTSPLIT($M472,"/")</f>
        <v>2</v>
      </c>
      <c r="O472" s="28" t="str">
        <v>12</v>
      </c>
      <c r="P472" s="28" t="str">
        <v>2024</v>
      </c>
      <c r="Q472" s="28">
        <f>DATE(P472,N472,O472)</f>
        <v>45334</v>
      </c>
      <c r="R472" s="89" t="str" cm="1">
        <f t="array" ref="R472:T472">_xlfn.TEXTSPLIT($L472,":")</f>
        <v>04</v>
      </c>
      <c r="S472" s="28" t="str">
        <v>30</v>
      </c>
      <c r="T472" s="28" t="str">
        <v>57</v>
      </c>
      <c r="U472" s="90">
        <f t="shared" si="75"/>
        <v>0.18815972222222221</v>
      </c>
      <c r="V472" s="27" t="str">
        <f t="shared" si="76"/>
        <v>Explore Page</v>
      </c>
      <c r="W472" s="37" t="str">
        <f t="shared" si="77"/>
        <v>Instagram</v>
      </c>
      <c r="X472" s="71">
        <f t="shared" si="69"/>
        <v>40</v>
      </c>
      <c r="Y472" s="60" t="str">
        <f t="shared" si="70"/>
        <v>Unlock Your Potential</v>
      </c>
      <c r="Z472" s="69">
        <f t="shared" si="78"/>
        <v>45334</v>
      </c>
      <c r="AA472" s="66" t="str" cm="1">
        <f t="array" ref="AA472:AB472">_xlfn.TEXTSPLIT($F472,$V472)</f>
        <v>701696895</v>
      </c>
      <c r="AB472" t="str">
        <v/>
      </c>
    </row>
    <row r="473" spans="1:28">
      <c r="A473" s="32" t="s">
        <v>1601</v>
      </c>
      <c r="B473" s="37" t="str" cm="1">
        <f t="array" ref="B473:D473">TRIM(_xlfn.TEXTSPLIT($A473,"#"))</f>
        <v>6thDec2024(03:05:41)701786899Subscribers</v>
      </c>
      <c r="C473" s="27" t="str">
        <v>Unlock Your Potential</v>
      </c>
      <c r="D473" s="27" t="str">
        <v>[32]</v>
      </c>
      <c r="E473" s="27" t="str" cm="1">
        <f t="array" ref="E473:F473">_xlfn.TEXTSPLIT($B473,")")</f>
        <v>6thDec2024(03:05:41</v>
      </c>
      <c r="F473" s="27" t="str">
        <v>701786899Subscribers</v>
      </c>
      <c r="G473" s="27" t="str">
        <f t="shared" si="71"/>
        <v>32]</v>
      </c>
      <c r="H473" s="27">
        <f>VALUE(SUBSTITUTE($G473,"]",""))</f>
        <v>32</v>
      </c>
      <c r="I473" s="27" t="str">
        <f t="shared" si="72"/>
        <v>Unlock Your Potential</v>
      </c>
      <c r="J473" s="28" t="str">
        <f t="shared" si="73"/>
        <v>6thDec2024 03:05:41</v>
      </c>
      <c r="K473" s="28" t="str" cm="1">
        <f t="array" ref="K473:L473">_xlfn.TEXTSPLIT($J473," ")</f>
        <v>6thDec2024</v>
      </c>
      <c r="L473" s="28" t="str">
        <v>03:05:41</v>
      </c>
      <c r="M473" s="58" t="str">
        <f t="shared" si="74"/>
        <v>6/12/2024</v>
      </c>
      <c r="N473" s="28" t="str" cm="1">
        <f t="array" ref="N473:P473">_xlfn.TEXTSPLIT($M473,"/")</f>
        <v>6</v>
      </c>
      <c r="O473" s="28" t="str">
        <v>12</v>
      </c>
      <c r="P473" s="28" t="str">
        <v>2024</v>
      </c>
      <c r="Q473" s="28">
        <f>DATE(P473,N473,O473)</f>
        <v>45455</v>
      </c>
      <c r="R473" s="89" t="str" cm="1">
        <f t="array" ref="R473:T473">_xlfn.TEXTSPLIT($L473,":")</f>
        <v>03</v>
      </c>
      <c r="S473" s="28" t="str">
        <v>05</v>
      </c>
      <c r="T473" s="28" t="str">
        <v>41</v>
      </c>
      <c r="U473" s="90">
        <f t="shared" si="75"/>
        <v>0.12894675925925925</v>
      </c>
      <c r="V473" s="27" t="str">
        <f t="shared" si="76"/>
        <v>Subscribers</v>
      </c>
      <c r="W473" s="37" t="str">
        <f t="shared" si="77"/>
        <v>Youtube</v>
      </c>
      <c r="X473" s="71">
        <f t="shared" si="69"/>
        <v>32</v>
      </c>
      <c r="Y473" s="60" t="str">
        <f t="shared" si="70"/>
        <v>Unlock Your Potential</v>
      </c>
      <c r="Z473" s="69">
        <f t="shared" si="78"/>
        <v>45455</v>
      </c>
      <c r="AA473" s="66" t="str" cm="1">
        <f t="array" ref="AA473:AB473">_xlfn.TEXTSPLIT($F473,$V473)</f>
        <v>701786899</v>
      </c>
      <c r="AB473" t="str">
        <v/>
      </c>
    </row>
    <row r="474" spans="1:28">
      <c r="A474" s="32" t="s">
        <v>1602</v>
      </c>
      <c r="B474" s="37" t="str" cm="1">
        <f t="array" ref="B474:D474">TRIM(_xlfn.TEXTSPLIT($A474,"#"))</f>
        <v>1stDec2024(09:14:55)601876903Explore Page</v>
      </c>
      <c r="C474" s="27" t="str">
        <v>Unlock Your Potential</v>
      </c>
      <c r="D474" s="27" t="str">
        <v>[40]</v>
      </c>
      <c r="E474" s="27" t="str" cm="1">
        <f t="array" ref="E474:F474">_xlfn.TEXTSPLIT($B474,")")</f>
        <v>1stDec2024(09:14:55</v>
      </c>
      <c r="F474" s="27" t="str">
        <v>601876903Explore Page</v>
      </c>
      <c r="G474" s="27" t="str">
        <f t="shared" si="71"/>
        <v>40]</v>
      </c>
      <c r="H474" s="27">
        <f>VALUE(SUBSTITUTE($G474,"]",""))</f>
        <v>40</v>
      </c>
      <c r="I474" s="27" t="str">
        <f t="shared" si="72"/>
        <v>Unlock Your Potential</v>
      </c>
      <c r="J474" s="28" t="str">
        <f t="shared" si="73"/>
        <v>1stDec2024 09:14:55</v>
      </c>
      <c r="K474" s="28" t="str" cm="1">
        <f t="array" ref="K474:L474">_xlfn.TEXTSPLIT($J474," ")</f>
        <v>1stDec2024</v>
      </c>
      <c r="L474" s="28" t="str">
        <v>09:14:55</v>
      </c>
      <c r="M474" s="58" t="str">
        <f t="shared" si="74"/>
        <v>1/12/2024</v>
      </c>
      <c r="N474" s="28" t="str" cm="1">
        <f t="array" ref="N474:P474">_xlfn.TEXTSPLIT($M474,"/")</f>
        <v>1</v>
      </c>
      <c r="O474" s="28" t="str">
        <v>12</v>
      </c>
      <c r="P474" s="28" t="str">
        <v>2024</v>
      </c>
      <c r="Q474" s="28">
        <f>DATE(P474,N474,O474)</f>
        <v>45303</v>
      </c>
      <c r="R474" s="89" t="str" cm="1">
        <f t="array" ref="R474:T474">_xlfn.TEXTSPLIT($L474,":")</f>
        <v>09</v>
      </c>
      <c r="S474" s="28" t="str">
        <v>14</v>
      </c>
      <c r="T474" s="28" t="str">
        <v>55</v>
      </c>
      <c r="U474" s="90">
        <f t="shared" si="75"/>
        <v>0.38535879629629627</v>
      </c>
      <c r="V474" s="27" t="str">
        <f t="shared" si="76"/>
        <v>Explore Page</v>
      </c>
      <c r="W474" s="37" t="str">
        <f t="shared" si="77"/>
        <v>Instagram</v>
      </c>
      <c r="X474" s="71">
        <f t="shared" si="69"/>
        <v>40</v>
      </c>
      <c r="Y474" s="60" t="str">
        <f t="shared" si="70"/>
        <v>Unlock Your Potential</v>
      </c>
      <c r="Z474" s="69">
        <f t="shared" si="78"/>
        <v>45303</v>
      </c>
      <c r="AA474" s="66" t="str" cm="1">
        <f t="array" ref="AA474:AB474">_xlfn.TEXTSPLIT($F474,$V474)</f>
        <v>601876903</v>
      </c>
      <c r="AB474" t="str">
        <v/>
      </c>
    </row>
    <row r="475" spans="1:28">
      <c r="A475" s="32" t="s">
        <v>1603</v>
      </c>
      <c r="B475" s="37" t="str" cm="1">
        <f t="array" ref="B475:D475">TRIM(_xlfn.TEXTSPLIT($A475,"#"))</f>
        <v>1stDec2024(04:01:16)701966907News Feed</v>
      </c>
      <c r="C475" s="27" t="str">
        <v>Grow with Us</v>
      </c>
      <c r="D475" s="27" t="str">
        <v>[11]</v>
      </c>
      <c r="E475" s="27" t="str" cm="1">
        <f t="array" ref="E475:F475">_xlfn.TEXTSPLIT($B475,")")</f>
        <v>1stDec2024(04:01:16</v>
      </c>
      <c r="F475" s="27" t="str">
        <v>701966907News Feed</v>
      </c>
      <c r="G475" s="27" t="str">
        <f t="shared" si="71"/>
        <v>11]</v>
      </c>
      <c r="H475" s="27">
        <f>VALUE(SUBSTITUTE($G475,"]",""))</f>
        <v>11</v>
      </c>
      <c r="I475" s="27" t="str">
        <f t="shared" si="72"/>
        <v>Grow with Us</v>
      </c>
      <c r="J475" s="28" t="str">
        <f t="shared" si="73"/>
        <v>1stDec2024 04:01:16</v>
      </c>
      <c r="K475" s="28" t="str" cm="1">
        <f t="array" ref="K475:L475">_xlfn.TEXTSPLIT($J475," ")</f>
        <v>1stDec2024</v>
      </c>
      <c r="L475" s="28" t="str">
        <v>04:01:16</v>
      </c>
      <c r="M475" s="58" t="str">
        <f t="shared" si="74"/>
        <v>1/12/2024</v>
      </c>
      <c r="N475" s="28" t="str" cm="1">
        <f t="array" ref="N475:P475">_xlfn.TEXTSPLIT($M475,"/")</f>
        <v>1</v>
      </c>
      <c r="O475" s="28" t="str">
        <v>12</v>
      </c>
      <c r="P475" s="28" t="str">
        <v>2024</v>
      </c>
      <c r="Q475" s="28">
        <f>DATE(P475,N475,O475)</f>
        <v>45303</v>
      </c>
      <c r="R475" s="89" t="str" cm="1">
        <f t="array" ref="R475:T475">_xlfn.TEXTSPLIT($L475,":")</f>
        <v>04</v>
      </c>
      <c r="S475" s="28" t="str">
        <v>01</v>
      </c>
      <c r="T475" s="28" t="str">
        <v>16</v>
      </c>
      <c r="U475" s="90">
        <f t="shared" si="75"/>
        <v>0.1675462962962963</v>
      </c>
      <c r="V475" s="27" t="str">
        <f t="shared" si="76"/>
        <v>News Feed</v>
      </c>
      <c r="W475" s="37" t="str">
        <f t="shared" si="77"/>
        <v>Facebook</v>
      </c>
      <c r="X475" s="71">
        <f t="shared" si="69"/>
        <v>11</v>
      </c>
      <c r="Y475" s="60" t="str">
        <f t="shared" si="70"/>
        <v>Grow with Us</v>
      </c>
      <c r="Z475" s="69">
        <f t="shared" si="78"/>
        <v>45303</v>
      </c>
      <c r="AA475" s="66" t="str" cm="1">
        <f t="array" ref="AA475:AB475">_xlfn.TEXTSPLIT($F475,$V475)</f>
        <v>701966907</v>
      </c>
      <c r="AB475" t="str">
        <v/>
      </c>
    </row>
    <row r="476" spans="1:28">
      <c r="A476" s="32" t="s">
        <v>1604</v>
      </c>
      <c r="B476" s="37" t="str" cm="1">
        <f t="array" ref="B476:D476">TRIM(_xlfn.TEXTSPLIT($A476,"#"))</f>
        <v>3rdDec2024(00:34:55)602056911Explore Page</v>
      </c>
      <c r="C476" s="27" t="str">
        <v>Train to Gain</v>
      </c>
      <c r="D476" s="27" t="str">
        <v>[15]</v>
      </c>
      <c r="E476" s="27" t="str" cm="1">
        <f t="array" ref="E476:F476">_xlfn.TEXTSPLIT($B476,")")</f>
        <v>3rdDec2024(00:34:55</v>
      </c>
      <c r="F476" s="27" t="str">
        <v>602056911Explore Page</v>
      </c>
      <c r="G476" s="27" t="str">
        <f t="shared" si="71"/>
        <v>15]</v>
      </c>
      <c r="H476" s="27">
        <f>VALUE(SUBSTITUTE($G476,"]",""))</f>
        <v>15</v>
      </c>
      <c r="I476" s="27" t="str">
        <f t="shared" si="72"/>
        <v>Train to Gain</v>
      </c>
      <c r="J476" s="28" t="str">
        <f t="shared" si="73"/>
        <v>3rdDec2024 00:34:55</v>
      </c>
      <c r="K476" s="28" t="str" cm="1">
        <f t="array" ref="K476:L476">_xlfn.TEXTSPLIT($J476," ")</f>
        <v>3rdDec2024</v>
      </c>
      <c r="L476" s="28" t="str">
        <v>00:34:55</v>
      </c>
      <c r="M476" s="58" t="str">
        <f t="shared" si="74"/>
        <v>3/12/2024</v>
      </c>
      <c r="N476" s="28" t="str" cm="1">
        <f t="array" ref="N476:P476">_xlfn.TEXTSPLIT($M476,"/")</f>
        <v>3</v>
      </c>
      <c r="O476" s="28" t="str">
        <v>12</v>
      </c>
      <c r="P476" s="28" t="str">
        <v>2024</v>
      </c>
      <c r="Q476" s="28">
        <f>DATE(P476,N476,O476)</f>
        <v>45363</v>
      </c>
      <c r="R476" s="89" t="str" cm="1">
        <f t="array" ref="R476:T476">_xlfn.TEXTSPLIT($L476,":")</f>
        <v>00</v>
      </c>
      <c r="S476" s="28" t="str">
        <v>34</v>
      </c>
      <c r="T476" s="28" t="str">
        <v>55</v>
      </c>
      <c r="U476" s="90">
        <f t="shared" si="75"/>
        <v>2.4247685185185185E-2</v>
      </c>
      <c r="V476" s="27" t="str">
        <f t="shared" si="76"/>
        <v>Explore Page</v>
      </c>
      <c r="W476" s="37" t="str">
        <f t="shared" si="77"/>
        <v>Instagram</v>
      </c>
      <c r="X476" s="71">
        <f t="shared" si="69"/>
        <v>15</v>
      </c>
      <c r="Y476" s="60" t="str">
        <f t="shared" si="70"/>
        <v>Train to Gain</v>
      </c>
      <c r="Z476" s="69">
        <f t="shared" si="78"/>
        <v>45363</v>
      </c>
      <c r="AA476" s="66" t="str" cm="1">
        <f t="array" ref="AA476:AB476">_xlfn.TEXTSPLIT($F476,$V476)</f>
        <v>602056911</v>
      </c>
      <c r="AB476" t="str">
        <v/>
      </c>
    </row>
    <row r="477" spans="1:28">
      <c r="A477" s="32" t="s">
        <v>1605</v>
      </c>
      <c r="B477" s="37" t="str" cm="1">
        <f t="array" ref="B477:D477">TRIM(_xlfn.TEXTSPLIT($A477,"#"))</f>
        <v>3rdDec2024(11:45:43)602146914Explore Page</v>
      </c>
      <c r="C477" s="27" t="str">
        <v>Train to Gain</v>
      </c>
      <c r="D477" s="27" t="str">
        <v>[37]</v>
      </c>
      <c r="E477" s="27" t="str" cm="1">
        <f t="array" ref="E477:F477">_xlfn.TEXTSPLIT($B477,")")</f>
        <v>3rdDec2024(11:45:43</v>
      </c>
      <c r="F477" s="27" t="str">
        <v>602146914Explore Page</v>
      </c>
      <c r="G477" s="27" t="str">
        <f t="shared" si="71"/>
        <v>37]</v>
      </c>
      <c r="H477" s="27">
        <f>VALUE(SUBSTITUTE($G477,"]",""))</f>
        <v>37</v>
      </c>
      <c r="I477" s="27" t="str">
        <f t="shared" si="72"/>
        <v>Train to Gain</v>
      </c>
      <c r="J477" s="28" t="str">
        <f t="shared" si="73"/>
        <v>3rdDec2024 11:45:43</v>
      </c>
      <c r="K477" s="28" t="str" cm="1">
        <f t="array" ref="K477:L477">_xlfn.TEXTSPLIT($J477," ")</f>
        <v>3rdDec2024</v>
      </c>
      <c r="L477" s="28" t="str">
        <v>11:45:43</v>
      </c>
      <c r="M477" s="58" t="str">
        <f t="shared" si="74"/>
        <v>3/12/2024</v>
      </c>
      <c r="N477" s="28" t="str" cm="1">
        <f t="array" ref="N477:P477">_xlfn.TEXTSPLIT($M477,"/")</f>
        <v>3</v>
      </c>
      <c r="O477" s="28" t="str">
        <v>12</v>
      </c>
      <c r="P477" s="28" t="str">
        <v>2024</v>
      </c>
      <c r="Q477" s="28">
        <f>DATE(P477,N477,O477)</f>
        <v>45363</v>
      </c>
      <c r="R477" s="89" t="str" cm="1">
        <f t="array" ref="R477:T477">_xlfn.TEXTSPLIT($L477,":")</f>
        <v>11</v>
      </c>
      <c r="S477" s="28" t="str">
        <v>45</v>
      </c>
      <c r="T477" s="28" t="str">
        <v>43</v>
      </c>
      <c r="U477" s="90">
        <f t="shared" si="75"/>
        <v>0.49008101851851854</v>
      </c>
      <c r="V477" s="27" t="str">
        <f t="shared" si="76"/>
        <v>Explore Page</v>
      </c>
      <c r="W477" s="37" t="str">
        <f t="shared" si="77"/>
        <v>Instagram</v>
      </c>
      <c r="X477" s="71">
        <f t="shared" si="69"/>
        <v>37</v>
      </c>
      <c r="Y477" s="60" t="str">
        <f t="shared" si="70"/>
        <v>Train to Gain</v>
      </c>
      <c r="Z477" s="69">
        <f t="shared" si="78"/>
        <v>45363</v>
      </c>
      <c r="AA477" s="66" t="str" cm="1">
        <f t="array" ref="AA477:AB477">_xlfn.TEXTSPLIT($F477,$V477)</f>
        <v>602146914</v>
      </c>
      <c r="AB477" t="str">
        <v/>
      </c>
    </row>
    <row r="478" spans="1:28">
      <c r="A478" s="32" t="s">
        <v>1606</v>
      </c>
      <c r="B478" s="37" t="str" cm="1">
        <f t="array" ref="B478:D478">TRIM(_xlfn.TEXTSPLIT($A478,"#"))</f>
        <v>1stDec2024(03:29:24)702236918Subscribers</v>
      </c>
      <c r="C478" s="27" t="str">
        <v>Unlock Your Potential</v>
      </c>
      <c r="D478" s="27" t="str">
        <v>[33]</v>
      </c>
      <c r="E478" s="27" t="str" cm="1">
        <f t="array" ref="E478:F478">_xlfn.TEXTSPLIT($B478,")")</f>
        <v>1stDec2024(03:29:24</v>
      </c>
      <c r="F478" s="27" t="str">
        <v>702236918Subscribers</v>
      </c>
      <c r="G478" s="27" t="str">
        <f t="shared" si="71"/>
        <v>33]</v>
      </c>
      <c r="H478" s="27">
        <f>VALUE(SUBSTITUTE($G478,"]",""))</f>
        <v>33</v>
      </c>
      <c r="I478" s="27" t="str">
        <f t="shared" si="72"/>
        <v>Unlock Your Potential</v>
      </c>
      <c r="J478" s="28" t="str">
        <f t="shared" si="73"/>
        <v>1stDec2024 03:29:24</v>
      </c>
      <c r="K478" s="28" t="str" cm="1">
        <f t="array" ref="K478:L478">_xlfn.TEXTSPLIT($J478," ")</f>
        <v>1stDec2024</v>
      </c>
      <c r="L478" s="28" t="str">
        <v>03:29:24</v>
      </c>
      <c r="M478" s="58" t="str">
        <f t="shared" si="74"/>
        <v>1/12/2024</v>
      </c>
      <c r="N478" s="28" t="str" cm="1">
        <f t="array" ref="N478:P478">_xlfn.TEXTSPLIT($M478,"/")</f>
        <v>1</v>
      </c>
      <c r="O478" s="28" t="str">
        <v>12</v>
      </c>
      <c r="P478" s="28" t="str">
        <v>2024</v>
      </c>
      <c r="Q478" s="28">
        <f>DATE(P478,N478,O478)</f>
        <v>45303</v>
      </c>
      <c r="R478" s="89" t="str" cm="1">
        <f t="array" ref="R478:T478">_xlfn.TEXTSPLIT($L478,":")</f>
        <v>03</v>
      </c>
      <c r="S478" s="28" t="str">
        <v>29</v>
      </c>
      <c r="T478" s="28" t="str">
        <v>24</v>
      </c>
      <c r="U478" s="90">
        <f t="shared" si="75"/>
        <v>0.14541666666666667</v>
      </c>
      <c r="V478" s="27" t="str">
        <f t="shared" si="76"/>
        <v>Subscribers</v>
      </c>
      <c r="W478" s="37" t="str">
        <f t="shared" si="77"/>
        <v>Youtube</v>
      </c>
      <c r="X478" s="71">
        <f t="shared" si="69"/>
        <v>33</v>
      </c>
      <c r="Y478" s="60" t="str">
        <f t="shared" si="70"/>
        <v>Unlock Your Potential</v>
      </c>
      <c r="Z478" s="69">
        <f t="shared" si="78"/>
        <v>45303</v>
      </c>
      <c r="AA478" s="66" t="str" cm="1">
        <f t="array" ref="AA478:AB478">_xlfn.TEXTSPLIT($F478,$V478)</f>
        <v>702236918</v>
      </c>
      <c r="AB478" t="str">
        <v/>
      </c>
    </row>
    <row r="479" spans="1:28">
      <c r="A479" s="32" t="s">
        <v>1607</v>
      </c>
      <c r="B479" s="37" t="str" cm="1">
        <f t="array" ref="B479:D479">TRIM(_xlfn.TEXTSPLIT($A479,"#"))</f>
        <v>6thDec2024(08:37:00)702326922Explore Page</v>
      </c>
      <c r="C479" s="27" t="str">
        <v>Unlock Your Potential</v>
      </c>
      <c r="D479" s="27" t="str">
        <v>[38]</v>
      </c>
      <c r="E479" s="27" t="str" cm="1">
        <f t="array" ref="E479:F479">_xlfn.TEXTSPLIT($B479,")")</f>
        <v>6thDec2024(08:37:00</v>
      </c>
      <c r="F479" s="27" t="str">
        <v>702326922Explore Page</v>
      </c>
      <c r="G479" s="27" t="str">
        <f t="shared" si="71"/>
        <v>38]</v>
      </c>
      <c r="H479" s="27">
        <f>VALUE(SUBSTITUTE($G479,"]",""))</f>
        <v>38</v>
      </c>
      <c r="I479" s="27" t="str">
        <f t="shared" si="72"/>
        <v>Unlock Your Potential</v>
      </c>
      <c r="J479" s="28" t="str">
        <f t="shared" si="73"/>
        <v>6thDec2024 08:37:00</v>
      </c>
      <c r="K479" s="28" t="str" cm="1">
        <f t="array" ref="K479:L479">_xlfn.TEXTSPLIT($J479," ")</f>
        <v>6thDec2024</v>
      </c>
      <c r="L479" s="28" t="str">
        <v>08:37:00</v>
      </c>
      <c r="M479" s="58" t="str">
        <f t="shared" si="74"/>
        <v>6/12/2024</v>
      </c>
      <c r="N479" s="28" t="str" cm="1">
        <f t="array" ref="N479:P479">_xlfn.TEXTSPLIT($M479,"/")</f>
        <v>6</v>
      </c>
      <c r="O479" s="28" t="str">
        <v>12</v>
      </c>
      <c r="P479" s="28" t="str">
        <v>2024</v>
      </c>
      <c r="Q479" s="28">
        <f>DATE(P479,N479,O479)</f>
        <v>45455</v>
      </c>
      <c r="R479" s="89" t="str" cm="1">
        <f t="array" ref="R479:T479">_xlfn.TEXTSPLIT($L479,":")</f>
        <v>08</v>
      </c>
      <c r="S479" s="28" t="str">
        <v>37</v>
      </c>
      <c r="T479" s="28" t="str">
        <v>00</v>
      </c>
      <c r="U479" s="90">
        <f t="shared" si="75"/>
        <v>0.35902777777777778</v>
      </c>
      <c r="V479" s="27" t="str">
        <f t="shared" si="76"/>
        <v>Explore Page</v>
      </c>
      <c r="W479" s="37" t="str">
        <f t="shared" si="77"/>
        <v>Instagram</v>
      </c>
      <c r="X479" s="71">
        <f t="shared" si="69"/>
        <v>38</v>
      </c>
      <c r="Y479" s="60" t="str">
        <f t="shared" si="70"/>
        <v>Unlock Your Potential</v>
      </c>
      <c r="Z479" s="69">
        <f t="shared" si="78"/>
        <v>45455</v>
      </c>
      <c r="AA479" s="66" t="str" cm="1">
        <f t="array" ref="AA479:AB479">_xlfn.TEXTSPLIT($F479,$V479)</f>
        <v>702326922</v>
      </c>
      <c r="AB479" t="str">
        <v/>
      </c>
    </row>
    <row r="480" spans="1:28">
      <c r="A480" s="32" t="s">
        <v>1608</v>
      </c>
      <c r="B480" s="37" t="str" cm="1">
        <f t="array" ref="B480:D480">TRIM(_xlfn.TEXTSPLIT($A480,"#"))</f>
        <v>2ndDec2024(01:54:01)602416926Reels</v>
      </c>
      <c r="C480" s="27" t="str">
        <v>Unlock Your Potential</v>
      </c>
      <c r="D480" s="27" t="str">
        <v>[34]</v>
      </c>
      <c r="E480" s="27" t="str" cm="1">
        <f t="array" ref="E480:F480">_xlfn.TEXTSPLIT($B480,")")</f>
        <v>2ndDec2024(01:54:01</v>
      </c>
      <c r="F480" s="27" t="str">
        <v>602416926Reels</v>
      </c>
      <c r="G480" s="27" t="str">
        <f t="shared" si="71"/>
        <v>34]</v>
      </c>
      <c r="H480" s="27">
        <f>VALUE(SUBSTITUTE($G480,"]",""))</f>
        <v>34</v>
      </c>
      <c r="I480" s="27" t="str">
        <f t="shared" si="72"/>
        <v>Unlock Your Potential</v>
      </c>
      <c r="J480" s="28" t="str">
        <f t="shared" si="73"/>
        <v>2ndDec2024 01:54:01</v>
      </c>
      <c r="K480" s="28" t="str" cm="1">
        <f t="array" ref="K480:L480">_xlfn.TEXTSPLIT($J480," ")</f>
        <v>2ndDec2024</v>
      </c>
      <c r="L480" s="28" t="str">
        <v>01:54:01</v>
      </c>
      <c r="M480" s="58" t="str">
        <f t="shared" si="74"/>
        <v>2/12/2024</v>
      </c>
      <c r="N480" s="28" t="str" cm="1">
        <f t="array" ref="N480:P480">_xlfn.TEXTSPLIT($M480,"/")</f>
        <v>2</v>
      </c>
      <c r="O480" s="28" t="str">
        <v>12</v>
      </c>
      <c r="P480" s="28" t="str">
        <v>2024</v>
      </c>
      <c r="Q480" s="28">
        <f>DATE(P480,N480,O480)</f>
        <v>45334</v>
      </c>
      <c r="R480" s="89" t="str" cm="1">
        <f t="array" ref="R480:T480">_xlfn.TEXTSPLIT($L480,":")</f>
        <v>01</v>
      </c>
      <c r="S480" s="28" t="str">
        <v>54</v>
      </c>
      <c r="T480" s="28" t="str">
        <v>01</v>
      </c>
      <c r="U480" s="90">
        <f t="shared" si="75"/>
        <v>7.9178240740740743E-2</v>
      </c>
      <c r="V480" s="27" t="str">
        <f t="shared" si="76"/>
        <v>Reels</v>
      </c>
      <c r="W480" s="37" t="str">
        <f t="shared" si="77"/>
        <v>Instagram</v>
      </c>
      <c r="X480" s="71">
        <f t="shared" si="69"/>
        <v>34</v>
      </c>
      <c r="Y480" s="60" t="str">
        <f t="shared" si="70"/>
        <v>Unlock Your Potential</v>
      </c>
      <c r="Z480" s="69">
        <f t="shared" si="78"/>
        <v>45334</v>
      </c>
      <c r="AA480" s="66" t="str" cm="1">
        <f t="array" ref="AA480:AB480">_xlfn.TEXTSPLIT($F480,$V480)</f>
        <v>602416926</v>
      </c>
      <c r="AB480" t="str">
        <v/>
      </c>
    </row>
    <row r="481" spans="1:28">
      <c r="A481" s="32" t="s">
        <v>1609</v>
      </c>
      <c r="B481" s="37" t="str" cm="1">
        <f t="array" ref="B481:D481">TRIM(_xlfn.TEXTSPLIT($A481,"#"))</f>
        <v>6thDec2024(07:57:59)602506929Explore Page</v>
      </c>
      <c r="C481" s="27" t="str">
        <v>Unlock Your Potential</v>
      </c>
      <c r="D481" s="27" t="str">
        <v>[35]</v>
      </c>
      <c r="E481" s="27" t="str" cm="1">
        <f t="array" ref="E481:F481">_xlfn.TEXTSPLIT($B481,")")</f>
        <v>6thDec2024(07:57:59</v>
      </c>
      <c r="F481" s="27" t="str">
        <v>602506929Explore Page</v>
      </c>
      <c r="G481" s="27" t="str">
        <f t="shared" si="71"/>
        <v>35]</v>
      </c>
      <c r="H481" s="27">
        <f>VALUE(SUBSTITUTE($G481,"]",""))</f>
        <v>35</v>
      </c>
      <c r="I481" s="27" t="str">
        <f t="shared" si="72"/>
        <v>Unlock Your Potential</v>
      </c>
      <c r="J481" s="28" t="str">
        <f t="shared" si="73"/>
        <v>6thDec2024 07:57:59</v>
      </c>
      <c r="K481" s="28" t="str" cm="1">
        <f t="array" ref="K481:L481">_xlfn.TEXTSPLIT($J481," ")</f>
        <v>6thDec2024</v>
      </c>
      <c r="L481" s="28" t="str">
        <v>07:57:59</v>
      </c>
      <c r="M481" s="58" t="str">
        <f t="shared" si="74"/>
        <v>6/12/2024</v>
      </c>
      <c r="N481" s="28" t="str" cm="1">
        <f t="array" ref="N481:P481">_xlfn.TEXTSPLIT($M481,"/")</f>
        <v>6</v>
      </c>
      <c r="O481" s="28" t="str">
        <v>12</v>
      </c>
      <c r="P481" s="28" t="str">
        <v>2024</v>
      </c>
      <c r="Q481" s="28">
        <f>DATE(P481,N481,O481)</f>
        <v>45455</v>
      </c>
      <c r="R481" s="89" t="str" cm="1">
        <f t="array" ref="R481:T481">_xlfn.TEXTSPLIT($L481,":")</f>
        <v>07</v>
      </c>
      <c r="S481" s="28" t="str">
        <v>57</v>
      </c>
      <c r="T481" s="28" t="str">
        <v>59</v>
      </c>
      <c r="U481" s="90">
        <f t="shared" si="75"/>
        <v>0.33193287037037039</v>
      </c>
      <c r="V481" s="27" t="str">
        <f t="shared" si="76"/>
        <v>Explore Page</v>
      </c>
      <c r="W481" s="37" t="str">
        <f t="shared" si="77"/>
        <v>Instagram</v>
      </c>
      <c r="X481" s="71">
        <f t="shared" si="69"/>
        <v>35</v>
      </c>
      <c r="Y481" s="60" t="str">
        <f t="shared" si="70"/>
        <v>Unlock Your Potential</v>
      </c>
      <c r="Z481" s="69">
        <f t="shared" si="78"/>
        <v>45455</v>
      </c>
      <c r="AA481" s="66" t="str" cm="1">
        <f t="array" ref="AA481:AB481">_xlfn.TEXTSPLIT($F481,$V481)</f>
        <v>602506929</v>
      </c>
      <c r="AB481" t="str">
        <v/>
      </c>
    </row>
    <row r="482" spans="1:28">
      <c r="A482" s="32" t="s">
        <v>1610</v>
      </c>
      <c r="B482" s="37" t="str" cm="1">
        <f t="array" ref="B482:D482">TRIM(_xlfn.TEXTSPLIT($A482,"#"))</f>
        <v>4thDec2024(11:14:23)702596933Reels</v>
      </c>
      <c r="C482" s="27" t="str">
        <v>Train to Gain</v>
      </c>
      <c r="D482" s="27" t="str">
        <v>[36]</v>
      </c>
      <c r="E482" s="27" t="str" cm="1">
        <f t="array" ref="E482:F482">_xlfn.TEXTSPLIT($B482,")")</f>
        <v>4thDec2024(11:14:23</v>
      </c>
      <c r="F482" s="27" t="str">
        <v>702596933Reels</v>
      </c>
      <c r="G482" s="27" t="str">
        <f t="shared" si="71"/>
        <v>36]</v>
      </c>
      <c r="H482" s="27">
        <f>VALUE(SUBSTITUTE($G482,"]",""))</f>
        <v>36</v>
      </c>
      <c r="I482" s="27" t="str">
        <f t="shared" si="72"/>
        <v>Train to Gain</v>
      </c>
      <c r="J482" s="28" t="str">
        <f t="shared" si="73"/>
        <v>4thDec2024 11:14:23</v>
      </c>
      <c r="K482" s="28" t="str" cm="1">
        <f t="array" ref="K482:L482">_xlfn.TEXTSPLIT($J482," ")</f>
        <v>4thDec2024</v>
      </c>
      <c r="L482" s="28" t="str">
        <v>11:14:23</v>
      </c>
      <c r="M482" s="58" t="str">
        <f t="shared" si="74"/>
        <v>4/12/2024</v>
      </c>
      <c r="N482" s="28" t="str" cm="1">
        <f t="array" ref="N482:P482">_xlfn.TEXTSPLIT($M482,"/")</f>
        <v>4</v>
      </c>
      <c r="O482" s="28" t="str">
        <v>12</v>
      </c>
      <c r="P482" s="28" t="str">
        <v>2024</v>
      </c>
      <c r="Q482" s="28">
        <f>DATE(P482,N482,O482)</f>
        <v>45394</v>
      </c>
      <c r="R482" s="89" t="str" cm="1">
        <f t="array" ref="R482:T482">_xlfn.TEXTSPLIT($L482,":")</f>
        <v>11</v>
      </c>
      <c r="S482" s="28" t="str">
        <v>14</v>
      </c>
      <c r="T482" s="28" t="str">
        <v>23</v>
      </c>
      <c r="U482" s="90">
        <f t="shared" si="75"/>
        <v>0.46832175925925928</v>
      </c>
      <c r="V482" s="27" t="str">
        <f t="shared" si="76"/>
        <v>Reels</v>
      </c>
      <c r="W482" s="37" t="str">
        <f t="shared" si="77"/>
        <v>Instagram</v>
      </c>
      <c r="X482" s="71">
        <f t="shared" si="69"/>
        <v>36</v>
      </c>
      <c r="Y482" s="60" t="str">
        <f t="shared" si="70"/>
        <v>Train to Gain</v>
      </c>
      <c r="Z482" s="69">
        <f t="shared" si="78"/>
        <v>45394</v>
      </c>
      <c r="AA482" s="66" t="str" cm="1">
        <f t="array" ref="AA482:AB482">_xlfn.TEXTSPLIT($F482,$V482)</f>
        <v>702596933</v>
      </c>
      <c r="AB482" t="str">
        <v/>
      </c>
    </row>
    <row r="483" spans="1:28">
      <c r="A483" s="32" t="s">
        <v>1611</v>
      </c>
      <c r="B483" s="37" t="str" cm="1">
        <f t="array" ref="B483:D483">TRIM(_xlfn.TEXTSPLIT($A483,"#"))</f>
        <v>2ndDec2024(09:14:05)602686937Reels</v>
      </c>
      <c r="C483" s="27" t="str">
        <v>Grow with Us</v>
      </c>
      <c r="D483" s="27" t="str">
        <v>[12]</v>
      </c>
      <c r="E483" s="27" t="str" cm="1">
        <f t="array" ref="E483:F483">_xlfn.TEXTSPLIT($B483,")")</f>
        <v>2ndDec2024(09:14:05</v>
      </c>
      <c r="F483" s="27" t="str">
        <v>602686937Reels</v>
      </c>
      <c r="G483" s="27" t="str">
        <f t="shared" si="71"/>
        <v>12]</v>
      </c>
      <c r="H483" s="27">
        <f>VALUE(SUBSTITUTE($G483,"]",""))</f>
        <v>12</v>
      </c>
      <c r="I483" s="27" t="str">
        <f t="shared" si="72"/>
        <v>Grow with Us</v>
      </c>
      <c r="J483" s="28" t="str">
        <f t="shared" si="73"/>
        <v>2ndDec2024 09:14:05</v>
      </c>
      <c r="K483" s="28" t="str" cm="1">
        <f t="array" ref="K483:L483">_xlfn.TEXTSPLIT($J483," ")</f>
        <v>2ndDec2024</v>
      </c>
      <c r="L483" s="28" t="str">
        <v>09:14:05</v>
      </c>
      <c r="M483" s="58" t="str">
        <f t="shared" si="74"/>
        <v>2/12/2024</v>
      </c>
      <c r="N483" s="28" t="str" cm="1">
        <f t="array" ref="N483:P483">_xlfn.TEXTSPLIT($M483,"/")</f>
        <v>2</v>
      </c>
      <c r="O483" s="28" t="str">
        <v>12</v>
      </c>
      <c r="P483" s="28" t="str">
        <v>2024</v>
      </c>
      <c r="Q483" s="28">
        <f>DATE(P483,N483,O483)</f>
        <v>45334</v>
      </c>
      <c r="R483" s="89" t="str" cm="1">
        <f t="array" ref="R483:T483">_xlfn.TEXTSPLIT($L483,":")</f>
        <v>09</v>
      </c>
      <c r="S483" s="28" t="str">
        <v>14</v>
      </c>
      <c r="T483" s="28" t="str">
        <v>05</v>
      </c>
      <c r="U483" s="90">
        <f t="shared" si="75"/>
        <v>0.3847800925925926</v>
      </c>
      <c r="V483" s="27" t="str">
        <f t="shared" si="76"/>
        <v>Reels</v>
      </c>
      <c r="W483" s="37" t="str">
        <f t="shared" si="77"/>
        <v>Instagram</v>
      </c>
      <c r="X483" s="71">
        <f t="shared" si="69"/>
        <v>12</v>
      </c>
      <c r="Y483" s="60" t="str">
        <f t="shared" si="70"/>
        <v>Grow with Us</v>
      </c>
      <c r="Z483" s="69">
        <f t="shared" si="78"/>
        <v>45334</v>
      </c>
      <c r="AA483" s="66" t="str" cm="1">
        <f t="array" ref="AA483:AB483">_xlfn.TEXTSPLIT($F483,$V483)</f>
        <v>602686937</v>
      </c>
      <c r="AB483" t="str">
        <v/>
      </c>
    </row>
    <row r="484" spans="1:28">
      <c r="A484" s="32" t="s">
        <v>1612</v>
      </c>
      <c r="B484" s="37" t="str" cm="1">
        <f t="array" ref="B484:D484">TRIM(_xlfn.TEXTSPLIT($A484,"#"))</f>
        <v>5thDec2024(01:18:40)702776941Reels</v>
      </c>
      <c r="C484" s="27" t="str">
        <v>Train to Gain</v>
      </c>
      <c r="D484" s="27" t="str">
        <v>[32]</v>
      </c>
      <c r="E484" s="27" t="str" cm="1">
        <f t="array" ref="E484:F484">_xlfn.TEXTSPLIT($B484,")")</f>
        <v>5thDec2024(01:18:40</v>
      </c>
      <c r="F484" s="27" t="str">
        <v>702776941Reels</v>
      </c>
      <c r="G484" s="27" t="str">
        <f t="shared" si="71"/>
        <v>32]</v>
      </c>
      <c r="H484" s="27">
        <f>VALUE(SUBSTITUTE($G484,"]",""))</f>
        <v>32</v>
      </c>
      <c r="I484" s="27" t="str">
        <f t="shared" si="72"/>
        <v>Train to Gain</v>
      </c>
      <c r="J484" s="28" t="str">
        <f t="shared" si="73"/>
        <v>5thDec2024 01:18:40</v>
      </c>
      <c r="K484" s="28" t="str" cm="1">
        <f t="array" ref="K484:L484">_xlfn.TEXTSPLIT($J484," ")</f>
        <v>5thDec2024</v>
      </c>
      <c r="L484" s="28" t="str">
        <v>01:18:40</v>
      </c>
      <c r="M484" s="58" t="str">
        <f t="shared" si="74"/>
        <v>5/12/2024</v>
      </c>
      <c r="N484" s="28" t="str" cm="1">
        <f t="array" ref="N484:P484">_xlfn.TEXTSPLIT($M484,"/")</f>
        <v>5</v>
      </c>
      <c r="O484" s="28" t="str">
        <v>12</v>
      </c>
      <c r="P484" s="28" t="str">
        <v>2024</v>
      </c>
      <c r="Q484" s="28">
        <f>DATE(P484,N484,O484)</f>
        <v>45424</v>
      </c>
      <c r="R484" s="89" t="str" cm="1">
        <f t="array" ref="R484:T484">_xlfn.TEXTSPLIT($L484,":")</f>
        <v>01</v>
      </c>
      <c r="S484" s="28" t="str">
        <v>18</v>
      </c>
      <c r="T484" s="28" t="str">
        <v>40</v>
      </c>
      <c r="U484" s="90">
        <f t="shared" si="75"/>
        <v>5.4629629629629632E-2</v>
      </c>
      <c r="V484" s="27" t="str">
        <f t="shared" si="76"/>
        <v>Reels</v>
      </c>
      <c r="W484" s="37" t="str">
        <f t="shared" si="77"/>
        <v>Instagram</v>
      </c>
      <c r="X484" s="71">
        <f t="shared" si="69"/>
        <v>32</v>
      </c>
      <c r="Y484" s="60" t="str">
        <f t="shared" si="70"/>
        <v>Train to Gain</v>
      </c>
      <c r="Z484" s="69">
        <f t="shared" si="78"/>
        <v>45424</v>
      </c>
      <c r="AA484" s="66" t="str" cm="1">
        <f t="array" ref="AA484:AB484">_xlfn.TEXTSPLIT($F484,$V484)</f>
        <v>702776941</v>
      </c>
      <c r="AB484" t="str">
        <v/>
      </c>
    </row>
    <row r="485" spans="1:28">
      <c r="A485" s="32" t="s">
        <v>1613</v>
      </c>
      <c r="B485" s="37" t="str" cm="1">
        <f t="array" ref="B485:D485">TRIM(_xlfn.TEXTSPLIT($A485,"#"))</f>
        <v>3rdDec2024(00:53:41)602866945Reels</v>
      </c>
      <c r="C485" s="27" t="str">
        <v>Train to Gain</v>
      </c>
      <c r="D485" s="27" t="str">
        <v>[11]</v>
      </c>
      <c r="E485" s="27" t="str" cm="1">
        <f t="array" ref="E485:F485">_xlfn.TEXTSPLIT($B485,")")</f>
        <v>3rdDec2024(00:53:41</v>
      </c>
      <c r="F485" s="27" t="str">
        <v>602866945Reels</v>
      </c>
      <c r="G485" s="27" t="str">
        <f t="shared" si="71"/>
        <v>11]</v>
      </c>
      <c r="H485" s="27">
        <f>VALUE(SUBSTITUTE($G485,"]",""))</f>
        <v>11</v>
      </c>
      <c r="I485" s="27" t="str">
        <f t="shared" si="72"/>
        <v>Train to Gain</v>
      </c>
      <c r="J485" s="28" t="str">
        <f t="shared" si="73"/>
        <v>3rdDec2024 00:53:41</v>
      </c>
      <c r="K485" s="28" t="str" cm="1">
        <f t="array" ref="K485:L485">_xlfn.TEXTSPLIT($J485," ")</f>
        <v>3rdDec2024</v>
      </c>
      <c r="L485" s="28" t="str">
        <v>00:53:41</v>
      </c>
      <c r="M485" s="58" t="str">
        <f t="shared" si="74"/>
        <v>3/12/2024</v>
      </c>
      <c r="N485" s="28" t="str" cm="1">
        <f t="array" ref="N485:P485">_xlfn.TEXTSPLIT($M485,"/")</f>
        <v>3</v>
      </c>
      <c r="O485" s="28" t="str">
        <v>12</v>
      </c>
      <c r="P485" s="28" t="str">
        <v>2024</v>
      </c>
      <c r="Q485" s="28">
        <f>DATE(P485,N485,O485)</f>
        <v>45363</v>
      </c>
      <c r="R485" s="89" t="str" cm="1">
        <f t="array" ref="R485:T485">_xlfn.TEXTSPLIT($L485,":")</f>
        <v>00</v>
      </c>
      <c r="S485" s="28" t="str">
        <v>53</v>
      </c>
      <c r="T485" s="28" t="str">
        <v>41</v>
      </c>
      <c r="U485" s="90">
        <f t="shared" si="75"/>
        <v>3.7280092592592594E-2</v>
      </c>
      <c r="V485" s="27" t="str">
        <f t="shared" si="76"/>
        <v>Reels</v>
      </c>
      <c r="W485" s="37" t="str">
        <f t="shared" si="77"/>
        <v>Instagram</v>
      </c>
      <c r="X485" s="71">
        <f t="shared" si="69"/>
        <v>11</v>
      </c>
      <c r="Y485" s="60" t="str">
        <f t="shared" si="70"/>
        <v>Train to Gain</v>
      </c>
      <c r="Z485" s="69">
        <f t="shared" si="78"/>
        <v>45363</v>
      </c>
      <c r="AA485" s="66" t="str" cm="1">
        <f t="array" ref="AA485:AB485">_xlfn.TEXTSPLIT($F485,$V485)</f>
        <v>602866945</v>
      </c>
      <c r="AB485" t="str">
        <v/>
      </c>
    </row>
    <row r="486" spans="1:28">
      <c r="A486" s="32" t="s">
        <v>1614</v>
      </c>
      <c r="B486" s="37" t="str" cm="1">
        <f t="array" ref="B486:D486">TRIM(_xlfn.TEXTSPLIT($A486,"#"))</f>
        <v>7thDec2024(04:12:58)602956948Reels</v>
      </c>
      <c r="C486" s="27" t="str">
        <v>Grow with Us</v>
      </c>
      <c r="D486" s="27" t="str">
        <v>[31]</v>
      </c>
      <c r="E486" s="27" t="str" cm="1">
        <f t="array" ref="E486:F486">_xlfn.TEXTSPLIT($B486,")")</f>
        <v>7thDec2024(04:12:58</v>
      </c>
      <c r="F486" s="27" t="str">
        <v>602956948Reels</v>
      </c>
      <c r="G486" s="27" t="str">
        <f t="shared" si="71"/>
        <v>31]</v>
      </c>
      <c r="H486" s="27">
        <f>VALUE(SUBSTITUTE($G486,"]",""))</f>
        <v>31</v>
      </c>
      <c r="I486" s="27" t="str">
        <f t="shared" si="72"/>
        <v>Grow with Us</v>
      </c>
      <c r="J486" s="28" t="str">
        <f t="shared" si="73"/>
        <v>7thDec2024 04:12:58</v>
      </c>
      <c r="K486" s="28" t="str" cm="1">
        <f t="array" ref="K486:L486">_xlfn.TEXTSPLIT($J486," ")</f>
        <v>7thDec2024</v>
      </c>
      <c r="L486" s="28" t="str">
        <v>04:12:58</v>
      </c>
      <c r="M486" s="58" t="str">
        <f t="shared" si="74"/>
        <v>7/12/2024</v>
      </c>
      <c r="N486" s="28" t="str" cm="1">
        <f t="array" ref="N486:P486">_xlfn.TEXTSPLIT($M486,"/")</f>
        <v>7</v>
      </c>
      <c r="O486" s="28" t="str">
        <v>12</v>
      </c>
      <c r="P486" s="28" t="str">
        <v>2024</v>
      </c>
      <c r="Q486" s="28">
        <f>DATE(P486,N486,O486)</f>
        <v>45485</v>
      </c>
      <c r="R486" s="89" t="str" cm="1">
        <f t="array" ref="R486:T486">_xlfn.TEXTSPLIT($L486,":")</f>
        <v>04</v>
      </c>
      <c r="S486" s="28" t="str">
        <v>12</v>
      </c>
      <c r="T486" s="28" t="str">
        <v>58</v>
      </c>
      <c r="U486" s="90">
        <f t="shared" si="75"/>
        <v>0.1756712962962963</v>
      </c>
      <c r="V486" s="27" t="str">
        <f t="shared" si="76"/>
        <v>Reels</v>
      </c>
      <c r="W486" s="37" t="str">
        <f t="shared" si="77"/>
        <v>Instagram</v>
      </c>
      <c r="X486" s="71">
        <f t="shared" si="69"/>
        <v>31</v>
      </c>
      <c r="Y486" s="60" t="str">
        <f t="shared" si="70"/>
        <v>Grow with Us</v>
      </c>
      <c r="Z486" s="69">
        <f t="shared" si="78"/>
        <v>45485</v>
      </c>
      <c r="AA486" s="66" t="str" cm="1">
        <f t="array" ref="AA486:AB486">_xlfn.TEXTSPLIT($F486,$V486)</f>
        <v>602956948</v>
      </c>
      <c r="AB486" t="str">
        <v/>
      </c>
    </row>
    <row r="487" spans="1:28">
      <c r="A487" s="32" t="s">
        <v>1615</v>
      </c>
      <c r="B487" s="37" t="str" cm="1">
        <f t="array" ref="B487:D487">TRIM(_xlfn.TEXTSPLIT($A487,"#"))</f>
        <v>2ndDec2024(06:35:48)603046952News Feed</v>
      </c>
      <c r="C487" s="27" t="str">
        <v>Unlock Your Potential</v>
      </c>
      <c r="D487" s="27" t="str">
        <v>[31]</v>
      </c>
      <c r="E487" s="27" t="str" cm="1">
        <f t="array" ref="E487:F487">_xlfn.TEXTSPLIT($B487,")")</f>
        <v>2ndDec2024(06:35:48</v>
      </c>
      <c r="F487" s="27" t="str">
        <v>603046952News Feed</v>
      </c>
      <c r="G487" s="27" t="str">
        <f t="shared" si="71"/>
        <v>31]</v>
      </c>
      <c r="H487" s="27">
        <f>VALUE(SUBSTITUTE($G487,"]",""))</f>
        <v>31</v>
      </c>
      <c r="I487" s="27" t="str">
        <f t="shared" si="72"/>
        <v>Unlock Your Potential</v>
      </c>
      <c r="J487" s="28" t="str">
        <f t="shared" si="73"/>
        <v>2ndDec2024 06:35:48</v>
      </c>
      <c r="K487" s="28" t="str" cm="1">
        <f t="array" ref="K487:L487">_xlfn.TEXTSPLIT($J487," ")</f>
        <v>2ndDec2024</v>
      </c>
      <c r="L487" s="28" t="str">
        <v>06:35:48</v>
      </c>
      <c r="M487" s="58" t="str">
        <f t="shared" si="74"/>
        <v>2/12/2024</v>
      </c>
      <c r="N487" s="28" t="str" cm="1">
        <f t="array" ref="N487:P487">_xlfn.TEXTSPLIT($M487,"/")</f>
        <v>2</v>
      </c>
      <c r="O487" s="28" t="str">
        <v>12</v>
      </c>
      <c r="P487" s="28" t="str">
        <v>2024</v>
      </c>
      <c r="Q487" s="28">
        <f>DATE(P487,N487,O487)</f>
        <v>45334</v>
      </c>
      <c r="R487" s="89" t="str" cm="1">
        <f t="array" ref="R487:T487">_xlfn.TEXTSPLIT($L487,":")</f>
        <v>06</v>
      </c>
      <c r="S487" s="28" t="str">
        <v>35</v>
      </c>
      <c r="T487" s="28" t="str">
        <v>48</v>
      </c>
      <c r="U487" s="90">
        <f t="shared" si="75"/>
        <v>0.27486111111111111</v>
      </c>
      <c r="V487" s="27" t="str">
        <f t="shared" si="76"/>
        <v>News Feed</v>
      </c>
      <c r="W487" s="37" t="str">
        <f t="shared" si="77"/>
        <v>Facebook</v>
      </c>
      <c r="X487" s="71">
        <f t="shared" si="69"/>
        <v>31</v>
      </c>
      <c r="Y487" s="60" t="str">
        <f t="shared" si="70"/>
        <v>Unlock Your Potential</v>
      </c>
      <c r="Z487" s="69">
        <f t="shared" si="78"/>
        <v>45334</v>
      </c>
      <c r="AA487" s="66" t="str" cm="1">
        <f t="array" ref="AA487:AB487">_xlfn.TEXTSPLIT($F487,$V487)</f>
        <v>603046952</v>
      </c>
      <c r="AB487" t="str">
        <v/>
      </c>
    </row>
    <row r="488" spans="1:28">
      <c r="A488" s="32" t="s">
        <v>1616</v>
      </c>
      <c r="B488" s="37" t="str" cm="1">
        <f t="array" ref="B488:D488">TRIM(_xlfn.TEXTSPLIT($A488,"#"))</f>
        <v>2ndDec2024(11:18:19)703136956Explore Page</v>
      </c>
      <c r="C488" s="27" t="str">
        <v>Train to Gain</v>
      </c>
      <c r="D488" s="27" t="str">
        <v>[32]</v>
      </c>
      <c r="E488" s="27" t="str" cm="1">
        <f t="array" ref="E488:F488">_xlfn.TEXTSPLIT($B488,")")</f>
        <v>2ndDec2024(11:18:19</v>
      </c>
      <c r="F488" s="27" t="str">
        <v>703136956Explore Page</v>
      </c>
      <c r="G488" s="27" t="str">
        <f t="shared" si="71"/>
        <v>32]</v>
      </c>
      <c r="H488" s="27">
        <f>VALUE(SUBSTITUTE($G488,"]",""))</f>
        <v>32</v>
      </c>
      <c r="I488" s="27" t="str">
        <f t="shared" si="72"/>
        <v>Train to Gain</v>
      </c>
      <c r="J488" s="28" t="str">
        <f t="shared" si="73"/>
        <v>2ndDec2024 11:18:19</v>
      </c>
      <c r="K488" s="28" t="str" cm="1">
        <f t="array" ref="K488:L488">_xlfn.TEXTSPLIT($J488," ")</f>
        <v>2ndDec2024</v>
      </c>
      <c r="L488" s="28" t="str">
        <v>11:18:19</v>
      </c>
      <c r="M488" s="58" t="str">
        <f t="shared" si="74"/>
        <v>2/12/2024</v>
      </c>
      <c r="N488" s="28" t="str" cm="1">
        <f t="array" ref="N488:P488">_xlfn.TEXTSPLIT($M488,"/")</f>
        <v>2</v>
      </c>
      <c r="O488" s="28" t="str">
        <v>12</v>
      </c>
      <c r="P488" s="28" t="str">
        <v>2024</v>
      </c>
      <c r="Q488" s="28">
        <f>DATE(P488,N488,O488)</f>
        <v>45334</v>
      </c>
      <c r="R488" s="89" t="str" cm="1">
        <f t="array" ref="R488:T488">_xlfn.TEXTSPLIT($L488,":")</f>
        <v>11</v>
      </c>
      <c r="S488" s="28" t="str">
        <v>18</v>
      </c>
      <c r="T488" s="28" t="str">
        <v>19</v>
      </c>
      <c r="U488" s="90">
        <f t="shared" si="75"/>
        <v>0.47105324074074073</v>
      </c>
      <c r="V488" s="27" t="str">
        <f t="shared" si="76"/>
        <v>Explore Page</v>
      </c>
      <c r="W488" s="37" t="str">
        <f t="shared" si="77"/>
        <v>Instagram</v>
      </c>
      <c r="X488" s="71">
        <f t="shared" si="69"/>
        <v>32</v>
      </c>
      <c r="Y488" s="60" t="str">
        <f t="shared" si="70"/>
        <v>Train to Gain</v>
      </c>
      <c r="Z488" s="69">
        <f t="shared" si="78"/>
        <v>45334</v>
      </c>
      <c r="AA488" s="66" t="str" cm="1">
        <f t="array" ref="AA488:AB488">_xlfn.TEXTSPLIT($F488,$V488)</f>
        <v>703136956</v>
      </c>
      <c r="AB488" t="str">
        <v/>
      </c>
    </row>
    <row r="489" spans="1:28">
      <c r="A489" s="32" t="s">
        <v>1617</v>
      </c>
      <c r="B489" s="37" t="str" cm="1">
        <f t="array" ref="B489:D489">TRIM(_xlfn.TEXTSPLIT($A489,"#"))</f>
        <v>6thDec2024(10:54:01)603226960Subscribers</v>
      </c>
      <c r="C489" s="27" t="str">
        <v>Unlock Your Potential</v>
      </c>
      <c r="D489" s="27" t="str">
        <v>[35]</v>
      </c>
      <c r="E489" s="27" t="str" cm="1">
        <f t="array" ref="E489:F489">_xlfn.TEXTSPLIT($B489,")")</f>
        <v>6thDec2024(10:54:01</v>
      </c>
      <c r="F489" s="27" t="str">
        <v>603226960Subscribers</v>
      </c>
      <c r="G489" s="27" t="str">
        <f t="shared" si="71"/>
        <v>35]</v>
      </c>
      <c r="H489" s="27">
        <f>VALUE(SUBSTITUTE($G489,"]",""))</f>
        <v>35</v>
      </c>
      <c r="I489" s="27" t="str">
        <f t="shared" si="72"/>
        <v>Unlock Your Potential</v>
      </c>
      <c r="J489" s="28" t="str">
        <f t="shared" si="73"/>
        <v>6thDec2024 10:54:01</v>
      </c>
      <c r="K489" s="28" t="str" cm="1">
        <f t="array" ref="K489:L489">_xlfn.TEXTSPLIT($J489," ")</f>
        <v>6thDec2024</v>
      </c>
      <c r="L489" s="28" t="str">
        <v>10:54:01</v>
      </c>
      <c r="M489" s="58" t="str">
        <f t="shared" si="74"/>
        <v>6/12/2024</v>
      </c>
      <c r="N489" s="28" t="str" cm="1">
        <f t="array" ref="N489:P489">_xlfn.TEXTSPLIT($M489,"/")</f>
        <v>6</v>
      </c>
      <c r="O489" s="28" t="str">
        <v>12</v>
      </c>
      <c r="P489" s="28" t="str">
        <v>2024</v>
      </c>
      <c r="Q489" s="28">
        <f>DATE(P489,N489,O489)</f>
        <v>45455</v>
      </c>
      <c r="R489" s="89" t="str" cm="1">
        <f t="array" ref="R489:T489">_xlfn.TEXTSPLIT($L489,":")</f>
        <v>10</v>
      </c>
      <c r="S489" s="28" t="str">
        <v>54</v>
      </c>
      <c r="T489" s="28" t="str">
        <v>01</v>
      </c>
      <c r="U489" s="90">
        <f t="shared" si="75"/>
        <v>0.45417824074074076</v>
      </c>
      <c r="V489" s="27" t="str">
        <f t="shared" si="76"/>
        <v>Subscribers</v>
      </c>
      <c r="W489" s="37" t="str">
        <f t="shared" si="77"/>
        <v>Youtube</v>
      </c>
      <c r="X489" s="71">
        <f t="shared" si="69"/>
        <v>35</v>
      </c>
      <c r="Y489" s="60" t="str">
        <f t="shared" si="70"/>
        <v>Unlock Your Potential</v>
      </c>
      <c r="Z489" s="69">
        <f t="shared" si="78"/>
        <v>45455</v>
      </c>
      <c r="AA489" s="66" t="str" cm="1">
        <f t="array" ref="AA489:AB489">_xlfn.TEXTSPLIT($F489,$V489)</f>
        <v>603226960</v>
      </c>
      <c r="AB489" t="str">
        <v/>
      </c>
    </row>
    <row r="490" spans="1:28">
      <c r="A490" s="32" t="s">
        <v>1618</v>
      </c>
      <c r="B490" s="37" t="str" cm="1">
        <f t="array" ref="B490:D490">TRIM(_xlfn.TEXTSPLIT($A490,"#"))</f>
        <v>4thDec2024(07:10:18)703316963Shorts</v>
      </c>
      <c r="C490" s="27" t="str">
        <v>Grow with Us</v>
      </c>
      <c r="D490" s="27" t="str">
        <v>[30]</v>
      </c>
      <c r="E490" s="27" t="str" cm="1">
        <f t="array" ref="E490:F490">_xlfn.TEXTSPLIT($B490,")")</f>
        <v>4thDec2024(07:10:18</v>
      </c>
      <c r="F490" s="27" t="str">
        <v>703316963Shorts</v>
      </c>
      <c r="G490" s="27" t="str">
        <f t="shared" si="71"/>
        <v>30]</v>
      </c>
      <c r="H490" s="27">
        <f>VALUE(SUBSTITUTE($G490,"]",""))</f>
        <v>30</v>
      </c>
      <c r="I490" s="27" t="str">
        <f t="shared" si="72"/>
        <v>Grow with Us</v>
      </c>
      <c r="J490" s="28" t="str">
        <f t="shared" si="73"/>
        <v>4thDec2024 07:10:18</v>
      </c>
      <c r="K490" s="28" t="str" cm="1">
        <f t="array" ref="K490:L490">_xlfn.TEXTSPLIT($J490," ")</f>
        <v>4thDec2024</v>
      </c>
      <c r="L490" s="28" t="str">
        <v>07:10:18</v>
      </c>
      <c r="M490" s="58" t="str">
        <f t="shared" si="74"/>
        <v>4/12/2024</v>
      </c>
      <c r="N490" s="28" t="str" cm="1">
        <f t="array" ref="N490:P490">_xlfn.TEXTSPLIT($M490,"/")</f>
        <v>4</v>
      </c>
      <c r="O490" s="28" t="str">
        <v>12</v>
      </c>
      <c r="P490" s="28" t="str">
        <v>2024</v>
      </c>
      <c r="Q490" s="28">
        <f>DATE(P490,N490,O490)</f>
        <v>45394</v>
      </c>
      <c r="R490" s="89" t="str" cm="1">
        <f t="array" ref="R490:T490">_xlfn.TEXTSPLIT($L490,":")</f>
        <v>07</v>
      </c>
      <c r="S490" s="28" t="str">
        <v>10</v>
      </c>
      <c r="T490" s="28" t="str">
        <v>18</v>
      </c>
      <c r="U490" s="90">
        <f t="shared" si="75"/>
        <v>0.29881944444444447</v>
      </c>
      <c r="V490" s="27" t="str">
        <f t="shared" si="76"/>
        <v>Shorts</v>
      </c>
      <c r="W490" s="37" t="str">
        <f t="shared" si="77"/>
        <v>Youtube</v>
      </c>
      <c r="X490" s="71">
        <f t="shared" si="69"/>
        <v>30</v>
      </c>
      <c r="Y490" s="60" t="str">
        <f t="shared" si="70"/>
        <v>Grow with Us</v>
      </c>
      <c r="Z490" s="69">
        <f t="shared" si="78"/>
        <v>45394</v>
      </c>
      <c r="AA490" s="66" t="str" cm="1">
        <f t="array" ref="AA490:AB490">_xlfn.TEXTSPLIT($F490,$V490)</f>
        <v>703316963</v>
      </c>
      <c r="AB490" t="str">
        <v/>
      </c>
    </row>
    <row r="491" spans="1:28">
      <c r="A491" s="32" t="s">
        <v>1619</v>
      </c>
      <c r="B491" s="37" t="str" cm="1">
        <f t="array" ref="B491:D491">TRIM(_xlfn.TEXTSPLIT($A491,"#"))</f>
        <v>2ndDec2024(05:14:04)603406967Reels</v>
      </c>
      <c r="C491" s="27" t="str">
        <v>Train to Gain</v>
      </c>
      <c r="D491" s="27" t="str">
        <v>[38]</v>
      </c>
      <c r="E491" s="27" t="str" cm="1">
        <f t="array" ref="E491:F491">_xlfn.TEXTSPLIT($B491,")")</f>
        <v>2ndDec2024(05:14:04</v>
      </c>
      <c r="F491" s="27" t="str">
        <v>603406967Reels</v>
      </c>
      <c r="G491" s="27" t="str">
        <f t="shared" si="71"/>
        <v>38]</v>
      </c>
      <c r="H491" s="27">
        <f>VALUE(SUBSTITUTE($G491,"]",""))</f>
        <v>38</v>
      </c>
      <c r="I491" s="27" t="str">
        <f t="shared" si="72"/>
        <v>Train to Gain</v>
      </c>
      <c r="J491" s="28" t="str">
        <f t="shared" si="73"/>
        <v>2ndDec2024 05:14:04</v>
      </c>
      <c r="K491" s="28" t="str" cm="1">
        <f t="array" ref="K491:L491">_xlfn.TEXTSPLIT($J491," ")</f>
        <v>2ndDec2024</v>
      </c>
      <c r="L491" s="28" t="str">
        <v>05:14:04</v>
      </c>
      <c r="M491" s="58" t="str">
        <f t="shared" si="74"/>
        <v>2/12/2024</v>
      </c>
      <c r="N491" s="28" t="str" cm="1">
        <f t="array" ref="N491:P491">_xlfn.TEXTSPLIT($M491,"/")</f>
        <v>2</v>
      </c>
      <c r="O491" s="28" t="str">
        <v>12</v>
      </c>
      <c r="P491" s="28" t="str">
        <v>2024</v>
      </c>
      <c r="Q491" s="28">
        <f>DATE(P491,N491,O491)</f>
        <v>45334</v>
      </c>
      <c r="R491" s="89" t="str" cm="1">
        <f t="array" ref="R491:T491">_xlfn.TEXTSPLIT($L491,":")</f>
        <v>05</v>
      </c>
      <c r="S491" s="28" t="str">
        <v>14</v>
      </c>
      <c r="T491" s="28" t="str">
        <v>04</v>
      </c>
      <c r="U491" s="90">
        <f t="shared" si="75"/>
        <v>0.21810185185185185</v>
      </c>
      <c r="V491" s="27" t="str">
        <f t="shared" si="76"/>
        <v>Reels</v>
      </c>
      <c r="W491" s="37" t="str">
        <f t="shared" si="77"/>
        <v>Instagram</v>
      </c>
      <c r="X491" s="71">
        <f t="shared" si="69"/>
        <v>38</v>
      </c>
      <c r="Y491" s="60" t="str">
        <f t="shared" si="70"/>
        <v>Train to Gain</v>
      </c>
      <c r="Z491" s="69">
        <f t="shared" si="78"/>
        <v>45334</v>
      </c>
      <c r="AA491" s="66" t="str" cm="1">
        <f t="array" ref="AA491:AB491">_xlfn.TEXTSPLIT($F491,$V491)</f>
        <v>603406967</v>
      </c>
      <c r="AB491" t="str">
        <v/>
      </c>
    </row>
    <row r="492" spans="1:28">
      <c r="A492" s="32" t="s">
        <v>1620</v>
      </c>
      <c r="B492" s="37" t="str" cm="1">
        <f t="array" ref="B492:D492">TRIM(_xlfn.TEXTSPLIT($A492,"#"))</f>
        <v>2ndDec2024(08:37:54)703496971Subscribers</v>
      </c>
      <c r="C492" s="27" t="str">
        <v>Grow with Us</v>
      </c>
      <c r="D492" s="27" t="str">
        <v>[32]</v>
      </c>
      <c r="E492" s="27" t="str" cm="1">
        <f t="array" ref="E492:F492">_xlfn.TEXTSPLIT($B492,")")</f>
        <v>2ndDec2024(08:37:54</v>
      </c>
      <c r="F492" s="27" t="str">
        <v>703496971Subscribers</v>
      </c>
      <c r="G492" s="27" t="str">
        <f t="shared" si="71"/>
        <v>32]</v>
      </c>
      <c r="H492" s="27">
        <f>VALUE(SUBSTITUTE($G492,"]",""))</f>
        <v>32</v>
      </c>
      <c r="I492" s="27" t="str">
        <f t="shared" si="72"/>
        <v>Grow with Us</v>
      </c>
      <c r="J492" s="28" t="str">
        <f t="shared" si="73"/>
        <v>2ndDec2024 08:37:54</v>
      </c>
      <c r="K492" s="28" t="str" cm="1">
        <f t="array" ref="K492:L492">_xlfn.TEXTSPLIT($J492," ")</f>
        <v>2ndDec2024</v>
      </c>
      <c r="L492" s="28" t="str">
        <v>08:37:54</v>
      </c>
      <c r="M492" s="58" t="str">
        <f t="shared" si="74"/>
        <v>2/12/2024</v>
      </c>
      <c r="N492" s="28" t="str" cm="1">
        <f t="array" ref="N492:P492">_xlfn.TEXTSPLIT($M492,"/")</f>
        <v>2</v>
      </c>
      <c r="O492" s="28" t="str">
        <v>12</v>
      </c>
      <c r="P492" s="28" t="str">
        <v>2024</v>
      </c>
      <c r="Q492" s="28">
        <f>DATE(P492,N492,O492)</f>
        <v>45334</v>
      </c>
      <c r="R492" s="89" t="str" cm="1">
        <f t="array" ref="R492:T492">_xlfn.TEXTSPLIT($L492,":")</f>
        <v>08</v>
      </c>
      <c r="S492" s="28" t="str">
        <v>37</v>
      </c>
      <c r="T492" s="28" t="str">
        <v>54</v>
      </c>
      <c r="U492" s="90">
        <f t="shared" si="75"/>
        <v>0.35965277777777777</v>
      </c>
      <c r="V492" s="27" t="str">
        <f t="shared" si="76"/>
        <v>Subscribers</v>
      </c>
      <c r="W492" s="37" t="str">
        <f t="shared" si="77"/>
        <v>Youtube</v>
      </c>
      <c r="X492" s="71">
        <f t="shared" si="69"/>
        <v>32</v>
      </c>
      <c r="Y492" s="60" t="str">
        <f t="shared" si="70"/>
        <v>Grow with Us</v>
      </c>
      <c r="Z492" s="69">
        <f t="shared" si="78"/>
        <v>45334</v>
      </c>
      <c r="AA492" s="66" t="str" cm="1">
        <f t="array" ref="AA492:AB492">_xlfn.TEXTSPLIT($F492,$V492)</f>
        <v>703496971</v>
      </c>
      <c r="AB492" t="str">
        <v/>
      </c>
    </row>
    <row r="493" spans="1:28">
      <c r="A493" s="32" t="s">
        <v>1621</v>
      </c>
      <c r="B493" s="37" t="str" cm="1">
        <f t="array" ref="B493:D493">TRIM(_xlfn.TEXTSPLIT($A493,"#"))</f>
        <v>2ndDec2024(10:58:32)703586975Reels</v>
      </c>
      <c r="C493" s="27" t="str">
        <v>Grow with Us</v>
      </c>
      <c r="D493" s="27" t="str">
        <v>[32]</v>
      </c>
      <c r="E493" s="27" t="str" cm="1">
        <f t="array" ref="E493:F493">_xlfn.TEXTSPLIT($B493,")")</f>
        <v>2ndDec2024(10:58:32</v>
      </c>
      <c r="F493" s="27" t="str">
        <v>703586975Reels</v>
      </c>
      <c r="G493" s="27" t="str">
        <f t="shared" si="71"/>
        <v>32]</v>
      </c>
      <c r="H493" s="27">
        <f>VALUE(SUBSTITUTE($G493,"]",""))</f>
        <v>32</v>
      </c>
      <c r="I493" s="27" t="str">
        <f t="shared" si="72"/>
        <v>Grow with Us</v>
      </c>
      <c r="J493" s="28" t="str">
        <f t="shared" si="73"/>
        <v>2ndDec2024 10:58:32</v>
      </c>
      <c r="K493" s="28" t="str" cm="1">
        <f t="array" ref="K493:L493">_xlfn.TEXTSPLIT($J493," ")</f>
        <v>2ndDec2024</v>
      </c>
      <c r="L493" s="28" t="str">
        <v>10:58:32</v>
      </c>
      <c r="M493" s="58" t="str">
        <f t="shared" si="74"/>
        <v>2/12/2024</v>
      </c>
      <c r="N493" s="28" t="str" cm="1">
        <f t="array" ref="N493:P493">_xlfn.TEXTSPLIT($M493,"/")</f>
        <v>2</v>
      </c>
      <c r="O493" s="28" t="str">
        <v>12</v>
      </c>
      <c r="P493" s="28" t="str">
        <v>2024</v>
      </c>
      <c r="Q493" s="28">
        <f>DATE(P493,N493,O493)</f>
        <v>45334</v>
      </c>
      <c r="R493" s="89" t="str" cm="1">
        <f t="array" ref="R493:T493">_xlfn.TEXTSPLIT($L493,":")</f>
        <v>10</v>
      </c>
      <c r="S493" s="28" t="str">
        <v>58</v>
      </c>
      <c r="T493" s="28" t="str">
        <v>32</v>
      </c>
      <c r="U493" s="90">
        <f t="shared" si="75"/>
        <v>0.45731481481481484</v>
      </c>
      <c r="V493" s="27" t="str">
        <f t="shared" si="76"/>
        <v>Reels</v>
      </c>
      <c r="W493" s="37" t="str">
        <f t="shared" si="77"/>
        <v>Instagram</v>
      </c>
      <c r="X493" s="71">
        <f t="shared" si="69"/>
        <v>32</v>
      </c>
      <c r="Y493" s="60" t="str">
        <f t="shared" si="70"/>
        <v>Grow with Us</v>
      </c>
      <c r="Z493" s="69">
        <f t="shared" si="78"/>
        <v>45334</v>
      </c>
      <c r="AA493" s="66" t="str" cm="1">
        <f t="array" ref="AA493:AB493">_xlfn.TEXTSPLIT($F493,$V493)</f>
        <v>703586975</v>
      </c>
      <c r="AB493" t="str">
        <v/>
      </c>
    </row>
    <row r="494" spans="1:28">
      <c r="A494" s="32" t="s">
        <v>1622</v>
      </c>
      <c r="B494" s="37" t="str" cm="1">
        <f t="array" ref="B494:D494">TRIM(_xlfn.TEXTSPLIT($A494,"#"))</f>
        <v>6thDec2024(04:48:45)603676979News Feed</v>
      </c>
      <c r="C494" s="27" t="str">
        <v>Train to Gain</v>
      </c>
      <c r="D494" s="27" t="str">
        <v>[18]</v>
      </c>
      <c r="E494" s="27" t="str" cm="1">
        <f t="array" ref="E494:F494">_xlfn.TEXTSPLIT($B494,")")</f>
        <v>6thDec2024(04:48:45</v>
      </c>
      <c r="F494" s="27" t="str">
        <v>603676979News Feed</v>
      </c>
      <c r="G494" s="27" t="str">
        <f t="shared" si="71"/>
        <v>18]</v>
      </c>
      <c r="H494" s="27">
        <f>VALUE(SUBSTITUTE($G494,"]",""))</f>
        <v>18</v>
      </c>
      <c r="I494" s="27" t="str">
        <f t="shared" si="72"/>
        <v>Train to Gain</v>
      </c>
      <c r="J494" s="28" t="str">
        <f t="shared" si="73"/>
        <v>6thDec2024 04:48:45</v>
      </c>
      <c r="K494" s="28" t="str" cm="1">
        <f t="array" ref="K494:L494">_xlfn.TEXTSPLIT($J494," ")</f>
        <v>6thDec2024</v>
      </c>
      <c r="L494" s="28" t="str">
        <v>04:48:45</v>
      </c>
      <c r="M494" s="58" t="str">
        <f t="shared" si="74"/>
        <v>6/12/2024</v>
      </c>
      <c r="N494" s="28" t="str" cm="1">
        <f t="array" ref="N494:P494">_xlfn.TEXTSPLIT($M494,"/")</f>
        <v>6</v>
      </c>
      <c r="O494" s="28" t="str">
        <v>12</v>
      </c>
      <c r="P494" s="28" t="str">
        <v>2024</v>
      </c>
      <c r="Q494" s="28">
        <f>DATE(P494,N494,O494)</f>
        <v>45455</v>
      </c>
      <c r="R494" s="89" t="str" cm="1">
        <f t="array" ref="R494:T494">_xlfn.TEXTSPLIT($L494,":")</f>
        <v>04</v>
      </c>
      <c r="S494" s="28" t="str">
        <v>48</v>
      </c>
      <c r="T494" s="28" t="str">
        <v>45</v>
      </c>
      <c r="U494" s="90">
        <f t="shared" si="75"/>
        <v>0.20052083333333334</v>
      </c>
      <c r="V494" s="27" t="str">
        <f t="shared" si="76"/>
        <v>News Feed</v>
      </c>
      <c r="W494" s="37" t="str">
        <f t="shared" si="77"/>
        <v>Facebook</v>
      </c>
      <c r="X494" s="71">
        <f t="shared" si="69"/>
        <v>18</v>
      </c>
      <c r="Y494" s="60" t="str">
        <f t="shared" si="70"/>
        <v>Train to Gain</v>
      </c>
      <c r="Z494" s="69">
        <f t="shared" si="78"/>
        <v>45455</v>
      </c>
      <c r="AA494" s="66" t="str" cm="1">
        <f t="array" ref="AA494:AB494">_xlfn.TEXTSPLIT($F494,$V494)</f>
        <v>603676979</v>
      </c>
      <c r="AB494" t="str">
        <v/>
      </c>
    </row>
    <row r="495" spans="1:28">
      <c r="A495" s="32" t="s">
        <v>1623</v>
      </c>
      <c r="B495" s="37" t="str" cm="1">
        <f t="array" ref="B495:D495">TRIM(_xlfn.TEXTSPLIT($A495,"#"))</f>
        <v>6thDec2024(04:56:10)703766982Monetization</v>
      </c>
      <c r="C495" s="27" t="str">
        <v>Grow with Us</v>
      </c>
      <c r="D495" s="27" t="str">
        <v>[38]</v>
      </c>
      <c r="E495" s="27" t="str" cm="1">
        <f t="array" ref="E495:F495">_xlfn.TEXTSPLIT($B495,")")</f>
        <v>6thDec2024(04:56:10</v>
      </c>
      <c r="F495" s="27" t="str">
        <v>703766982Monetization</v>
      </c>
      <c r="G495" s="27" t="str">
        <f t="shared" si="71"/>
        <v>38]</v>
      </c>
      <c r="H495" s="27">
        <f>VALUE(SUBSTITUTE($G495,"]",""))</f>
        <v>38</v>
      </c>
      <c r="I495" s="27" t="str">
        <f t="shared" si="72"/>
        <v>Grow with Us</v>
      </c>
      <c r="J495" s="28" t="str">
        <f t="shared" si="73"/>
        <v>6thDec2024 04:56:10</v>
      </c>
      <c r="K495" s="28" t="str" cm="1">
        <f t="array" ref="K495:L495">_xlfn.TEXTSPLIT($J495," ")</f>
        <v>6thDec2024</v>
      </c>
      <c r="L495" s="28" t="str">
        <v>04:56:10</v>
      </c>
      <c r="M495" s="58" t="str">
        <f t="shared" si="74"/>
        <v>6/12/2024</v>
      </c>
      <c r="N495" s="28" t="str" cm="1">
        <f t="array" ref="N495:P495">_xlfn.TEXTSPLIT($M495,"/")</f>
        <v>6</v>
      </c>
      <c r="O495" s="28" t="str">
        <v>12</v>
      </c>
      <c r="P495" s="28" t="str">
        <v>2024</v>
      </c>
      <c r="Q495" s="28">
        <f>DATE(P495,N495,O495)</f>
        <v>45455</v>
      </c>
      <c r="R495" s="89" t="str" cm="1">
        <f t="array" ref="R495:T495">_xlfn.TEXTSPLIT($L495,":")</f>
        <v>04</v>
      </c>
      <c r="S495" s="28" t="str">
        <v>56</v>
      </c>
      <c r="T495" s="28" t="str">
        <v>10</v>
      </c>
      <c r="U495" s="90">
        <f t="shared" si="75"/>
        <v>0.2056712962962963</v>
      </c>
      <c r="V495" s="27" t="str">
        <f t="shared" si="76"/>
        <v>Monetization</v>
      </c>
      <c r="W495" s="37" t="str">
        <f t="shared" si="77"/>
        <v>Youtube</v>
      </c>
      <c r="X495" s="71">
        <f t="shared" si="69"/>
        <v>38</v>
      </c>
      <c r="Y495" s="60" t="str">
        <f t="shared" si="70"/>
        <v>Grow with Us</v>
      </c>
      <c r="Z495" s="69">
        <f t="shared" si="78"/>
        <v>45455</v>
      </c>
      <c r="AA495" s="66" t="str" cm="1">
        <f t="array" ref="AA495:AB495">_xlfn.TEXTSPLIT($F495,$V495)</f>
        <v>703766982</v>
      </c>
      <c r="AB495" t="str">
        <v/>
      </c>
    </row>
    <row r="496" spans="1:28">
      <c r="A496" s="32" t="s">
        <v>1624</v>
      </c>
      <c r="B496" s="37" t="str" cm="1">
        <f t="array" ref="B496:D496">TRIM(_xlfn.TEXTSPLIT($A496,"#"))</f>
        <v>2ndDec2024(01:22:22)603856986Shorts</v>
      </c>
      <c r="C496" s="27" t="str">
        <v>Train to Gain</v>
      </c>
      <c r="D496" s="27" t="str">
        <v>[33]</v>
      </c>
      <c r="E496" s="27" t="str" cm="1">
        <f t="array" ref="E496:F496">_xlfn.TEXTSPLIT($B496,")")</f>
        <v>2ndDec2024(01:22:22</v>
      </c>
      <c r="F496" s="27" t="str">
        <v>603856986Shorts</v>
      </c>
      <c r="G496" s="27" t="str">
        <f t="shared" si="71"/>
        <v>33]</v>
      </c>
      <c r="H496" s="27">
        <f>VALUE(SUBSTITUTE($G496,"]",""))</f>
        <v>33</v>
      </c>
      <c r="I496" s="27" t="str">
        <f t="shared" si="72"/>
        <v>Train to Gain</v>
      </c>
      <c r="J496" s="28" t="str">
        <f t="shared" si="73"/>
        <v>2ndDec2024 01:22:22</v>
      </c>
      <c r="K496" s="28" t="str" cm="1">
        <f t="array" ref="K496:L496">_xlfn.TEXTSPLIT($J496," ")</f>
        <v>2ndDec2024</v>
      </c>
      <c r="L496" s="28" t="str">
        <v>01:22:22</v>
      </c>
      <c r="M496" s="58" t="str">
        <f t="shared" si="74"/>
        <v>2/12/2024</v>
      </c>
      <c r="N496" s="28" t="str" cm="1">
        <f t="array" ref="N496:P496">_xlfn.TEXTSPLIT($M496,"/")</f>
        <v>2</v>
      </c>
      <c r="O496" s="28" t="str">
        <v>12</v>
      </c>
      <c r="P496" s="28" t="str">
        <v>2024</v>
      </c>
      <c r="Q496" s="28">
        <f>DATE(P496,N496,O496)</f>
        <v>45334</v>
      </c>
      <c r="R496" s="89" t="str" cm="1">
        <f t="array" ref="R496:T496">_xlfn.TEXTSPLIT($L496,":")</f>
        <v>01</v>
      </c>
      <c r="S496" s="28" t="str">
        <v>22</v>
      </c>
      <c r="T496" s="28" t="str">
        <v>22</v>
      </c>
      <c r="U496" s="90">
        <f t="shared" si="75"/>
        <v>5.7199074074074076E-2</v>
      </c>
      <c r="V496" s="27" t="str">
        <f t="shared" si="76"/>
        <v>Shorts</v>
      </c>
      <c r="W496" s="37" t="str">
        <f t="shared" si="77"/>
        <v>Youtube</v>
      </c>
      <c r="X496" s="71">
        <f t="shared" si="69"/>
        <v>33</v>
      </c>
      <c r="Y496" s="60" t="str">
        <f t="shared" si="70"/>
        <v>Train to Gain</v>
      </c>
      <c r="Z496" s="69">
        <f t="shared" si="78"/>
        <v>45334</v>
      </c>
      <c r="AA496" s="66" t="str" cm="1">
        <f t="array" ref="AA496:AB496">_xlfn.TEXTSPLIT($F496,$V496)</f>
        <v>603856986</v>
      </c>
      <c r="AB496" t="str">
        <v/>
      </c>
    </row>
    <row r="497" spans="1:28">
      <c r="A497" s="32" t="s">
        <v>1625</v>
      </c>
      <c r="B497" s="37" t="str" cm="1">
        <f t="array" ref="B497:D497">TRIM(_xlfn.TEXTSPLIT($A497,"#"))</f>
        <v>5thDec2024(06:51:12)603946990News Feed</v>
      </c>
      <c r="C497" s="27" t="str">
        <v>Train to Gain</v>
      </c>
      <c r="D497" s="27" t="str">
        <v>[16]</v>
      </c>
      <c r="E497" s="27" t="str" cm="1">
        <f t="array" ref="E497:F497">_xlfn.TEXTSPLIT($B497,")")</f>
        <v>5thDec2024(06:51:12</v>
      </c>
      <c r="F497" s="27" t="str">
        <v>603946990News Feed</v>
      </c>
      <c r="G497" s="27" t="str">
        <f t="shared" si="71"/>
        <v>16]</v>
      </c>
      <c r="H497" s="27">
        <f>VALUE(SUBSTITUTE($G497,"]",""))</f>
        <v>16</v>
      </c>
      <c r="I497" s="27" t="str">
        <f t="shared" si="72"/>
        <v>Train to Gain</v>
      </c>
      <c r="J497" s="28" t="str">
        <f t="shared" si="73"/>
        <v>5thDec2024 06:51:12</v>
      </c>
      <c r="K497" s="28" t="str" cm="1">
        <f t="array" ref="K497:L497">_xlfn.TEXTSPLIT($J497," ")</f>
        <v>5thDec2024</v>
      </c>
      <c r="L497" s="28" t="str">
        <v>06:51:12</v>
      </c>
      <c r="M497" s="58" t="str">
        <f t="shared" si="74"/>
        <v>5/12/2024</v>
      </c>
      <c r="N497" s="28" t="str" cm="1">
        <f t="array" ref="N497:P497">_xlfn.TEXTSPLIT($M497,"/")</f>
        <v>5</v>
      </c>
      <c r="O497" s="28" t="str">
        <v>12</v>
      </c>
      <c r="P497" s="28" t="str">
        <v>2024</v>
      </c>
      <c r="Q497" s="28">
        <f>DATE(P497,N497,O497)</f>
        <v>45424</v>
      </c>
      <c r="R497" s="89" t="str" cm="1">
        <f t="array" ref="R497:T497">_xlfn.TEXTSPLIT($L497,":")</f>
        <v>06</v>
      </c>
      <c r="S497" s="28" t="str">
        <v>51</v>
      </c>
      <c r="T497" s="28" t="str">
        <v>12</v>
      </c>
      <c r="U497" s="90">
        <f t="shared" si="75"/>
        <v>0.28555555555555556</v>
      </c>
      <c r="V497" s="27" t="str">
        <f t="shared" si="76"/>
        <v>News Feed</v>
      </c>
      <c r="W497" s="37" t="str">
        <f t="shared" si="77"/>
        <v>Facebook</v>
      </c>
      <c r="X497" s="71">
        <f t="shared" si="69"/>
        <v>16</v>
      </c>
      <c r="Y497" s="60" t="str">
        <f t="shared" si="70"/>
        <v>Train to Gain</v>
      </c>
      <c r="Z497" s="69">
        <f t="shared" si="78"/>
        <v>45424</v>
      </c>
      <c r="AA497" s="66" t="str" cm="1">
        <f t="array" ref="AA497:AB497">_xlfn.TEXTSPLIT($F497,$V497)</f>
        <v>603946990</v>
      </c>
      <c r="AB497" t="str">
        <v/>
      </c>
    </row>
    <row r="498" spans="1:28">
      <c r="A498" s="32" t="s">
        <v>1626</v>
      </c>
      <c r="B498" s="37" t="str" cm="1">
        <f t="array" ref="B498:D498">TRIM(_xlfn.TEXTSPLIT($A498,"#"))</f>
        <v>5thDec2024(05:14:23)704036994Explore Page</v>
      </c>
      <c r="C498" s="27" t="str">
        <v>Unlock Your Potential</v>
      </c>
      <c r="D498" s="27" t="str">
        <v>[31]</v>
      </c>
      <c r="E498" s="27" t="str" cm="1">
        <f t="array" ref="E498:F498">_xlfn.TEXTSPLIT($B498,")")</f>
        <v>5thDec2024(05:14:23</v>
      </c>
      <c r="F498" s="27" t="str">
        <v>704036994Explore Page</v>
      </c>
      <c r="G498" s="27" t="str">
        <f t="shared" si="71"/>
        <v>31]</v>
      </c>
      <c r="H498" s="27">
        <f>VALUE(SUBSTITUTE($G498,"]",""))</f>
        <v>31</v>
      </c>
      <c r="I498" s="27" t="str">
        <f t="shared" si="72"/>
        <v>Unlock Your Potential</v>
      </c>
      <c r="J498" s="28" t="str">
        <f t="shared" si="73"/>
        <v>5thDec2024 05:14:23</v>
      </c>
      <c r="K498" s="28" t="str" cm="1">
        <f t="array" ref="K498:L498">_xlfn.TEXTSPLIT($J498," ")</f>
        <v>5thDec2024</v>
      </c>
      <c r="L498" s="28" t="str">
        <v>05:14:23</v>
      </c>
      <c r="M498" s="58" t="str">
        <f t="shared" si="74"/>
        <v>5/12/2024</v>
      </c>
      <c r="N498" s="28" t="str" cm="1">
        <f t="array" ref="N498:P498">_xlfn.TEXTSPLIT($M498,"/")</f>
        <v>5</v>
      </c>
      <c r="O498" s="28" t="str">
        <v>12</v>
      </c>
      <c r="P498" s="28" t="str">
        <v>2024</v>
      </c>
      <c r="Q498" s="28">
        <f>DATE(P498,N498,O498)</f>
        <v>45424</v>
      </c>
      <c r="R498" s="89" t="str" cm="1">
        <f t="array" ref="R498:T498">_xlfn.TEXTSPLIT($L498,":")</f>
        <v>05</v>
      </c>
      <c r="S498" s="28" t="str">
        <v>14</v>
      </c>
      <c r="T498" s="28" t="str">
        <v>23</v>
      </c>
      <c r="U498" s="90">
        <f t="shared" si="75"/>
        <v>0.21832175925925926</v>
      </c>
      <c r="V498" s="27" t="str">
        <f t="shared" si="76"/>
        <v>Explore Page</v>
      </c>
      <c r="W498" s="37" t="str">
        <f t="shared" si="77"/>
        <v>Instagram</v>
      </c>
      <c r="X498" s="71">
        <f t="shared" si="69"/>
        <v>31</v>
      </c>
      <c r="Y498" s="60" t="str">
        <f t="shared" si="70"/>
        <v>Unlock Your Potential</v>
      </c>
      <c r="Z498" s="69">
        <f t="shared" si="78"/>
        <v>45424</v>
      </c>
      <c r="AA498" s="66" t="str" cm="1">
        <f t="array" ref="AA498:AB498">_xlfn.TEXTSPLIT($F498,$V498)</f>
        <v>704036994</v>
      </c>
      <c r="AB498" t="str">
        <v/>
      </c>
    </row>
    <row r="499" spans="1:28">
      <c r="A499" s="32" t="s">
        <v>1627</v>
      </c>
      <c r="B499" s="37" t="str" cm="1">
        <f t="array" ref="B499:D499">TRIM(_xlfn.TEXTSPLIT($A499,"#"))</f>
        <v>1stDec2024(11:03:08)604126997Reels</v>
      </c>
      <c r="C499" s="27" t="str">
        <v>Unlock Your Potential</v>
      </c>
      <c r="D499" s="27" t="str">
        <v>[37]</v>
      </c>
      <c r="E499" s="27" t="str" cm="1">
        <f t="array" ref="E499:F499">_xlfn.TEXTSPLIT($B499,")")</f>
        <v>1stDec2024(11:03:08</v>
      </c>
      <c r="F499" s="27" t="str">
        <v>604126997Reels</v>
      </c>
      <c r="G499" s="27" t="str">
        <f t="shared" si="71"/>
        <v>37]</v>
      </c>
      <c r="H499" s="27">
        <f>VALUE(SUBSTITUTE($G499,"]",""))</f>
        <v>37</v>
      </c>
      <c r="I499" s="27" t="str">
        <f t="shared" si="72"/>
        <v>Unlock Your Potential</v>
      </c>
      <c r="J499" s="28" t="str">
        <f t="shared" si="73"/>
        <v>1stDec2024 11:03:08</v>
      </c>
      <c r="K499" s="28" t="str" cm="1">
        <f t="array" ref="K499:L499">_xlfn.TEXTSPLIT($J499," ")</f>
        <v>1stDec2024</v>
      </c>
      <c r="L499" s="28" t="str">
        <v>11:03:08</v>
      </c>
      <c r="M499" s="58" t="str">
        <f t="shared" si="74"/>
        <v>1/12/2024</v>
      </c>
      <c r="N499" s="28" t="str" cm="1">
        <f t="array" ref="N499:P499">_xlfn.TEXTSPLIT($M499,"/")</f>
        <v>1</v>
      </c>
      <c r="O499" s="28" t="str">
        <v>12</v>
      </c>
      <c r="P499" s="28" t="str">
        <v>2024</v>
      </c>
      <c r="Q499" s="28">
        <f>DATE(P499,N499,O499)</f>
        <v>45303</v>
      </c>
      <c r="R499" s="89" t="str" cm="1">
        <f t="array" ref="R499:T499">_xlfn.TEXTSPLIT($L499,":")</f>
        <v>11</v>
      </c>
      <c r="S499" s="28" t="str">
        <v>03</v>
      </c>
      <c r="T499" s="28" t="str">
        <v>08</v>
      </c>
      <c r="U499" s="90">
        <f t="shared" si="75"/>
        <v>0.46050925925925928</v>
      </c>
      <c r="V499" s="27" t="str">
        <f t="shared" si="76"/>
        <v>Reels</v>
      </c>
      <c r="W499" s="37" t="str">
        <f t="shared" si="77"/>
        <v>Instagram</v>
      </c>
      <c r="X499" s="71">
        <f t="shared" si="69"/>
        <v>37</v>
      </c>
      <c r="Y499" s="60" t="str">
        <f t="shared" si="70"/>
        <v>Unlock Your Potential</v>
      </c>
      <c r="Z499" s="69">
        <f t="shared" si="78"/>
        <v>45303</v>
      </c>
      <c r="AA499" s="66" t="str" cm="1">
        <f t="array" ref="AA499:AB499">_xlfn.TEXTSPLIT($F499,$V499)</f>
        <v>604126997</v>
      </c>
      <c r="AB499" t="str">
        <v/>
      </c>
    </row>
    <row r="500" spans="1:28">
      <c r="A500" s="32" t="s">
        <v>1628</v>
      </c>
      <c r="B500" s="37" t="str" cm="1">
        <f t="array" ref="B500:D500">TRIM(_xlfn.TEXTSPLIT($A500,"#"))</f>
        <v>3rdDec2024(01:55:25)704217001Reels</v>
      </c>
      <c r="C500" s="27" t="str">
        <v>Unlock Your Potential</v>
      </c>
      <c r="D500" s="27" t="str">
        <v>[19]</v>
      </c>
      <c r="E500" s="27" t="str" cm="1">
        <f t="array" ref="E500:F500">_xlfn.TEXTSPLIT($B500,")")</f>
        <v>3rdDec2024(01:55:25</v>
      </c>
      <c r="F500" s="27" t="str">
        <v>704217001Reels</v>
      </c>
      <c r="G500" s="27" t="str">
        <f t="shared" si="71"/>
        <v>19]</v>
      </c>
      <c r="H500" s="27">
        <f>VALUE(SUBSTITUTE($G500,"]",""))</f>
        <v>19</v>
      </c>
      <c r="I500" s="27" t="str">
        <f t="shared" si="72"/>
        <v>Unlock Your Potential</v>
      </c>
      <c r="J500" s="28" t="str">
        <f t="shared" si="73"/>
        <v>3rdDec2024 01:55:25</v>
      </c>
      <c r="K500" s="28" t="str" cm="1">
        <f t="array" ref="K500:L500">_xlfn.TEXTSPLIT($J500," ")</f>
        <v>3rdDec2024</v>
      </c>
      <c r="L500" s="28" t="str">
        <v>01:55:25</v>
      </c>
      <c r="M500" s="58" t="str">
        <f t="shared" si="74"/>
        <v>3/12/2024</v>
      </c>
      <c r="N500" s="28" t="str" cm="1">
        <f t="array" ref="N500:P500">_xlfn.TEXTSPLIT($M500,"/")</f>
        <v>3</v>
      </c>
      <c r="O500" s="28" t="str">
        <v>12</v>
      </c>
      <c r="P500" s="28" t="str">
        <v>2024</v>
      </c>
      <c r="Q500" s="28">
        <f>DATE(P500,N500,O500)</f>
        <v>45363</v>
      </c>
      <c r="R500" s="89" t="str" cm="1">
        <f t="array" ref="R500:T500">_xlfn.TEXTSPLIT($L500,":")</f>
        <v>01</v>
      </c>
      <c r="S500" s="28" t="str">
        <v>55</v>
      </c>
      <c r="T500" s="28" t="str">
        <v>25</v>
      </c>
      <c r="U500" s="90">
        <f t="shared" si="75"/>
        <v>8.0150462962962965E-2</v>
      </c>
      <c r="V500" s="27" t="str">
        <f t="shared" si="76"/>
        <v>Reels</v>
      </c>
      <c r="W500" s="37" t="str">
        <f t="shared" si="77"/>
        <v>Instagram</v>
      </c>
      <c r="X500" s="71">
        <f t="shared" si="69"/>
        <v>19</v>
      </c>
      <c r="Y500" s="60" t="str">
        <f t="shared" si="70"/>
        <v>Unlock Your Potential</v>
      </c>
      <c r="Z500" s="69">
        <f t="shared" si="78"/>
        <v>45363</v>
      </c>
      <c r="AA500" s="66" t="str" cm="1">
        <f t="array" ref="AA500:AB500">_xlfn.TEXTSPLIT($F500,$V500)</f>
        <v>704217001</v>
      </c>
      <c r="AB500" t="str">
        <v/>
      </c>
    </row>
    <row r="501" spans="1:28">
      <c r="A501" s="32" t="s">
        <v>1629</v>
      </c>
      <c r="B501" s="37" t="str" cm="1">
        <f t="array" ref="B501:D501">TRIM(_xlfn.TEXTSPLIT($A501,"#"))</f>
        <v>5thDec2024(01:27:28)604307005News Feed</v>
      </c>
      <c r="C501" s="27" t="str">
        <v>Unlock Your Potential</v>
      </c>
      <c r="D501" s="27" t="str">
        <v>[16]</v>
      </c>
      <c r="E501" s="27" t="str" cm="1">
        <f t="array" ref="E501:F501">_xlfn.TEXTSPLIT($B501,")")</f>
        <v>5thDec2024(01:27:28</v>
      </c>
      <c r="F501" s="27" t="str">
        <v>604307005News Feed</v>
      </c>
      <c r="G501" s="27" t="str">
        <f t="shared" si="71"/>
        <v>16]</v>
      </c>
      <c r="H501" s="27">
        <f>VALUE(SUBSTITUTE($G501,"]",""))</f>
        <v>16</v>
      </c>
      <c r="I501" s="27" t="str">
        <f t="shared" si="72"/>
        <v>Unlock Your Potential</v>
      </c>
      <c r="J501" s="28" t="str">
        <f t="shared" si="73"/>
        <v>5thDec2024 01:27:28</v>
      </c>
      <c r="K501" s="28" t="str" cm="1">
        <f t="array" ref="K501:L501">_xlfn.TEXTSPLIT($J501," ")</f>
        <v>5thDec2024</v>
      </c>
      <c r="L501" s="28" t="str">
        <v>01:27:28</v>
      </c>
      <c r="M501" s="58" t="str">
        <f t="shared" si="74"/>
        <v>5/12/2024</v>
      </c>
      <c r="N501" s="28" t="str" cm="1">
        <f t="array" ref="N501:P501">_xlfn.TEXTSPLIT($M501,"/")</f>
        <v>5</v>
      </c>
      <c r="O501" s="28" t="str">
        <v>12</v>
      </c>
      <c r="P501" s="28" t="str">
        <v>2024</v>
      </c>
      <c r="Q501" s="28">
        <f>DATE(P501,N501,O501)</f>
        <v>45424</v>
      </c>
      <c r="R501" s="89" t="str" cm="1">
        <f t="array" ref="R501:T501">_xlfn.TEXTSPLIT($L501,":")</f>
        <v>01</v>
      </c>
      <c r="S501" s="28" t="str">
        <v>27</v>
      </c>
      <c r="T501" s="28" t="str">
        <v>28</v>
      </c>
      <c r="U501" s="90">
        <f t="shared" si="75"/>
        <v>6.0740740740740741E-2</v>
      </c>
      <c r="V501" s="27" t="str">
        <f t="shared" si="76"/>
        <v>News Feed</v>
      </c>
      <c r="W501" s="37" t="str">
        <f t="shared" si="77"/>
        <v>Facebook</v>
      </c>
      <c r="X501" s="71">
        <f t="shared" si="69"/>
        <v>16</v>
      </c>
      <c r="Y501" s="60" t="str">
        <f t="shared" si="70"/>
        <v>Unlock Your Potential</v>
      </c>
      <c r="Z501" s="69">
        <f t="shared" si="78"/>
        <v>45424</v>
      </c>
      <c r="AA501" s="66" t="str" cm="1">
        <f t="array" ref="AA501:AB501">_xlfn.TEXTSPLIT($F501,$V501)</f>
        <v>604307005</v>
      </c>
      <c r="AB501" t="str">
        <v/>
      </c>
    </row>
    <row r="502" spans="1:28">
      <c r="A502" s="32" t="s">
        <v>1630</v>
      </c>
      <c r="B502" s="37" t="str" cm="1">
        <f t="array" ref="B502:D502">TRIM(_xlfn.TEXTSPLIT($A502,"#"))</f>
        <v>1stDec2024(06:33:38)604397009Subscribers</v>
      </c>
      <c r="C502" s="27" t="str">
        <v>Train to Gain</v>
      </c>
      <c r="D502" s="27" t="str">
        <v>[31]</v>
      </c>
      <c r="E502" s="27" t="str" cm="1">
        <f t="array" ref="E502:F502">_xlfn.TEXTSPLIT($B502,")")</f>
        <v>1stDec2024(06:33:38</v>
      </c>
      <c r="F502" s="27" t="str">
        <v>604397009Subscribers</v>
      </c>
      <c r="G502" s="27" t="str">
        <f t="shared" si="71"/>
        <v>31]</v>
      </c>
      <c r="H502" s="27">
        <f>VALUE(SUBSTITUTE($G502,"]",""))</f>
        <v>31</v>
      </c>
      <c r="I502" s="27" t="str">
        <f t="shared" si="72"/>
        <v>Train to Gain</v>
      </c>
      <c r="J502" s="28" t="str">
        <f t="shared" si="73"/>
        <v>1stDec2024 06:33:38</v>
      </c>
      <c r="K502" s="28" t="str" cm="1">
        <f t="array" ref="K502:L502">_xlfn.TEXTSPLIT($J502," ")</f>
        <v>1stDec2024</v>
      </c>
      <c r="L502" s="28" t="str">
        <v>06:33:38</v>
      </c>
      <c r="M502" s="58" t="str">
        <f t="shared" si="74"/>
        <v>1/12/2024</v>
      </c>
      <c r="N502" s="28" t="str" cm="1">
        <f t="array" ref="N502:P502">_xlfn.TEXTSPLIT($M502,"/")</f>
        <v>1</v>
      </c>
      <c r="O502" s="28" t="str">
        <v>12</v>
      </c>
      <c r="P502" s="28" t="str">
        <v>2024</v>
      </c>
      <c r="Q502" s="28">
        <f>DATE(P502,N502,O502)</f>
        <v>45303</v>
      </c>
      <c r="R502" s="89" t="str" cm="1">
        <f t="array" ref="R502:T502">_xlfn.TEXTSPLIT($L502,":")</f>
        <v>06</v>
      </c>
      <c r="S502" s="28" t="str">
        <v>33</v>
      </c>
      <c r="T502" s="28" t="str">
        <v>38</v>
      </c>
      <c r="U502" s="90">
        <f t="shared" si="75"/>
        <v>0.27335648148148151</v>
      </c>
      <c r="V502" s="27" t="str">
        <f t="shared" si="76"/>
        <v>Subscribers</v>
      </c>
      <c r="W502" s="37" t="str">
        <f t="shared" si="77"/>
        <v>Youtube</v>
      </c>
      <c r="X502" s="71">
        <f t="shared" si="69"/>
        <v>31</v>
      </c>
      <c r="Y502" s="60" t="str">
        <f t="shared" si="70"/>
        <v>Train to Gain</v>
      </c>
      <c r="Z502" s="69">
        <f t="shared" si="78"/>
        <v>45303</v>
      </c>
      <c r="AA502" s="66" t="str" cm="1">
        <f t="array" ref="AA502:AB502">_xlfn.TEXTSPLIT($F502,$V502)</f>
        <v>604397009</v>
      </c>
      <c r="AB502" t="str">
        <v/>
      </c>
    </row>
    <row r="503" spans="1:28">
      <c r="A503" s="32" t="s">
        <v>1631</v>
      </c>
      <c r="B503" s="37" t="str" cm="1">
        <f t="array" ref="B503:D503">TRIM(_xlfn.TEXTSPLIT($A503,"#"))</f>
        <v>3rdDec2024(05:19:20)704487013Subscribers</v>
      </c>
      <c r="C503" s="27" t="str">
        <v>Grow with Us</v>
      </c>
      <c r="D503" s="27" t="str">
        <v>[36]</v>
      </c>
      <c r="E503" s="27" t="str" cm="1">
        <f t="array" ref="E503:F503">_xlfn.TEXTSPLIT($B503,")")</f>
        <v>3rdDec2024(05:19:20</v>
      </c>
      <c r="F503" s="27" t="str">
        <v>704487013Subscribers</v>
      </c>
      <c r="G503" s="27" t="str">
        <f t="shared" si="71"/>
        <v>36]</v>
      </c>
      <c r="H503" s="27">
        <f>VALUE(SUBSTITUTE($G503,"]",""))</f>
        <v>36</v>
      </c>
      <c r="I503" s="27" t="str">
        <f t="shared" si="72"/>
        <v>Grow with Us</v>
      </c>
      <c r="J503" s="28" t="str">
        <f t="shared" si="73"/>
        <v>3rdDec2024 05:19:20</v>
      </c>
      <c r="K503" s="28" t="str" cm="1">
        <f t="array" ref="K503:L503">_xlfn.TEXTSPLIT($J503," ")</f>
        <v>3rdDec2024</v>
      </c>
      <c r="L503" s="28" t="str">
        <v>05:19:20</v>
      </c>
      <c r="M503" s="58" t="str">
        <f t="shared" si="74"/>
        <v>3/12/2024</v>
      </c>
      <c r="N503" s="28" t="str" cm="1">
        <f t="array" ref="N503:P503">_xlfn.TEXTSPLIT($M503,"/")</f>
        <v>3</v>
      </c>
      <c r="O503" s="28" t="str">
        <v>12</v>
      </c>
      <c r="P503" s="28" t="str">
        <v>2024</v>
      </c>
      <c r="Q503" s="28">
        <f>DATE(P503,N503,O503)</f>
        <v>45363</v>
      </c>
      <c r="R503" s="89" t="str" cm="1">
        <f t="array" ref="R503:T503">_xlfn.TEXTSPLIT($L503,":")</f>
        <v>05</v>
      </c>
      <c r="S503" s="28" t="str">
        <v>19</v>
      </c>
      <c r="T503" s="28" t="str">
        <v>20</v>
      </c>
      <c r="U503" s="90">
        <f t="shared" si="75"/>
        <v>0.22175925925925927</v>
      </c>
      <c r="V503" s="27" t="str">
        <f t="shared" si="76"/>
        <v>Subscribers</v>
      </c>
      <c r="W503" s="37" t="str">
        <f t="shared" si="77"/>
        <v>Youtube</v>
      </c>
      <c r="X503" s="71">
        <f t="shared" si="69"/>
        <v>36</v>
      </c>
      <c r="Y503" s="60" t="str">
        <f t="shared" si="70"/>
        <v>Grow with Us</v>
      </c>
      <c r="Z503" s="69">
        <f t="shared" si="78"/>
        <v>45363</v>
      </c>
      <c r="AA503" s="66" t="str" cm="1">
        <f t="array" ref="AA503:AB503">_xlfn.TEXTSPLIT($F503,$V503)</f>
        <v>704487013</v>
      </c>
      <c r="AB503" t="str">
        <v/>
      </c>
    </row>
    <row r="504" spans="1:28">
      <c r="A504" s="32" t="s">
        <v>1632</v>
      </c>
      <c r="B504" s="37" t="str" cm="1">
        <f t="array" ref="B504:D504">TRIM(_xlfn.TEXTSPLIT($A504,"#"))</f>
        <v>2ndDec2024(09:34:51)604577016Reels</v>
      </c>
      <c r="C504" s="27" t="str">
        <v>Grow with Us</v>
      </c>
      <c r="D504" s="27" t="str">
        <v>[33]</v>
      </c>
      <c r="E504" s="27" t="str" cm="1">
        <f t="array" ref="E504:F504">_xlfn.TEXTSPLIT($B504,")")</f>
        <v>2ndDec2024(09:34:51</v>
      </c>
      <c r="F504" s="27" t="str">
        <v>604577016Reels</v>
      </c>
      <c r="G504" s="27" t="str">
        <f t="shared" si="71"/>
        <v>33]</v>
      </c>
      <c r="H504" s="27">
        <f>VALUE(SUBSTITUTE($G504,"]",""))</f>
        <v>33</v>
      </c>
      <c r="I504" s="27" t="str">
        <f t="shared" si="72"/>
        <v>Grow with Us</v>
      </c>
      <c r="J504" s="28" t="str">
        <f t="shared" si="73"/>
        <v>2ndDec2024 09:34:51</v>
      </c>
      <c r="K504" s="28" t="str" cm="1">
        <f t="array" ref="K504:L504">_xlfn.TEXTSPLIT($J504," ")</f>
        <v>2ndDec2024</v>
      </c>
      <c r="L504" s="28" t="str">
        <v>09:34:51</v>
      </c>
      <c r="M504" s="58" t="str">
        <f t="shared" si="74"/>
        <v>2/12/2024</v>
      </c>
      <c r="N504" s="28" t="str" cm="1">
        <f t="array" ref="N504:P504">_xlfn.TEXTSPLIT($M504,"/")</f>
        <v>2</v>
      </c>
      <c r="O504" s="28" t="str">
        <v>12</v>
      </c>
      <c r="P504" s="28" t="str">
        <v>2024</v>
      </c>
      <c r="Q504" s="28">
        <f>DATE(P504,N504,O504)</f>
        <v>45334</v>
      </c>
      <c r="R504" s="89" t="str" cm="1">
        <f t="array" ref="R504:T504">_xlfn.TEXTSPLIT($L504,":")</f>
        <v>09</v>
      </c>
      <c r="S504" s="28" t="str">
        <v>34</v>
      </c>
      <c r="T504" s="28" t="str">
        <v>51</v>
      </c>
      <c r="U504" s="90">
        <f t="shared" si="75"/>
        <v>0.3992013888888889</v>
      </c>
      <c r="V504" s="27" t="str">
        <f t="shared" si="76"/>
        <v>Reels</v>
      </c>
      <c r="W504" s="37" t="str">
        <f t="shared" si="77"/>
        <v>Instagram</v>
      </c>
      <c r="X504" s="71">
        <f t="shared" si="69"/>
        <v>33</v>
      </c>
      <c r="Y504" s="60" t="str">
        <f t="shared" si="70"/>
        <v>Grow with Us</v>
      </c>
      <c r="Z504" s="69">
        <f t="shared" si="78"/>
        <v>45334</v>
      </c>
      <c r="AA504" s="66" t="str" cm="1">
        <f t="array" ref="AA504:AB504">_xlfn.TEXTSPLIT($F504,$V504)</f>
        <v>604577016</v>
      </c>
      <c r="AB504" t="str">
        <v/>
      </c>
    </row>
    <row r="505" spans="1:28">
      <c r="A505" s="32" t="s">
        <v>1633</v>
      </c>
      <c r="B505" s="37" t="str" cm="1">
        <f t="array" ref="B505:D505">TRIM(_xlfn.TEXTSPLIT($A505,"#"))</f>
        <v>3rdDec2024(06:54:16)704667020Subscribers</v>
      </c>
      <c r="C505" s="27" t="str">
        <v>Grow with Us</v>
      </c>
      <c r="D505" s="27" t="str">
        <v>[12]</v>
      </c>
      <c r="E505" s="27" t="str" cm="1">
        <f t="array" ref="E505:F505">_xlfn.TEXTSPLIT($B505,")")</f>
        <v>3rdDec2024(06:54:16</v>
      </c>
      <c r="F505" s="27" t="str">
        <v>704667020Subscribers</v>
      </c>
      <c r="G505" s="27" t="str">
        <f t="shared" si="71"/>
        <v>12]</v>
      </c>
      <c r="H505" s="27">
        <f>VALUE(SUBSTITUTE($G505,"]",""))</f>
        <v>12</v>
      </c>
      <c r="I505" s="27" t="str">
        <f t="shared" si="72"/>
        <v>Grow with Us</v>
      </c>
      <c r="J505" s="28" t="str">
        <f t="shared" si="73"/>
        <v>3rdDec2024 06:54:16</v>
      </c>
      <c r="K505" s="28" t="str" cm="1">
        <f t="array" ref="K505:L505">_xlfn.TEXTSPLIT($J505," ")</f>
        <v>3rdDec2024</v>
      </c>
      <c r="L505" s="28" t="str">
        <v>06:54:16</v>
      </c>
      <c r="M505" s="58" t="str">
        <f t="shared" si="74"/>
        <v>3/12/2024</v>
      </c>
      <c r="N505" s="28" t="str" cm="1">
        <f t="array" ref="N505:P505">_xlfn.TEXTSPLIT($M505,"/")</f>
        <v>3</v>
      </c>
      <c r="O505" s="28" t="str">
        <v>12</v>
      </c>
      <c r="P505" s="28" t="str">
        <v>2024</v>
      </c>
      <c r="Q505" s="28">
        <f>DATE(P505,N505,O505)</f>
        <v>45363</v>
      </c>
      <c r="R505" s="89" t="str" cm="1">
        <f t="array" ref="R505:T505">_xlfn.TEXTSPLIT($L505,":")</f>
        <v>06</v>
      </c>
      <c r="S505" s="28" t="str">
        <v>54</v>
      </c>
      <c r="T505" s="28" t="str">
        <v>16</v>
      </c>
      <c r="U505" s="90">
        <f t="shared" si="75"/>
        <v>0.28768518518518521</v>
      </c>
      <c r="V505" s="27" t="str">
        <f t="shared" si="76"/>
        <v>Subscribers</v>
      </c>
      <c r="W505" s="37" t="str">
        <f t="shared" si="77"/>
        <v>Youtube</v>
      </c>
      <c r="X505" s="71">
        <f t="shared" si="69"/>
        <v>12</v>
      </c>
      <c r="Y505" s="60" t="str">
        <f t="shared" si="70"/>
        <v>Grow with Us</v>
      </c>
      <c r="Z505" s="69">
        <f t="shared" si="78"/>
        <v>45363</v>
      </c>
      <c r="AA505" s="66" t="str" cm="1">
        <f t="array" ref="AA505:AB505">_xlfn.TEXTSPLIT($F505,$V505)</f>
        <v>704667020</v>
      </c>
      <c r="AB505" t="str">
        <v/>
      </c>
    </row>
    <row r="506" spans="1:28">
      <c r="A506" s="32" t="s">
        <v>1634</v>
      </c>
      <c r="B506" s="37" t="str" cm="1">
        <f t="array" ref="B506:D506">TRIM(_xlfn.TEXTSPLIT($A506,"#"))</f>
        <v>3rdDec2024(02:46:04)704757024Reels</v>
      </c>
      <c r="C506" s="27" t="str">
        <v>Train to Gain</v>
      </c>
      <c r="D506" s="27" t="str">
        <v>[16]</v>
      </c>
      <c r="E506" s="27" t="str" cm="1">
        <f t="array" ref="E506:F506">_xlfn.TEXTSPLIT($B506,")")</f>
        <v>3rdDec2024(02:46:04</v>
      </c>
      <c r="F506" s="27" t="str">
        <v>704757024Reels</v>
      </c>
      <c r="G506" s="27" t="str">
        <f t="shared" si="71"/>
        <v>16]</v>
      </c>
      <c r="H506" s="27">
        <f>VALUE(SUBSTITUTE($G506,"]",""))</f>
        <v>16</v>
      </c>
      <c r="I506" s="27" t="str">
        <f t="shared" si="72"/>
        <v>Train to Gain</v>
      </c>
      <c r="J506" s="28" t="str">
        <f t="shared" si="73"/>
        <v>3rdDec2024 02:46:04</v>
      </c>
      <c r="K506" s="28" t="str" cm="1">
        <f t="array" ref="K506:L506">_xlfn.TEXTSPLIT($J506," ")</f>
        <v>3rdDec2024</v>
      </c>
      <c r="L506" s="28" t="str">
        <v>02:46:04</v>
      </c>
      <c r="M506" s="58" t="str">
        <f t="shared" si="74"/>
        <v>3/12/2024</v>
      </c>
      <c r="N506" s="28" t="str" cm="1">
        <f t="array" ref="N506:P506">_xlfn.TEXTSPLIT($M506,"/")</f>
        <v>3</v>
      </c>
      <c r="O506" s="28" t="str">
        <v>12</v>
      </c>
      <c r="P506" s="28" t="str">
        <v>2024</v>
      </c>
      <c r="Q506" s="28">
        <f>DATE(P506,N506,O506)</f>
        <v>45363</v>
      </c>
      <c r="R506" s="89" t="str" cm="1">
        <f t="array" ref="R506:T506">_xlfn.TEXTSPLIT($L506,":")</f>
        <v>02</v>
      </c>
      <c r="S506" s="28" t="str">
        <v>46</v>
      </c>
      <c r="T506" s="28" t="str">
        <v>04</v>
      </c>
      <c r="U506" s="90">
        <f t="shared" si="75"/>
        <v>0.11532407407407408</v>
      </c>
      <c r="V506" s="27" t="str">
        <f t="shared" si="76"/>
        <v>Reels</v>
      </c>
      <c r="W506" s="37" t="str">
        <f t="shared" si="77"/>
        <v>Instagram</v>
      </c>
      <c r="X506" s="71">
        <f t="shared" si="69"/>
        <v>16</v>
      </c>
      <c r="Y506" s="60" t="str">
        <f t="shared" si="70"/>
        <v>Train to Gain</v>
      </c>
      <c r="Z506" s="69">
        <f t="shared" si="78"/>
        <v>45363</v>
      </c>
      <c r="AA506" s="66" t="str" cm="1">
        <f t="array" ref="AA506:AB506">_xlfn.TEXTSPLIT($F506,$V506)</f>
        <v>704757024</v>
      </c>
      <c r="AB506" t="str">
        <v/>
      </c>
    </row>
    <row r="507" spans="1:28">
      <c r="A507" s="32" t="s">
        <v>1635</v>
      </c>
      <c r="B507" s="37" t="str" cm="1">
        <f t="array" ref="B507:D507">TRIM(_xlfn.TEXTSPLIT($A507,"#"))</f>
        <v>2ndDec2024(01:03:31)704847028Stories</v>
      </c>
      <c r="C507" s="27" t="str">
        <v>Unlock Your Potential</v>
      </c>
      <c r="D507" s="27" t="str">
        <v>[18]</v>
      </c>
      <c r="E507" s="27" t="str" cm="1">
        <f t="array" ref="E507:F507">_xlfn.TEXTSPLIT($B507,")")</f>
        <v>2ndDec2024(01:03:31</v>
      </c>
      <c r="F507" s="27" t="str">
        <v>704847028Stories</v>
      </c>
      <c r="G507" s="27" t="str">
        <f t="shared" si="71"/>
        <v>18]</v>
      </c>
      <c r="H507" s="27">
        <f>VALUE(SUBSTITUTE($G507,"]",""))</f>
        <v>18</v>
      </c>
      <c r="I507" s="27" t="str">
        <f t="shared" si="72"/>
        <v>Unlock Your Potential</v>
      </c>
      <c r="J507" s="28" t="str">
        <f t="shared" si="73"/>
        <v>2ndDec2024 01:03:31</v>
      </c>
      <c r="K507" s="28" t="str" cm="1">
        <f t="array" ref="K507:L507">_xlfn.TEXTSPLIT($J507," ")</f>
        <v>2ndDec2024</v>
      </c>
      <c r="L507" s="28" t="str">
        <v>01:03:31</v>
      </c>
      <c r="M507" s="58" t="str">
        <f t="shared" si="74"/>
        <v>2/12/2024</v>
      </c>
      <c r="N507" s="28" t="str" cm="1">
        <f t="array" ref="N507:P507">_xlfn.TEXTSPLIT($M507,"/")</f>
        <v>2</v>
      </c>
      <c r="O507" s="28" t="str">
        <v>12</v>
      </c>
      <c r="P507" s="28" t="str">
        <v>2024</v>
      </c>
      <c r="Q507" s="28">
        <f>DATE(P507,N507,O507)</f>
        <v>45334</v>
      </c>
      <c r="R507" s="89" t="str" cm="1">
        <f t="array" ref="R507:T507">_xlfn.TEXTSPLIT($L507,":")</f>
        <v>01</v>
      </c>
      <c r="S507" s="28" t="str">
        <v>03</v>
      </c>
      <c r="T507" s="28" t="str">
        <v>31</v>
      </c>
      <c r="U507" s="90">
        <f t="shared" si="75"/>
        <v>4.4108796296296299E-2</v>
      </c>
      <c r="V507" s="27" t="str">
        <f t="shared" si="76"/>
        <v>Stories</v>
      </c>
      <c r="W507" s="37" t="str">
        <f t="shared" si="77"/>
        <v>Instagram</v>
      </c>
      <c r="X507" s="71">
        <f t="shared" si="69"/>
        <v>18</v>
      </c>
      <c r="Y507" s="60" t="str">
        <f t="shared" si="70"/>
        <v>Unlock Your Potential</v>
      </c>
      <c r="Z507" s="69">
        <f t="shared" si="78"/>
        <v>45334</v>
      </c>
      <c r="AA507" s="66" t="str" cm="1">
        <f t="array" ref="AA507:AB507">_xlfn.TEXTSPLIT($F507,$V507)</f>
        <v>704847028</v>
      </c>
      <c r="AB507" t="str">
        <v/>
      </c>
    </row>
    <row r="508" spans="1:28">
      <c r="A508" s="32" t="s">
        <v>1636</v>
      </c>
      <c r="B508" s="37" t="str" cm="1">
        <f t="array" ref="B508:D508">TRIM(_xlfn.TEXTSPLIT($A508,"#"))</f>
        <v>2ndDec2024(04:04:51)604937031Reels</v>
      </c>
      <c r="C508" s="27" t="str">
        <v>Unlock Your Potential</v>
      </c>
      <c r="D508" s="27" t="str">
        <v>[36]</v>
      </c>
      <c r="E508" s="27" t="str" cm="1">
        <f t="array" ref="E508:F508">_xlfn.TEXTSPLIT($B508,")")</f>
        <v>2ndDec2024(04:04:51</v>
      </c>
      <c r="F508" s="27" t="str">
        <v>604937031Reels</v>
      </c>
      <c r="G508" s="27" t="str">
        <f t="shared" si="71"/>
        <v>36]</v>
      </c>
      <c r="H508" s="27">
        <f>VALUE(SUBSTITUTE($G508,"]",""))</f>
        <v>36</v>
      </c>
      <c r="I508" s="27" t="str">
        <f t="shared" si="72"/>
        <v>Unlock Your Potential</v>
      </c>
      <c r="J508" s="28" t="str">
        <f t="shared" si="73"/>
        <v>2ndDec2024 04:04:51</v>
      </c>
      <c r="K508" s="28" t="str" cm="1">
        <f t="array" ref="K508:L508">_xlfn.TEXTSPLIT($J508," ")</f>
        <v>2ndDec2024</v>
      </c>
      <c r="L508" s="28" t="str">
        <v>04:04:51</v>
      </c>
      <c r="M508" s="58" t="str">
        <f t="shared" si="74"/>
        <v>2/12/2024</v>
      </c>
      <c r="N508" s="28" t="str" cm="1">
        <f t="array" ref="N508:P508">_xlfn.TEXTSPLIT($M508,"/")</f>
        <v>2</v>
      </c>
      <c r="O508" s="28" t="str">
        <v>12</v>
      </c>
      <c r="P508" s="28" t="str">
        <v>2024</v>
      </c>
      <c r="Q508" s="28">
        <f>DATE(P508,N508,O508)</f>
        <v>45334</v>
      </c>
      <c r="R508" s="89" t="str" cm="1">
        <f t="array" ref="R508:T508">_xlfn.TEXTSPLIT($L508,":")</f>
        <v>04</v>
      </c>
      <c r="S508" s="28" t="str">
        <v>04</v>
      </c>
      <c r="T508" s="28" t="str">
        <v>51</v>
      </c>
      <c r="U508" s="90">
        <f t="shared" si="75"/>
        <v>0.17003472222222221</v>
      </c>
      <c r="V508" s="27" t="str">
        <f t="shared" si="76"/>
        <v>Reels</v>
      </c>
      <c r="W508" s="37" t="str">
        <f t="shared" si="77"/>
        <v>Instagram</v>
      </c>
      <c r="X508" s="71">
        <f t="shared" si="69"/>
        <v>36</v>
      </c>
      <c r="Y508" s="60" t="str">
        <f t="shared" si="70"/>
        <v>Unlock Your Potential</v>
      </c>
      <c r="Z508" s="69">
        <f t="shared" si="78"/>
        <v>45334</v>
      </c>
      <c r="AA508" s="66" t="str" cm="1">
        <f t="array" ref="AA508:AB508">_xlfn.TEXTSPLIT($F508,$V508)</f>
        <v>604937031</v>
      </c>
      <c r="AB508" t="str">
        <v/>
      </c>
    </row>
    <row r="509" spans="1:28">
      <c r="A509" s="32" t="s">
        <v>1637</v>
      </c>
      <c r="B509" s="37" t="str" cm="1">
        <f t="array" ref="B509:D509">TRIM(_xlfn.TEXTSPLIT($A509,"#"))</f>
        <v>1stDec2024(01:06:38)605027035Stories</v>
      </c>
      <c r="C509" s="27" t="str">
        <v>Train to Gain</v>
      </c>
      <c r="D509" s="27" t="str">
        <v>[39]</v>
      </c>
      <c r="E509" s="27" t="str" cm="1">
        <f t="array" ref="E509:F509">_xlfn.TEXTSPLIT($B509,")")</f>
        <v>1stDec2024(01:06:38</v>
      </c>
      <c r="F509" s="27" t="str">
        <v>605027035Stories</v>
      </c>
      <c r="G509" s="27" t="str">
        <f t="shared" si="71"/>
        <v>39]</v>
      </c>
      <c r="H509" s="27">
        <f>VALUE(SUBSTITUTE($G509,"]",""))</f>
        <v>39</v>
      </c>
      <c r="I509" s="27" t="str">
        <f t="shared" si="72"/>
        <v>Train to Gain</v>
      </c>
      <c r="J509" s="28" t="str">
        <f t="shared" si="73"/>
        <v>1stDec2024 01:06:38</v>
      </c>
      <c r="K509" s="28" t="str" cm="1">
        <f t="array" ref="K509:L509">_xlfn.TEXTSPLIT($J509," ")</f>
        <v>1stDec2024</v>
      </c>
      <c r="L509" s="28" t="str">
        <v>01:06:38</v>
      </c>
      <c r="M509" s="58" t="str">
        <f t="shared" si="74"/>
        <v>1/12/2024</v>
      </c>
      <c r="N509" s="28" t="str" cm="1">
        <f t="array" ref="N509:P509">_xlfn.TEXTSPLIT($M509,"/")</f>
        <v>1</v>
      </c>
      <c r="O509" s="28" t="str">
        <v>12</v>
      </c>
      <c r="P509" s="28" t="str">
        <v>2024</v>
      </c>
      <c r="Q509" s="28">
        <f>DATE(P509,N509,O509)</f>
        <v>45303</v>
      </c>
      <c r="R509" s="89" t="str" cm="1">
        <f t="array" ref="R509:T509">_xlfn.TEXTSPLIT($L509,":")</f>
        <v>01</v>
      </c>
      <c r="S509" s="28" t="str">
        <v>06</v>
      </c>
      <c r="T509" s="28" t="str">
        <v>38</v>
      </c>
      <c r="U509" s="90">
        <f t="shared" si="75"/>
        <v>4.6273148148148147E-2</v>
      </c>
      <c r="V509" s="27" t="str">
        <f t="shared" si="76"/>
        <v>Stories</v>
      </c>
      <c r="W509" s="37" t="str">
        <f t="shared" si="77"/>
        <v>Instagram</v>
      </c>
      <c r="X509" s="71">
        <f t="shared" si="69"/>
        <v>39</v>
      </c>
      <c r="Y509" s="60" t="str">
        <f t="shared" si="70"/>
        <v>Train to Gain</v>
      </c>
      <c r="Z509" s="69">
        <f t="shared" si="78"/>
        <v>45303</v>
      </c>
      <c r="AA509" s="66" t="str" cm="1">
        <f t="array" ref="AA509:AB509">_xlfn.TEXTSPLIT($F509,$V509)</f>
        <v>605027035</v>
      </c>
      <c r="AB509" t="str">
        <v/>
      </c>
    </row>
    <row r="510" spans="1:28">
      <c r="A510" s="32" t="s">
        <v>1638</v>
      </c>
      <c r="B510" s="37" t="str" cm="1">
        <f t="array" ref="B510:D510">TRIM(_xlfn.TEXTSPLIT($A510,"#"))</f>
        <v>1stDec2024(05:48:51)705117039Explore Page</v>
      </c>
      <c r="C510" s="27" t="str">
        <v>Grow with Us</v>
      </c>
      <c r="D510" s="27" t="str">
        <v>[40]</v>
      </c>
      <c r="E510" s="27" t="str" cm="1">
        <f t="array" ref="E510:F510">_xlfn.TEXTSPLIT($B510,")")</f>
        <v>1stDec2024(05:48:51</v>
      </c>
      <c r="F510" s="27" t="str">
        <v>705117039Explore Page</v>
      </c>
      <c r="G510" s="27" t="str">
        <f t="shared" si="71"/>
        <v>40]</v>
      </c>
      <c r="H510" s="27">
        <f>VALUE(SUBSTITUTE($G510,"]",""))</f>
        <v>40</v>
      </c>
      <c r="I510" s="27" t="str">
        <f t="shared" si="72"/>
        <v>Grow with Us</v>
      </c>
      <c r="J510" s="28" t="str">
        <f t="shared" si="73"/>
        <v>1stDec2024 05:48:51</v>
      </c>
      <c r="K510" s="28" t="str" cm="1">
        <f t="array" ref="K510:L510">_xlfn.TEXTSPLIT($J510," ")</f>
        <v>1stDec2024</v>
      </c>
      <c r="L510" s="28" t="str">
        <v>05:48:51</v>
      </c>
      <c r="M510" s="58" t="str">
        <f t="shared" si="74"/>
        <v>1/12/2024</v>
      </c>
      <c r="N510" s="28" t="str" cm="1">
        <f t="array" ref="N510:P510">_xlfn.TEXTSPLIT($M510,"/")</f>
        <v>1</v>
      </c>
      <c r="O510" s="28" t="str">
        <v>12</v>
      </c>
      <c r="P510" s="28" t="str">
        <v>2024</v>
      </c>
      <c r="Q510" s="28">
        <f>DATE(P510,N510,O510)</f>
        <v>45303</v>
      </c>
      <c r="R510" s="89" t="str" cm="1">
        <f t="array" ref="R510:T510">_xlfn.TEXTSPLIT($L510,":")</f>
        <v>05</v>
      </c>
      <c r="S510" s="28" t="str">
        <v>48</v>
      </c>
      <c r="T510" s="28" t="str">
        <v>51</v>
      </c>
      <c r="U510" s="90">
        <f t="shared" si="75"/>
        <v>0.24225694444444446</v>
      </c>
      <c r="V510" s="27" t="str">
        <f t="shared" si="76"/>
        <v>Explore Page</v>
      </c>
      <c r="W510" s="37" t="str">
        <f t="shared" si="77"/>
        <v>Instagram</v>
      </c>
      <c r="X510" s="71">
        <f t="shared" si="69"/>
        <v>40</v>
      </c>
      <c r="Y510" s="60" t="str">
        <f t="shared" si="70"/>
        <v>Grow with Us</v>
      </c>
      <c r="Z510" s="69">
        <f t="shared" si="78"/>
        <v>45303</v>
      </c>
      <c r="AA510" s="66" t="str" cm="1">
        <f t="array" ref="AA510:AB510">_xlfn.TEXTSPLIT($F510,$V510)</f>
        <v>705117039</v>
      </c>
      <c r="AB510" t="str">
        <v/>
      </c>
    </row>
    <row r="511" spans="1:28">
      <c r="A511" s="32" t="s">
        <v>1639</v>
      </c>
      <c r="B511" s="37" t="str" cm="1">
        <f t="array" ref="B511:D511">TRIM(_xlfn.TEXTSPLIT($A511,"#"))</f>
        <v>3rdDec2024(03:03:39)705207043Subscribers</v>
      </c>
      <c r="C511" s="27" t="str">
        <v>Unlock Your Potential</v>
      </c>
      <c r="D511" s="27" t="str">
        <v>[8]</v>
      </c>
      <c r="E511" s="27" t="str" cm="1">
        <f t="array" ref="E511:F511">_xlfn.TEXTSPLIT($B511,")")</f>
        <v>3rdDec2024(03:03:39</v>
      </c>
      <c r="F511" s="27" t="str">
        <v>705207043Subscribers</v>
      </c>
      <c r="G511" s="27" t="str">
        <f t="shared" si="71"/>
        <v>8]</v>
      </c>
      <c r="H511" s="27">
        <f>VALUE(SUBSTITUTE($G511,"]",""))</f>
        <v>8</v>
      </c>
      <c r="I511" s="27" t="str">
        <f t="shared" si="72"/>
        <v>Unlock Your Potential</v>
      </c>
      <c r="J511" s="28" t="str">
        <f t="shared" si="73"/>
        <v>3rdDec2024 03:03:39</v>
      </c>
      <c r="K511" s="28" t="str" cm="1">
        <f t="array" ref="K511:L511">_xlfn.TEXTSPLIT($J511," ")</f>
        <v>3rdDec2024</v>
      </c>
      <c r="L511" s="28" t="str">
        <v>03:03:39</v>
      </c>
      <c r="M511" s="58" t="str">
        <f t="shared" si="74"/>
        <v>3/12/2024</v>
      </c>
      <c r="N511" s="28" t="str" cm="1">
        <f t="array" ref="N511:P511">_xlfn.TEXTSPLIT($M511,"/")</f>
        <v>3</v>
      </c>
      <c r="O511" s="28" t="str">
        <v>12</v>
      </c>
      <c r="P511" s="28" t="str">
        <v>2024</v>
      </c>
      <c r="Q511" s="28">
        <f>DATE(P511,N511,O511)</f>
        <v>45363</v>
      </c>
      <c r="R511" s="89" t="str" cm="1">
        <f t="array" ref="R511:T511">_xlfn.TEXTSPLIT($L511,":")</f>
        <v>03</v>
      </c>
      <c r="S511" s="28" t="str">
        <v>03</v>
      </c>
      <c r="T511" s="28" t="str">
        <v>39</v>
      </c>
      <c r="U511" s="90">
        <f t="shared" si="75"/>
        <v>0.12753472222222223</v>
      </c>
      <c r="V511" s="27" t="str">
        <f t="shared" si="76"/>
        <v>Subscribers</v>
      </c>
      <c r="W511" s="37" t="str">
        <f t="shared" si="77"/>
        <v>Youtube</v>
      </c>
      <c r="X511" s="71">
        <f t="shared" si="69"/>
        <v>8</v>
      </c>
      <c r="Y511" s="60" t="str">
        <f t="shared" si="70"/>
        <v>Unlock Your Potential</v>
      </c>
      <c r="Z511" s="69">
        <f t="shared" si="78"/>
        <v>45363</v>
      </c>
      <c r="AA511" s="66" t="str" cm="1">
        <f t="array" ref="AA511:AB511">_xlfn.TEXTSPLIT($F511,$V511)</f>
        <v>705207043</v>
      </c>
      <c r="AB511" t="str">
        <v/>
      </c>
    </row>
    <row r="512" spans="1:28">
      <c r="A512" s="32" t="s">
        <v>1640</v>
      </c>
      <c r="B512" s="37" t="str" cm="1">
        <f t="array" ref="B512:D512">TRIM(_xlfn.TEXTSPLIT($A512,"#"))</f>
        <v>5thDec2024(02:26:03)705297047Stories</v>
      </c>
      <c r="C512" s="27" t="str">
        <v>Unlock Your Potential</v>
      </c>
      <c r="D512" s="27" t="str">
        <v>[39]</v>
      </c>
      <c r="E512" s="27" t="str" cm="1">
        <f t="array" ref="E512:F512">_xlfn.TEXTSPLIT($B512,")")</f>
        <v>5thDec2024(02:26:03</v>
      </c>
      <c r="F512" s="27" t="str">
        <v>705297047Stories</v>
      </c>
      <c r="G512" s="27" t="str">
        <f t="shared" si="71"/>
        <v>39]</v>
      </c>
      <c r="H512" s="27">
        <f>VALUE(SUBSTITUTE($G512,"]",""))</f>
        <v>39</v>
      </c>
      <c r="I512" s="27" t="str">
        <f t="shared" si="72"/>
        <v>Unlock Your Potential</v>
      </c>
      <c r="J512" s="28" t="str">
        <f t="shared" si="73"/>
        <v>5thDec2024 02:26:03</v>
      </c>
      <c r="K512" s="28" t="str" cm="1">
        <f t="array" ref="K512:L512">_xlfn.TEXTSPLIT($J512," ")</f>
        <v>5thDec2024</v>
      </c>
      <c r="L512" s="28" t="str">
        <v>02:26:03</v>
      </c>
      <c r="M512" s="58" t="str">
        <f t="shared" si="74"/>
        <v>5/12/2024</v>
      </c>
      <c r="N512" s="28" t="str" cm="1">
        <f t="array" ref="N512:P512">_xlfn.TEXTSPLIT($M512,"/")</f>
        <v>5</v>
      </c>
      <c r="O512" s="28" t="str">
        <v>12</v>
      </c>
      <c r="P512" s="28" t="str">
        <v>2024</v>
      </c>
      <c r="Q512" s="28">
        <f>DATE(P512,N512,O512)</f>
        <v>45424</v>
      </c>
      <c r="R512" s="89" t="str" cm="1">
        <f t="array" ref="R512:T512">_xlfn.TEXTSPLIT($L512,":")</f>
        <v>02</v>
      </c>
      <c r="S512" s="28" t="str">
        <v>26</v>
      </c>
      <c r="T512" s="28" t="str">
        <v>03</v>
      </c>
      <c r="U512" s="90">
        <f t="shared" si="75"/>
        <v>0.10142361111111112</v>
      </c>
      <c r="V512" s="27" t="str">
        <f t="shared" si="76"/>
        <v>Stories</v>
      </c>
      <c r="W512" s="37" t="str">
        <f t="shared" si="77"/>
        <v>Instagram</v>
      </c>
      <c r="X512" s="71">
        <f t="shared" si="69"/>
        <v>39</v>
      </c>
      <c r="Y512" s="60" t="str">
        <f t="shared" si="70"/>
        <v>Unlock Your Potential</v>
      </c>
      <c r="Z512" s="69">
        <f t="shared" si="78"/>
        <v>45424</v>
      </c>
      <c r="AA512" s="66" t="str" cm="1">
        <f t="array" ref="AA512:AB512">_xlfn.TEXTSPLIT($F512,$V512)</f>
        <v>705297047</v>
      </c>
      <c r="AB512" t="str">
        <v/>
      </c>
    </row>
    <row r="513" spans="1:28">
      <c r="A513" s="32" t="s">
        <v>1641</v>
      </c>
      <c r="B513" s="37" t="str" cm="1">
        <f t="array" ref="B513:D513">TRIM(_xlfn.TEXTSPLIT($A513,"#"))</f>
        <v>3rdDec2024(00:18:00)605387050Reels</v>
      </c>
      <c r="C513" s="27" t="str">
        <v>Train to Gain</v>
      </c>
      <c r="D513" s="27" t="str">
        <v>[16]</v>
      </c>
      <c r="E513" s="27" t="str" cm="1">
        <f t="array" ref="E513:F513">_xlfn.TEXTSPLIT($B513,")")</f>
        <v>3rdDec2024(00:18:00</v>
      </c>
      <c r="F513" s="27" t="str">
        <v>605387050Reels</v>
      </c>
      <c r="G513" s="27" t="str">
        <f t="shared" si="71"/>
        <v>16]</v>
      </c>
      <c r="H513" s="27">
        <f>VALUE(SUBSTITUTE($G513,"]",""))</f>
        <v>16</v>
      </c>
      <c r="I513" s="27" t="str">
        <f t="shared" si="72"/>
        <v>Train to Gain</v>
      </c>
      <c r="J513" s="28" t="str">
        <f t="shared" si="73"/>
        <v>3rdDec2024 00:18:00</v>
      </c>
      <c r="K513" s="28" t="str" cm="1">
        <f t="array" ref="K513:L513">_xlfn.TEXTSPLIT($J513," ")</f>
        <v>3rdDec2024</v>
      </c>
      <c r="L513" s="28" t="str">
        <v>00:18:00</v>
      </c>
      <c r="M513" s="58" t="str">
        <f t="shared" si="74"/>
        <v>3/12/2024</v>
      </c>
      <c r="N513" s="28" t="str" cm="1">
        <f t="array" ref="N513:P513">_xlfn.TEXTSPLIT($M513,"/")</f>
        <v>3</v>
      </c>
      <c r="O513" s="28" t="str">
        <v>12</v>
      </c>
      <c r="P513" s="28" t="str">
        <v>2024</v>
      </c>
      <c r="Q513" s="28">
        <f>DATE(P513,N513,O513)</f>
        <v>45363</v>
      </c>
      <c r="R513" s="89" t="str" cm="1">
        <f t="array" ref="R513:T513">_xlfn.TEXTSPLIT($L513,":")</f>
        <v>00</v>
      </c>
      <c r="S513" s="28" t="str">
        <v>18</v>
      </c>
      <c r="T513" s="28" t="str">
        <v>00</v>
      </c>
      <c r="U513" s="90">
        <f t="shared" si="75"/>
        <v>1.2500000000000001E-2</v>
      </c>
      <c r="V513" s="27" t="str">
        <f t="shared" si="76"/>
        <v>Reels</v>
      </c>
      <c r="W513" s="37" t="str">
        <f t="shared" si="77"/>
        <v>Instagram</v>
      </c>
      <c r="X513" s="71">
        <f t="shared" si="69"/>
        <v>16</v>
      </c>
      <c r="Y513" s="60" t="str">
        <f t="shared" si="70"/>
        <v>Train to Gain</v>
      </c>
      <c r="Z513" s="69">
        <f t="shared" si="78"/>
        <v>45363</v>
      </c>
      <c r="AA513" s="66" t="str" cm="1">
        <f t="array" ref="AA513:AB513">_xlfn.TEXTSPLIT($F513,$V513)</f>
        <v>605387050</v>
      </c>
      <c r="AB513" t="str">
        <v/>
      </c>
    </row>
    <row r="514" spans="1:28">
      <c r="A514" s="32" t="s">
        <v>1642</v>
      </c>
      <c r="B514" s="37" t="str" cm="1">
        <f t="array" ref="B514:D514">TRIM(_xlfn.TEXTSPLIT($A514,"#"))</f>
        <v>2ndDec2024(00:59:54)605477054Explore Page</v>
      </c>
      <c r="C514" s="27" t="str">
        <v>Train to Gain</v>
      </c>
      <c r="D514" s="27" t="str">
        <v>[4]</v>
      </c>
      <c r="E514" s="27" t="str" cm="1">
        <f t="array" ref="E514:F514">_xlfn.TEXTSPLIT($B514,")")</f>
        <v>2ndDec2024(00:59:54</v>
      </c>
      <c r="F514" s="27" t="str">
        <v>605477054Explore Page</v>
      </c>
      <c r="G514" s="27" t="str">
        <f t="shared" si="71"/>
        <v>4]</v>
      </c>
      <c r="H514" s="27">
        <f>VALUE(SUBSTITUTE($G514,"]",""))</f>
        <v>4</v>
      </c>
      <c r="I514" s="27" t="str">
        <f t="shared" si="72"/>
        <v>Train to Gain</v>
      </c>
      <c r="J514" s="28" t="str">
        <f t="shared" si="73"/>
        <v>2ndDec2024 00:59:54</v>
      </c>
      <c r="K514" s="28" t="str" cm="1">
        <f t="array" ref="K514:L514">_xlfn.TEXTSPLIT($J514," ")</f>
        <v>2ndDec2024</v>
      </c>
      <c r="L514" s="28" t="str">
        <v>00:59:54</v>
      </c>
      <c r="M514" s="58" t="str">
        <f t="shared" si="74"/>
        <v>2/12/2024</v>
      </c>
      <c r="N514" s="28" t="str" cm="1">
        <f t="array" ref="N514:P514">_xlfn.TEXTSPLIT($M514,"/")</f>
        <v>2</v>
      </c>
      <c r="O514" s="28" t="str">
        <v>12</v>
      </c>
      <c r="P514" s="28" t="str">
        <v>2024</v>
      </c>
      <c r="Q514" s="28">
        <f>DATE(P514,N514,O514)</f>
        <v>45334</v>
      </c>
      <c r="R514" s="89" t="str" cm="1">
        <f t="array" ref="R514:T514">_xlfn.TEXTSPLIT($L514,":")</f>
        <v>00</v>
      </c>
      <c r="S514" s="28" t="str">
        <v>59</v>
      </c>
      <c r="T514" s="28" t="str">
        <v>54</v>
      </c>
      <c r="U514" s="90">
        <f t="shared" si="75"/>
        <v>4.1597222222222223E-2</v>
      </c>
      <c r="V514" s="27" t="str">
        <f t="shared" si="76"/>
        <v>Explore Page</v>
      </c>
      <c r="W514" s="37" t="str">
        <f t="shared" si="77"/>
        <v>Instagram</v>
      </c>
      <c r="X514" s="71">
        <f t="shared" ref="X514:X577" si="79">H514</f>
        <v>4</v>
      </c>
      <c r="Y514" s="60" t="str">
        <f t="shared" ref="Y514:Y577" si="80">I514</f>
        <v>Train to Gain</v>
      </c>
      <c r="Z514" s="69">
        <f t="shared" si="78"/>
        <v>45334</v>
      </c>
      <c r="AA514" s="66" t="str" cm="1">
        <f t="array" ref="AA514:AB514">_xlfn.TEXTSPLIT($F514,$V514)</f>
        <v>605477054</v>
      </c>
      <c r="AB514" t="str">
        <v/>
      </c>
    </row>
    <row r="515" spans="1:28">
      <c r="A515" s="32" t="s">
        <v>1643</v>
      </c>
      <c r="B515" s="37" t="str" cm="1">
        <f t="array" ref="B515:D515">TRIM(_xlfn.TEXTSPLIT($A515,"#"))</f>
        <v>3rdDec2024(07:33:08)705567058Reels</v>
      </c>
      <c r="C515" s="27" t="str">
        <v>Train to Gain</v>
      </c>
      <c r="D515" s="27" t="str">
        <v>[30]</v>
      </c>
      <c r="E515" s="27" t="str" cm="1">
        <f t="array" ref="E515:F515">_xlfn.TEXTSPLIT($B515,")")</f>
        <v>3rdDec2024(07:33:08</v>
      </c>
      <c r="F515" s="27" t="str">
        <v>705567058Reels</v>
      </c>
      <c r="G515" s="27" t="str">
        <f t="shared" ref="G515:G578" si="81">SUBSTITUTE($D515,"[","")</f>
        <v>30]</v>
      </c>
      <c r="H515" s="27">
        <f>VALUE(SUBSTITUTE($G515,"]",""))</f>
        <v>30</v>
      </c>
      <c r="I515" s="27" t="str">
        <f t="shared" ref="I515:I578" si="82">C515</f>
        <v>Train to Gain</v>
      </c>
      <c r="J515" s="28" t="str">
        <f t="shared" ref="J515:J578" si="83">SUBSTITUTE($E515,"("," ")</f>
        <v>3rdDec2024 07:33:08</v>
      </c>
      <c r="K515" s="28" t="str" cm="1">
        <f t="array" ref="K515:L515">_xlfn.TEXTSPLIT($J515," ")</f>
        <v>3rdDec2024</v>
      </c>
      <c r="L515" s="28" t="str">
        <v>07:33:08</v>
      </c>
      <c r="M515" s="58" t="str">
        <f t="shared" ref="M515:M578" si="84">IF($K515="7thDec2024","7/12/2024",IF($K515="1stDec2024","1/12/2024",IF($K515="2ndDec2024","2/12/2024",IF($K515="3rdDec2024","3/12/2024",IF($K515="4thDec2024","4/12/2024",IF($K515="5thDec2024","5/12/2024",IF($K515="6thDec2024","6/12/2024",IF($K515="7thDec2024","7/12/2024"))))))))</f>
        <v>3/12/2024</v>
      </c>
      <c r="N515" s="28" t="str" cm="1">
        <f t="array" ref="N515:P515">_xlfn.TEXTSPLIT($M515,"/")</f>
        <v>3</v>
      </c>
      <c r="O515" s="28" t="str">
        <v>12</v>
      </c>
      <c r="P515" s="28" t="str">
        <v>2024</v>
      </c>
      <c r="Q515" s="28">
        <f>DATE(P515,N515,O515)</f>
        <v>45363</v>
      </c>
      <c r="R515" s="89" t="str" cm="1">
        <f t="array" ref="R515:T515">_xlfn.TEXTSPLIT($L515,":")</f>
        <v>07</v>
      </c>
      <c r="S515" s="28" t="str">
        <v>33</v>
      </c>
      <c r="T515" s="28" t="str">
        <v>08</v>
      </c>
      <c r="U515" s="90">
        <f t="shared" ref="U515:U578" si="85">TIME(R515,S515,T515)</f>
        <v>0.31467592592592591</v>
      </c>
      <c r="V515" s="27" t="str">
        <f t="shared" ref="V515:V578" si="86">MID($F515,10,20)</f>
        <v>Reels</v>
      </c>
      <c r="W515" s="37" t="str">
        <f t="shared" ref="W515:W578" si="87">IF(OR($V515="Reels",$V515="Stories",$V515="Explore Page"),"Instagram",IF(OR($V515="News Feed",$V515="Groups",$V515="Marketplace",$V515="Watch",$V515="Reactions"),"Facebook",IF(OR($V515="Subscribers",$V515="Shorts",$V515="Monetization"),"Youtube")))</f>
        <v>Instagram</v>
      </c>
      <c r="X515" s="71">
        <f t="shared" si="79"/>
        <v>30</v>
      </c>
      <c r="Y515" s="60" t="str">
        <f t="shared" si="80"/>
        <v>Train to Gain</v>
      </c>
      <c r="Z515" s="69">
        <f t="shared" ref="Z515:Z578" si="88">Q515</f>
        <v>45363</v>
      </c>
      <c r="AA515" s="66" t="str" cm="1">
        <f t="array" ref="AA515:AB515">_xlfn.TEXTSPLIT($F515,$V515)</f>
        <v>705567058</v>
      </c>
      <c r="AB515" t="str">
        <v/>
      </c>
    </row>
    <row r="516" spans="1:28">
      <c r="A516" s="32" t="s">
        <v>1644</v>
      </c>
      <c r="B516" s="37" t="str" cm="1">
        <f t="array" ref="B516:D516">TRIM(_xlfn.TEXTSPLIT($A516,"#"))</f>
        <v>5thDec2024(03:48:01)605657062Subscribers</v>
      </c>
      <c r="C516" s="27" t="str">
        <v>Train to Gain</v>
      </c>
      <c r="D516" s="27" t="str">
        <v>[12]</v>
      </c>
      <c r="E516" s="27" t="str" cm="1">
        <f t="array" ref="E516:F516">_xlfn.TEXTSPLIT($B516,")")</f>
        <v>5thDec2024(03:48:01</v>
      </c>
      <c r="F516" s="27" t="str">
        <v>605657062Subscribers</v>
      </c>
      <c r="G516" s="27" t="str">
        <f t="shared" si="81"/>
        <v>12]</v>
      </c>
      <c r="H516" s="27">
        <f>VALUE(SUBSTITUTE($G516,"]",""))</f>
        <v>12</v>
      </c>
      <c r="I516" s="27" t="str">
        <f t="shared" si="82"/>
        <v>Train to Gain</v>
      </c>
      <c r="J516" s="28" t="str">
        <f t="shared" si="83"/>
        <v>5thDec2024 03:48:01</v>
      </c>
      <c r="K516" s="28" t="str" cm="1">
        <f t="array" ref="K516:L516">_xlfn.TEXTSPLIT($J516," ")</f>
        <v>5thDec2024</v>
      </c>
      <c r="L516" s="28" t="str">
        <v>03:48:01</v>
      </c>
      <c r="M516" s="58" t="str">
        <f t="shared" si="84"/>
        <v>5/12/2024</v>
      </c>
      <c r="N516" s="28" t="str" cm="1">
        <f t="array" ref="N516:P516">_xlfn.TEXTSPLIT($M516,"/")</f>
        <v>5</v>
      </c>
      <c r="O516" s="28" t="str">
        <v>12</v>
      </c>
      <c r="P516" s="28" t="str">
        <v>2024</v>
      </c>
      <c r="Q516" s="28">
        <f>DATE(P516,N516,O516)</f>
        <v>45424</v>
      </c>
      <c r="R516" s="89" t="str" cm="1">
        <f t="array" ref="R516:T516">_xlfn.TEXTSPLIT($L516,":")</f>
        <v>03</v>
      </c>
      <c r="S516" s="28" t="str">
        <v>48</v>
      </c>
      <c r="T516" s="28" t="str">
        <v>01</v>
      </c>
      <c r="U516" s="90">
        <f t="shared" si="85"/>
        <v>0.15834490740740742</v>
      </c>
      <c r="V516" s="27" t="str">
        <f t="shared" si="86"/>
        <v>Subscribers</v>
      </c>
      <c r="W516" s="37" t="str">
        <f t="shared" si="87"/>
        <v>Youtube</v>
      </c>
      <c r="X516" s="71">
        <f t="shared" si="79"/>
        <v>12</v>
      </c>
      <c r="Y516" s="60" t="str">
        <f t="shared" si="80"/>
        <v>Train to Gain</v>
      </c>
      <c r="Z516" s="69">
        <f t="shared" si="88"/>
        <v>45424</v>
      </c>
      <c r="AA516" s="66" t="str" cm="1">
        <f t="array" ref="AA516:AB516">_xlfn.TEXTSPLIT($F516,$V516)</f>
        <v>605657062</v>
      </c>
      <c r="AB516" t="str">
        <v/>
      </c>
    </row>
    <row r="517" spans="1:28">
      <c r="A517" s="32" t="s">
        <v>1645</v>
      </c>
      <c r="B517" s="37" t="str" cm="1">
        <f t="array" ref="B517:D517">TRIM(_xlfn.TEXTSPLIT($A517,"#"))</f>
        <v>2ndDec2024(09:17:42)705747065Reels</v>
      </c>
      <c r="C517" s="27" t="str">
        <v>Train to Gain</v>
      </c>
      <c r="D517" s="27" t="str">
        <v>[14]</v>
      </c>
      <c r="E517" s="27" t="str" cm="1">
        <f t="array" ref="E517:F517">_xlfn.TEXTSPLIT($B517,")")</f>
        <v>2ndDec2024(09:17:42</v>
      </c>
      <c r="F517" s="27" t="str">
        <v>705747065Reels</v>
      </c>
      <c r="G517" s="27" t="str">
        <f t="shared" si="81"/>
        <v>14]</v>
      </c>
      <c r="H517" s="27">
        <f>VALUE(SUBSTITUTE($G517,"]",""))</f>
        <v>14</v>
      </c>
      <c r="I517" s="27" t="str">
        <f t="shared" si="82"/>
        <v>Train to Gain</v>
      </c>
      <c r="J517" s="28" t="str">
        <f t="shared" si="83"/>
        <v>2ndDec2024 09:17:42</v>
      </c>
      <c r="K517" s="28" t="str" cm="1">
        <f t="array" ref="K517:L517">_xlfn.TEXTSPLIT($J517," ")</f>
        <v>2ndDec2024</v>
      </c>
      <c r="L517" s="28" t="str">
        <v>09:17:42</v>
      </c>
      <c r="M517" s="58" t="str">
        <f t="shared" si="84"/>
        <v>2/12/2024</v>
      </c>
      <c r="N517" s="28" t="str" cm="1">
        <f t="array" ref="N517:P517">_xlfn.TEXTSPLIT($M517,"/")</f>
        <v>2</v>
      </c>
      <c r="O517" s="28" t="str">
        <v>12</v>
      </c>
      <c r="P517" s="28" t="str">
        <v>2024</v>
      </c>
      <c r="Q517" s="28">
        <f>DATE(P517,N517,O517)</f>
        <v>45334</v>
      </c>
      <c r="R517" s="89" t="str" cm="1">
        <f t="array" ref="R517:T517">_xlfn.TEXTSPLIT($L517,":")</f>
        <v>09</v>
      </c>
      <c r="S517" s="28" t="str">
        <v>17</v>
      </c>
      <c r="T517" s="28" t="str">
        <v>42</v>
      </c>
      <c r="U517" s="90">
        <f t="shared" si="85"/>
        <v>0.38729166666666665</v>
      </c>
      <c r="V517" s="27" t="str">
        <f t="shared" si="86"/>
        <v>Reels</v>
      </c>
      <c r="W517" s="37" t="str">
        <f t="shared" si="87"/>
        <v>Instagram</v>
      </c>
      <c r="X517" s="71">
        <f t="shared" si="79"/>
        <v>14</v>
      </c>
      <c r="Y517" s="60" t="str">
        <f t="shared" si="80"/>
        <v>Train to Gain</v>
      </c>
      <c r="Z517" s="69">
        <f t="shared" si="88"/>
        <v>45334</v>
      </c>
      <c r="AA517" s="66" t="str" cm="1">
        <f t="array" ref="AA517:AB517">_xlfn.TEXTSPLIT($F517,$V517)</f>
        <v>705747065</v>
      </c>
      <c r="AB517" t="str">
        <v/>
      </c>
    </row>
    <row r="518" spans="1:28">
      <c r="A518" s="32" t="s">
        <v>1646</v>
      </c>
      <c r="B518" s="37" t="str" cm="1">
        <f t="array" ref="B518:D518">TRIM(_xlfn.TEXTSPLIT($A518,"#"))</f>
        <v>3rdDec2024(08:21:50)605837069Reels</v>
      </c>
      <c r="C518" s="27" t="str">
        <v>Train to Gain</v>
      </c>
      <c r="D518" s="27" t="str">
        <v>[35]</v>
      </c>
      <c r="E518" s="27" t="str" cm="1">
        <f t="array" ref="E518:F518">_xlfn.TEXTSPLIT($B518,")")</f>
        <v>3rdDec2024(08:21:50</v>
      </c>
      <c r="F518" s="27" t="str">
        <v>605837069Reels</v>
      </c>
      <c r="G518" s="27" t="str">
        <f t="shared" si="81"/>
        <v>35]</v>
      </c>
      <c r="H518" s="27">
        <f>VALUE(SUBSTITUTE($G518,"]",""))</f>
        <v>35</v>
      </c>
      <c r="I518" s="27" t="str">
        <f t="shared" si="82"/>
        <v>Train to Gain</v>
      </c>
      <c r="J518" s="28" t="str">
        <f t="shared" si="83"/>
        <v>3rdDec2024 08:21:50</v>
      </c>
      <c r="K518" s="28" t="str" cm="1">
        <f t="array" ref="K518:L518">_xlfn.TEXTSPLIT($J518," ")</f>
        <v>3rdDec2024</v>
      </c>
      <c r="L518" s="28" t="str">
        <v>08:21:50</v>
      </c>
      <c r="M518" s="58" t="str">
        <f t="shared" si="84"/>
        <v>3/12/2024</v>
      </c>
      <c r="N518" s="28" t="str" cm="1">
        <f t="array" ref="N518:P518">_xlfn.TEXTSPLIT($M518,"/")</f>
        <v>3</v>
      </c>
      <c r="O518" s="28" t="str">
        <v>12</v>
      </c>
      <c r="P518" s="28" t="str">
        <v>2024</v>
      </c>
      <c r="Q518" s="28">
        <f>DATE(P518,N518,O518)</f>
        <v>45363</v>
      </c>
      <c r="R518" s="89" t="str" cm="1">
        <f t="array" ref="R518:T518">_xlfn.TEXTSPLIT($L518,":")</f>
        <v>08</v>
      </c>
      <c r="S518" s="28" t="str">
        <v>21</v>
      </c>
      <c r="T518" s="28" t="str">
        <v>50</v>
      </c>
      <c r="U518" s="90">
        <f t="shared" si="85"/>
        <v>0.34849537037037037</v>
      </c>
      <c r="V518" s="27" t="str">
        <f t="shared" si="86"/>
        <v>Reels</v>
      </c>
      <c r="W518" s="37" t="str">
        <f t="shared" si="87"/>
        <v>Instagram</v>
      </c>
      <c r="X518" s="71">
        <f t="shared" si="79"/>
        <v>35</v>
      </c>
      <c r="Y518" s="60" t="str">
        <f t="shared" si="80"/>
        <v>Train to Gain</v>
      </c>
      <c r="Z518" s="69">
        <f t="shared" si="88"/>
        <v>45363</v>
      </c>
      <c r="AA518" s="66" t="str" cm="1">
        <f t="array" ref="AA518:AB518">_xlfn.TEXTSPLIT($F518,$V518)</f>
        <v>605837069</v>
      </c>
      <c r="AB518" t="str">
        <v/>
      </c>
    </row>
    <row r="519" spans="1:28">
      <c r="A519" s="32" t="s">
        <v>1647</v>
      </c>
      <c r="B519" s="37" t="str" cm="1">
        <f t="array" ref="B519:D519">TRIM(_xlfn.TEXTSPLIT($A519,"#"))</f>
        <v>2ndDec2024(06:43:46)705927073Subscribers</v>
      </c>
      <c r="C519" s="27" t="str">
        <v>Grow with Us</v>
      </c>
      <c r="D519" s="27" t="str">
        <v>[34]</v>
      </c>
      <c r="E519" s="27" t="str" cm="1">
        <f t="array" ref="E519:F519">_xlfn.TEXTSPLIT($B519,")")</f>
        <v>2ndDec2024(06:43:46</v>
      </c>
      <c r="F519" s="27" t="str">
        <v>705927073Subscribers</v>
      </c>
      <c r="G519" s="27" t="str">
        <f t="shared" si="81"/>
        <v>34]</v>
      </c>
      <c r="H519" s="27">
        <f>VALUE(SUBSTITUTE($G519,"]",""))</f>
        <v>34</v>
      </c>
      <c r="I519" s="27" t="str">
        <f t="shared" si="82"/>
        <v>Grow with Us</v>
      </c>
      <c r="J519" s="28" t="str">
        <f t="shared" si="83"/>
        <v>2ndDec2024 06:43:46</v>
      </c>
      <c r="K519" s="28" t="str" cm="1">
        <f t="array" ref="K519:L519">_xlfn.TEXTSPLIT($J519," ")</f>
        <v>2ndDec2024</v>
      </c>
      <c r="L519" s="28" t="str">
        <v>06:43:46</v>
      </c>
      <c r="M519" s="58" t="str">
        <f t="shared" si="84"/>
        <v>2/12/2024</v>
      </c>
      <c r="N519" s="28" t="str" cm="1">
        <f t="array" ref="N519:P519">_xlfn.TEXTSPLIT($M519,"/")</f>
        <v>2</v>
      </c>
      <c r="O519" s="28" t="str">
        <v>12</v>
      </c>
      <c r="P519" s="28" t="str">
        <v>2024</v>
      </c>
      <c r="Q519" s="28">
        <f>DATE(P519,N519,O519)</f>
        <v>45334</v>
      </c>
      <c r="R519" s="89" t="str" cm="1">
        <f t="array" ref="R519:T519">_xlfn.TEXTSPLIT($L519,":")</f>
        <v>06</v>
      </c>
      <c r="S519" s="28" t="str">
        <v>43</v>
      </c>
      <c r="T519" s="28" t="str">
        <v>46</v>
      </c>
      <c r="U519" s="90">
        <f t="shared" si="85"/>
        <v>0.28039351851851851</v>
      </c>
      <c r="V519" s="27" t="str">
        <f t="shared" si="86"/>
        <v>Subscribers</v>
      </c>
      <c r="W519" s="37" t="str">
        <f t="shared" si="87"/>
        <v>Youtube</v>
      </c>
      <c r="X519" s="71">
        <f t="shared" si="79"/>
        <v>34</v>
      </c>
      <c r="Y519" s="60" t="str">
        <f t="shared" si="80"/>
        <v>Grow with Us</v>
      </c>
      <c r="Z519" s="69">
        <f t="shared" si="88"/>
        <v>45334</v>
      </c>
      <c r="AA519" s="66" t="str" cm="1">
        <f t="array" ref="AA519:AB519">_xlfn.TEXTSPLIT($F519,$V519)</f>
        <v>705927073</v>
      </c>
      <c r="AB519" t="str">
        <v/>
      </c>
    </row>
    <row r="520" spans="1:28">
      <c r="A520" s="32" t="s">
        <v>1648</v>
      </c>
      <c r="B520" s="37" t="str" cm="1">
        <f t="array" ref="B520:D520">TRIM(_xlfn.TEXTSPLIT($A520,"#"))</f>
        <v>2ndDec2024(04:53:42)606017077Shorts</v>
      </c>
      <c r="C520" s="27" t="str">
        <v>Grow with Us</v>
      </c>
      <c r="D520" s="27" t="str">
        <v>[40]</v>
      </c>
      <c r="E520" s="27" t="str" cm="1">
        <f t="array" ref="E520:F520">_xlfn.TEXTSPLIT($B520,")")</f>
        <v>2ndDec2024(04:53:42</v>
      </c>
      <c r="F520" s="27" t="str">
        <v>606017077Shorts</v>
      </c>
      <c r="G520" s="27" t="str">
        <f t="shared" si="81"/>
        <v>40]</v>
      </c>
      <c r="H520" s="27">
        <f>VALUE(SUBSTITUTE($G520,"]",""))</f>
        <v>40</v>
      </c>
      <c r="I520" s="27" t="str">
        <f t="shared" si="82"/>
        <v>Grow with Us</v>
      </c>
      <c r="J520" s="28" t="str">
        <f t="shared" si="83"/>
        <v>2ndDec2024 04:53:42</v>
      </c>
      <c r="K520" s="28" t="str" cm="1">
        <f t="array" ref="K520:L520">_xlfn.TEXTSPLIT($J520," ")</f>
        <v>2ndDec2024</v>
      </c>
      <c r="L520" s="28" t="str">
        <v>04:53:42</v>
      </c>
      <c r="M520" s="58" t="str">
        <f t="shared" si="84"/>
        <v>2/12/2024</v>
      </c>
      <c r="N520" s="28" t="str" cm="1">
        <f t="array" ref="N520:P520">_xlfn.TEXTSPLIT($M520,"/")</f>
        <v>2</v>
      </c>
      <c r="O520" s="28" t="str">
        <v>12</v>
      </c>
      <c r="P520" s="28" t="str">
        <v>2024</v>
      </c>
      <c r="Q520" s="28">
        <f>DATE(P520,N520,O520)</f>
        <v>45334</v>
      </c>
      <c r="R520" s="89" t="str" cm="1">
        <f t="array" ref="R520:T520">_xlfn.TEXTSPLIT($L520,":")</f>
        <v>04</v>
      </c>
      <c r="S520" s="28" t="str">
        <v>53</v>
      </c>
      <c r="T520" s="28" t="str">
        <v>42</v>
      </c>
      <c r="U520" s="90">
        <f t="shared" si="85"/>
        <v>0.20395833333333332</v>
      </c>
      <c r="V520" s="27" t="str">
        <f t="shared" si="86"/>
        <v>Shorts</v>
      </c>
      <c r="W520" s="37" t="str">
        <f t="shared" si="87"/>
        <v>Youtube</v>
      </c>
      <c r="X520" s="71">
        <f t="shared" si="79"/>
        <v>40</v>
      </c>
      <c r="Y520" s="60" t="str">
        <f t="shared" si="80"/>
        <v>Grow with Us</v>
      </c>
      <c r="Z520" s="69">
        <f t="shared" si="88"/>
        <v>45334</v>
      </c>
      <c r="AA520" s="66" t="str" cm="1">
        <f t="array" ref="AA520:AB520">_xlfn.TEXTSPLIT($F520,$V520)</f>
        <v>606017077</v>
      </c>
      <c r="AB520" t="str">
        <v/>
      </c>
    </row>
    <row r="521" spans="1:28">
      <c r="A521" s="32" t="s">
        <v>1649</v>
      </c>
      <c r="B521" s="37" t="str" cm="1">
        <f t="array" ref="B521:D521">TRIM(_xlfn.TEXTSPLIT($A521,"#"))</f>
        <v>7thDec2024(06:28:22)606107081Monetization</v>
      </c>
      <c r="C521" s="27" t="str">
        <v>Unlock Your Potential</v>
      </c>
      <c r="D521" s="27" t="str">
        <v>[37]</v>
      </c>
      <c r="E521" s="27" t="str" cm="1">
        <f t="array" ref="E521:F521">_xlfn.TEXTSPLIT($B521,")")</f>
        <v>7thDec2024(06:28:22</v>
      </c>
      <c r="F521" s="27" t="str">
        <v>606107081Monetization</v>
      </c>
      <c r="G521" s="27" t="str">
        <f t="shared" si="81"/>
        <v>37]</v>
      </c>
      <c r="H521" s="27">
        <f>VALUE(SUBSTITUTE($G521,"]",""))</f>
        <v>37</v>
      </c>
      <c r="I521" s="27" t="str">
        <f t="shared" si="82"/>
        <v>Unlock Your Potential</v>
      </c>
      <c r="J521" s="28" t="str">
        <f t="shared" si="83"/>
        <v>7thDec2024 06:28:22</v>
      </c>
      <c r="K521" s="28" t="str" cm="1">
        <f t="array" ref="K521:L521">_xlfn.TEXTSPLIT($J521," ")</f>
        <v>7thDec2024</v>
      </c>
      <c r="L521" s="28" t="str">
        <v>06:28:22</v>
      </c>
      <c r="M521" s="58" t="str">
        <f t="shared" si="84"/>
        <v>7/12/2024</v>
      </c>
      <c r="N521" s="28" t="str" cm="1">
        <f t="array" ref="N521:P521">_xlfn.TEXTSPLIT($M521,"/")</f>
        <v>7</v>
      </c>
      <c r="O521" s="28" t="str">
        <v>12</v>
      </c>
      <c r="P521" s="28" t="str">
        <v>2024</v>
      </c>
      <c r="Q521" s="28">
        <f>DATE(P521,N521,O521)</f>
        <v>45485</v>
      </c>
      <c r="R521" s="89" t="str" cm="1">
        <f t="array" ref="R521:T521">_xlfn.TEXTSPLIT($L521,":")</f>
        <v>06</v>
      </c>
      <c r="S521" s="28" t="str">
        <v>28</v>
      </c>
      <c r="T521" s="28" t="str">
        <v>22</v>
      </c>
      <c r="U521" s="90">
        <f t="shared" si="85"/>
        <v>0.26969907407407406</v>
      </c>
      <c r="V521" s="27" t="str">
        <f t="shared" si="86"/>
        <v>Monetization</v>
      </c>
      <c r="W521" s="37" t="str">
        <f t="shared" si="87"/>
        <v>Youtube</v>
      </c>
      <c r="X521" s="71">
        <f t="shared" si="79"/>
        <v>37</v>
      </c>
      <c r="Y521" s="60" t="str">
        <f t="shared" si="80"/>
        <v>Unlock Your Potential</v>
      </c>
      <c r="Z521" s="69">
        <f t="shared" si="88"/>
        <v>45485</v>
      </c>
      <c r="AA521" s="66" t="str" cm="1">
        <f t="array" ref="AA521:AB521">_xlfn.TEXTSPLIT($F521,$V521)</f>
        <v>606107081</v>
      </c>
      <c r="AB521" t="str">
        <v/>
      </c>
    </row>
    <row r="522" spans="1:28">
      <c r="A522" s="32" t="s">
        <v>1650</v>
      </c>
      <c r="B522" s="37" t="str" cm="1">
        <f t="array" ref="B522:D522">TRIM(_xlfn.TEXTSPLIT($A522,"#"))</f>
        <v>3rdDec2024(09:45:26)606197084Subscribers</v>
      </c>
      <c r="C522" s="27" t="str">
        <v>Train to Gain</v>
      </c>
      <c r="D522" s="27" t="str">
        <v>[35]</v>
      </c>
      <c r="E522" s="27" t="str" cm="1">
        <f t="array" ref="E522:F522">_xlfn.TEXTSPLIT($B522,")")</f>
        <v>3rdDec2024(09:45:26</v>
      </c>
      <c r="F522" s="27" t="str">
        <v>606197084Subscribers</v>
      </c>
      <c r="G522" s="27" t="str">
        <f t="shared" si="81"/>
        <v>35]</v>
      </c>
      <c r="H522" s="27">
        <f>VALUE(SUBSTITUTE($G522,"]",""))</f>
        <v>35</v>
      </c>
      <c r="I522" s="27" t="str">
        <f t="shared" si="82"/>
        <v>Train to Gain</v>
      </c>
      <c r="J522" s="28" t="str">
        <f t="shared" si="83"/>
        <v>3rdDec2024 09:45:26</v>
      </c>
      <c r="K522" s="28" t="str" cm="1">
        <f t="array" ref="K522:L522">_xlfn.TEXTSPLIT($J522," ")</f>
        <v>3rdDec2024</v>
      </c>
      <c r="L522" s="28" t="str">
        <v>09:45:26</v>
      </c>
      <c r="M522" s="58" t="str">
        <f t="shared" si="84"/>
        <v>3/12/2024</v>
      </c>
      <c r="N522" s="28" t="str" cm="1">
        <f t="array" ref="N522:P522">_xlfn.TEXTSPLIT($M522,"/")</f>
        <v>3</v>
      </c>
      <c r="O522" s="28" t="str">
        <v>12</v>
      </c>
      <c r="P522" s="28" t="str">
        <v>2024</v>
      </c>
      <c r="Q522" s="28">
        <f>DATE(P522,N522,O522)</f>
        <v>45363</v>
      </c>
      <c r="R522" s="89" t="str" cm="1">
        <f t="array" ref="R522:T522">_xlfn.TEXTSPLIT($L522,":")</f>
        <v>09</v>
      </c>
      <c r="S522" s="28" t="str">
        <v>45</v>
      </c>
      <c r="T522" s="28" t="str">
        <v>26</v>
      </c>
      <c r="U522" s="90">
        <f t="shared" si="85"/>
        <v>0.4065509259259259</v>
      </c>
      <c r="V522" s="27" t="str">
        <f t="shared" si="86"/>
        <v>Subscribers</v>
      </c>
      <c r="W522" s="37" t="str">
        <f t="shared" si="87"/>
        <v>Youtube</v>
      </c>
      <c r="X522" s="71">
        <f t="shared" si="79"/>
        <v>35</v>
      </c>
      <c r="Y522" s="60" t="str">
        <f t="shared" si="80"/>
        <v>Train to Gain</v>
      </c>
      <c r="Z522" s="69">
        <f t="shared" si="88"/>
        <v>45363</v>
      </c>
      <c r="AA522" s="66" t="str" cm="1">
        <f t="array" ref="AA522:AB522">_xlfn.TEXTSPLIT($F522,$V522)</f>
        <v>606197084</v>
      </c>
      <c r="AB522" t="str">
        <v/>
      </c>
    </row>
    <row r="523" spans="1:28">
      <c r="A523" s="32" t="s">
        <v>1651</v>
      </c>
      <c r="B523" s="37" t="str" cm="1">
        <f t="array" ref="B523:D523">TRIM(_xlfn.TEXTSPLIT($A523,"#"))</f>
        <v>1stDec2024(02:10:32)606287088Explore Page</v>
      </c>
      <c r="C523" s="27" t="str">
        <v>Train to Gain</v>
      </c>
      <c r="D523" s="27" t="str">
        <v>[36]</v>
      </c>
      <c r="E523" s="27" t="str" cm="1">
        <f t="array" ref="E523:F523">_xlfn.TEXTSPLIT($B523,")")</f>
        <v>1stDec2024(02:10:32</v>
      </c>
      <c r="F523" s="27" t="str">
        <v>606287088Explore Page</v>
      </c>
      <c r="G523" s="27" t="str">
        <f t="shared" si="81"/>
        <v>36]</v>
      </c>
      <c r="H523" s="27">
        <f>VALUE(SUBSTITUTE($G523,"]",""))</f>
        <v>36</v>
      </c>
      <c r="I523" s="27" t="str">
        <f t="shared" si="82"/>
        <v>Train to Gain</v>
      </c>
      <c r="J523" s="28" t="str">
        <f t="shared" si="83"/>
        <v>1stDec2024 02:10:32</v>
      </c>
      <c r="K523" s="28" t="str" cm="1">
        <f t="array" ref="K523:L523">_xlfn.TEXTSPLIT($J523," ")</f>
        <v>1stDec2024</v>
      </c>
      <c r="L523" s="28" t="str">
        <v>02:10:32</v>
      </c>
      <c r="M523" s="58" t="str">
        <f t="shared" si="84"/>
        <v>1/12/2024</v>
      </c>
      <c r="N523" s="28" t="str" cm="1">
        <f t="array" ref="N523:P523">_xlfn.TEXTSPLIT($M523,"/")</f>
        <v>1</v>
      </c>
      <c r="O523" s="28" t="str">
        <v>12</v>
      </c>
      <c r="P523" s="28" t="str">
        <v>2024</v>
      </c>
      <c r="Q523" s="28">
        <f>DATE(P523,N523,O523)</f>
        <v>45303</v>
      </c>
      <c r="R523" s="89" t="str" cm="1">
        <f t="array" ref="R523:T523">_xlfn.TEXTSPLIT($L523,":")</f>
        <v>02</v>
      </c>
      <c r="S523" s="28" t="str">
        <v>10</v>
      </c>
      <c r="T523" s="28" t="str">
        <v>32</v>
      </c>
      <c r="U523" s="90">
        <f t="shared" si="85"/>
        <v>9.0648148148148144E-2</v>
      </c>
      <c r="V523" s="27" t="str">
        <f t="shared" si="86"/>
        <v>Explore Page</v>
      </c>
      <c r="W523" s="37" t="str">
        <f t="shared" si="87"/>
        <v>Instagram</v>
      </c>
      <c r="X523" s="71">
        <f t="shared" si="79"/>
        <v>36</v>
      </c>
      <c r="Y523" s="60" t="str">
        <f t="shared" si="80"/>
        <v>Train to Gain</v>
      </c>
      <c r="Z523" s="69">
        <f t="shared" si="88"/>
        <v>45303</v>
      </c>
      <c r="AA523" s="66" t="str" cm="1">
        <f t="array" ref="AA523:AB523">_xlfn.TEXTSPLIT($F523,$V523)</f>
        <v>606287088</v>
      </c>
      <c r="AB523" t="str">
        <v/>
      </c>
    </row>
    <row r="524" spans="1:28">
      <c r="A524" s="32" t="s">
        <v>1652</v>
      </c>
      <c r="B524" s="37" t="str" cm="1">
        <f t="array" ref="B524:D524">TRIM(_xlfn.TEXTSPLIT($A524,"#"))</f>
        <v>4thDec2024(11:34:19)706030707Monetization</v>
      </c>
      <c r="C524" s="27" t="str">
        <v>Train to Gain</v>
      </c>
      <c r="D524" s="27" t="str">
        <v>[37]</v>
      </c>
      <c r="E524" s="27" t="str" cm="1">
        <f t="array" ref="E524:F524">_xlfn.TEXTSPLIT($B524,")")</f>
        <v>4thDec2024(11:34:19</v>
      </c>
      <c r="F524" s="27" t="str">
        <v>706030707Monetization</v>
      </c>
      <c r="G524" s="27" t="str">
        <f t="shared" si="81"/>
        <v>37]</v>
      </c>
      <c r="H524" s="27">
        <f>VALUE(SUBSTITUTE($G524,"]",""))</f>
        <v>37</v>
      </c>
      <c r="I524" s="27" t="str">
        <f t="shared" si="82"/>
        <v>Train to Gain</v>
      </c>
      <c r="J524" s="28" t="str">
        <f t="shared" si="83"/>
        <v>4thDec2024 11:34:19</v>
      </c>
      <c r="K524" s="28" t="str" cm="1">
        <f t="array" ref="K524:L524">_xlfn.TEXTSPLIT($J524," ")</f>
        <v>4thDec2024</v>
      </c>
      <c r="L524" s="28" t="str">
        <v>11:34:19</v>
      </c>
      <c r="M524" s="58" t="str">
        <f t="shared" si="84"/>
        <v>4/12/2024</v>
      </c>
      <c r="N524" s="28" t="str" cm="1">
        <f t="array" ref="N524:P524">_xlfn.TEXTSPLIT($M524,"/")</f>
        <v>4</v>
      </c>
      <c r="O524" s="28" t="str">
        <v>12</v>
      </c>
      <c r="P524" s="28" t="str">
        <v>2024</v>
      </c>
      <c r="Q524" s="28">
        <f>DATE(P524,N524,O524)</f>
        <v>45394</v>
      </c>
      <c r="R524" s="89" t="str" cm="1">
        <f t="array" ref="R524:T524">_xlfn.TEXTSPLIT($L524,":")</f>
        <v>11</v>
      </c>
      <c r="S524" s="28" t="str">
        <v>34</v>
      </c>
      <c r="T524" s="28" t="str">
        <v>19</v>
      </c>
      <c r="U524" s="90">
        <f t="shared" si="85"/>
        <v>0.48216435185185186</v>
      </c>
      <c r="V524" s="27" t="str">
        <f t="shared" si="86"/>
        <v>Monetization</v>
      </c>
      <c r="W524" s="37" t="str">
        <f t="shared" si="87"/>
        <v>Youtube</v>
      </c>
      <c r="X524" s="71">
        <f t="shared" si="79"/>
        <v>37</v>
      </c>
      <c r="Y524" s="60" t="str">
        <f t="shared" si="80"/>
        <v>Train to Gain</v>
      </c>
      <c r="Z524" s="69">
        <f t="shared" si="88"/>
        <v>45394</v>
      </c>
      <c r="AA524" s="66" t="str" cm="1">
        <f t="array" ref="AA524:AB524">_xlfn.TEXTSPLIT($F524,$V524)</f>
        <v>706030707</v>
      </c>
      <c r="AB524" t="str">
        <v/>
      </c>
    </row>
    <row r="525" spans="1:28">
      <c r="A525" s="32" t="s">
        <v>1653</v>
      </c>
      <c r="B525" s="37" t="str" cm="1">
        <f t="array" ref="B525:D525">TRIM(_xlfn.TEXTSPLIT($A525,"#"))</f>
        <v>1stDec2024(11:36:35)706467096News Feed</v>
      </c>
      <c r="C525" s="27" t="str">
        <v>Unlock Your Potential</v>
      </c>
      <c r="D525" s="27" t="str">
        <v>[31]</v>
      </c>
      <c r="E525" s="27" t="str" cm="1">
        <f t="array" ref="E525:F525">_xlfn.TEXTSPLIT($B525,")")</f>
        <v>1stDec2024(11:36:35</v>
      </c>
      <c r="F525" s="27" t="str">
        <v>706467096News Feed</v>
      </c>
      <c r="G525" s="27" t="str">
        <f t="shared" si="81"/>
        <v>31]</v>
      </c>
      <c r="H525" s="27">
        <f>VALUE(SUBSTITUTE($G525,"]",""))</f>
        <v>31</v>
      </c>
      <c r="I525" s="27" t="str">
        <f t="shared" si="82"/>
        <v>Unlock Your Potential</v>
      </c>
      <c r="J525" s="28" t="str">
        <f t="shared" si="83"/>
        <v>1stDec2024 11:36:35</v>
      </c>
      <c r="K525" s="28" t="str" cm="1">
        <f t="array" ref="K525:L525">_xlfn.TEXTSPLIT($J525," ")</f>
        <v>1stDec2024</v>
      </c>
      <c r="L525" s="28" t="str">
        <v>11:36:35</v>
      </c>
      <c r="M525" s="58" t="str">
        <f t="shared" si="84"/>
        <v>1/12/2024</v>
      </c>
      <c r="N525" s="28" t="str" cm="1">
        <f t="array" ref="N525:P525">_xlfn.TEXTSPLIT($M525,"/")</f>
        <v>1</v>
      </c>
      <c r="O525" s="28" t="str">
        <v>12</v>
      </c>
      <c r="P525" s="28" t="str">
        <v>2024</v>
      </c>
      <c r="Q525" s="28">
        <f>DATE(P525,N525,O525)</f>
        <v>45303</v>
      </c>
      <c r="R525" s="89" t="str" cm="1">
        <f t="array" ref="R525:T525">_xlfn.TEXTSPLIT($L525,":")</f>
        <v>11</v>
      </c>
      <c r="S525" s="28" t="str">
        <v>36</v>
      </c>
      <c r="T525" s="28" t="str">
        <v>35</v>
      </c>
      <c r="U525" s="90">
        <f t="shared" si="85"/>
        <v>0.48373842592592592</v>
      </c>
      <c r="V525" s="27" t="str">
        <f t="shared" si="86"/>
        <v>News Feed</v>
      </c>
      <c r="W525" s="37" t="str">
        <f t="shared" si="87"/>
        <v>Facebook</v>
      </c>
      <c r="X525" s="71">
        <f t="shared" si="79"/>
        <v>31</v>
      </c>
      <c r="Y525" s="60" t="str">
        <f t="shared" si="80"/>
        <v>Unlock Your Potential</v>
      </c>
      <c r="Z525" s="69">
        <f t="shared" si="88"/>
        <v>45303</v>
      </c>
      <c r="AA525" s="66" t="str" cm="1">
        <f t="array" ref="AA525:AB525">_xlfn.TEXTSPLIT($F525,$V525)</f>
        <v>706467096</v>
      </c>
      <c r="AB525" t="str">
        <v/>
      </c>
    </row>
    <row r="526" spans="1:28">
      <c r="A526" s="32" t="s">
        <v>1654</v>
      </c>
      <c r="B526" s="37" t="str" cm="1">
        <f t="array" ref="B526:D526">TRIM(_xlfn.TEXTSPLIT($A526,"#"))</f>
        <v>7thDec2024(03:30:33)706557099Groups</v>
      </c>
      <c r="C526" s="27" t="str">
        <v>Train to Gain</v>
      </c>
      <c r="D526" s="27" t="str">
        <v>[30]</v>
      </c>
      <c r="E526" s="27" t="str" cm="1">
        <f t="array" ref="E526:F526">_xlfn.TEXTSPLIT($B526,")")</f>
        <v>7thDec2024(03:30:33</v>
      </c>
      <c r="F526" s="27" t="str">
        <v>706557099Groups</v>
      </c>
      <c r="G526" s="27" t="str">
        <f t="shared" si="81"/>
        <v>30]</v>
      </c>
      <c r="H526" s="27">
        <f>VALUE(SUBSTITUTE($G526,"]",""))</f>
        <v>30</v>
      </c>
      <c r="I526" s="27" t="str">
        <f t="shared" si="82"/>
        <v>Train to Gain</v>
      </c>
      <c r="J526" s="28" t="str">
        <f t="shared" si="83"/>
        <v>7thDec2024 03:30:33</v>
      </c>
      <c r="K526" s="28" t="str" cm="1">
        <f t="array" ref="K526:L526">_xlfn.TEXTSPLIT($J526," ")</f>
        <v>7thDec2024</v>
      </c>
      <c r="L526" s="28" t="str">
        <v>03:30:33</v>
      </c>
      <c r="M526" s="58" t="str">
        <f t="shared" si="84"/>
        <v>7/12/2024</v>
      </c>
      <c r="N526" s="28" t="str" cm="1">
        <f t="array" ref="N526:P526">_xlfn.TEXTSPLIT($M526,"/")</f>
        <v>7</v>
      </c>
      <c r="O526" s="28" t="str">
        <v>12</v>
      </c>
      <c r="P526" s="28" t="str">
        <v>2024</v>
      </c>
      <c r="Q526" s="28">
        <f>DATE(P526,N526,O526)</f>
        <v>45485</v>
      </c>
      <c r="R526" s="89" t="str" cm="1">
        <f t="array" ref="R526:T526">_xlfn.TEXTSPLIT($L526,":")</f>
        <v>03</v>
      </c>
      <c r="S526" s="28" t="str">
        <v>30</v>
      </c>
      <c r="T526" s="28" t="str">
        <v>33</v>
      </c>
      <c r="U526" s="90">
        <f t="shared" si="85"/>
        <v>0.14621527777777779</v>
      </c>
      <c r="V526" s="27" t="str">
        <f t="shared" si="86"/>
        <v>Groups</v>
      </c>
      <c r="W526" s="37" t="str">
        <f t="shared" si="87"/>
        <v>Facebook</v>
      </c>
      <c r="X526" s="71">
        <f t="shared" si="79"/>
        <v>30</v>
      </c>
      <c r="Y526" s="60" t="str">
        <f t="shared" si="80"/>
        <v>Train to Gain</v>
      </c>
      <c r="Z526" s="69">
        <f t="shared" si="88"/>
        <v>45485</v>
      </c>
      <c r="AA526" s="66" t="str" cm="1">
        <f t="array" ref="AA526:AB526">_xlfn.TEXTSPLIT($F526,$V526)</f>
        <v>706557099</v>
      </c>
      <c r="AB526" t="str">
        <v/>
      </c>
    </row>
    <row r="527" spans="1:28">
      <c r="A527" s="32" t="s">
        <v>1655</v>
      </c>
      <c r="B527" s="37" t="str" cm="1">
        <f t="array" ref="B527:D527">TRIM(_xlfn.TEXTSPLIT($A527,"#"))</f>
        <v>4thDec2024(05:25:58)606647103News Feed</v>
      </c>
      <c r="C527" s="27" t="str">
        <v>Unlock Your Potential</v>
      </c>
      <c r="D527" s="27" t="str">
        <v>[32]</v>
      </c>
      <c r="E527" s="27" t="str" cm="1">
        <f t="array" ref="E527:F527">_xlfn.TEXTSPLIT($B527,")")</f>
        <v>4thDec2024(05:25:58</v>
      </c>
      <c r="F527" s="27" t="str">
        <v>606647103News Feed</v>
      </c>
      <c r="G527" s="27" t="str">
        <f t="shared" si="81"/>
        <v>32]</v>
      </c>
      <c r="H527" s="27">
        <f>VALUE(SUBSTITUTE($G527,"]",""))</f>
        <v>32</v>
      </c>
      <c r="I527" s="27" t="str">
        <f t="shared" si="82"/>
        <v>Unlock Your Potential</v>
      </c>
      <c r="J527" s="28" t="str">
        <f t="shared" si="83"/>
        <v>4thDec2024 05:25:58</v>
      </c>
      <c r="K527" s="28" t="str" cm="1">
        <f t="array" ref="K527:L527">_xlfn.TEXTSPLIT($J527," ")</f>
        <v>4thDec2024</v>
      </c>
      <c r="L527" s="28" t="str">
        <v>05:25:58</v>
      </c>
      <c r="M527" s="58" t="str">
        <f t="shared" si="84"/>
        <v>4/12/2024</v>
      </c>
      <c r="N527" s="28" t="str" cm="1">
        <f t="array" ref="N527:P527">_xlfn.TEXTSPLIT($M527,"/")</f>
        <v>4</v>
      </c>
      <c r="O527" s="28" t="str">
        <v>12</v>
      </c>
      <c r="P527" s="28" t="str">
        <v>2024</v>
      </c>
      <c r="Q527" s="28">
        <f>DATE(P527,N527,O527)</f>
        <v>45394</v>
      </c>
      <c r="R527" s="89" t="str" cm="1">
        <f t="array" ref="R527:T527">_xlfn.TEXTSPLIT($L527,":")</f>
        <v>05</v>
      </c>
      <c r="S527" s="28" t="str">
        <v>25</v>
      </c>
      <c r="T527" s="28" t="str">
        <v>58</v>
      </c>
      <c r="U527" s="90">
        <f t="shared" si="85"/>
        <v>0.22636574074074073</v>
      </c>
      <c r="V527" s="27" t="str">
        <f t="shared" si="86"/>
        <v>News Feed</v>
      </c>
      <c r="W527" s="37" t="str">
        <f t="shared" si="87"/>
        <v>Facebook</v>
      </c>
      <c r="X527" s="71">
        <f t="shared" si="79"/>
        <v>32</v>
      </c>
      <c r="Y527" s="60" t="str">
        <f t="shared" si="80"/>
        <v>Unlock Your Potential</v>
      </c>
      <c r="Z527" s="69">
        <f t="shared" si="88"/>
        <v>45394</v>
      </c>
      <c r="AA527" s="66" t="str" cm="1">
        <f t="array" ref="AA527:AB527">_xlfn.TEXTSPLIT($F527,$V527)</f>
        <v>606647103</v>
      </c>
      <c r="AB527" t="str">
        <v/>
      </c>
    </row>
    <row r="528" spans="1:28">
      <c r="A528" s="32" t="s">
        <v>1656</v>
      </c>
      <c r="B528" s="37" t="str" cm="1">
        <f t="array" ref="B528:D528">TRIM(_xlfn.TEXTSPLIT($A528,"#"))</f>
        <v>6thDec2024(00:43:27)606737107Reels</v>
      </c>
      <c r="C528" s="27" t="str">
        <v>Train to Gain</v>
      </c>
      <c r="D528" s="27" t="str">
        <v>[34]</v>
      </c>
      <c r="E528" s="27" t="str" cm="1">
        <f t="array" ref="E528:F528">_xlfn.TEXTSPLIT($B528,")")</f>
        <v>6thDec2024(00:43:27</v>
      </c>
      <c r="F528" s="27" t="str">
        <v>606737107Reels</v>
      </c>
      <c r="G528" s="27" t="str">
        <f t="shared" si="81"/>
        <v>34]</v>
      </c>
      <c r="H528" s="27">
        <f>VALUE(SUBSTITUTE($G528,"]",""))</f>
        <v>34</v>
      </c>
      <c r="I528" s="27" t="str">
        <f t="shared" si="82"/>
        <v>Train to Gain</v>
      </c>
      <c r="J528" s="28" t="str">
        <f t="shared" si="83"/>
        <v>6thDec2024 00:43:27</v>
      </c>
      <c r="K528" s="28" t="str" cm="1">
        <f t="array" ref="K528:L528">_xlfn.TEXTSPLIT($J528," ")</f>
        <v>6thDec2024</v>
      </c>
      <c r="L528" s="28" t="str">
        <v>00:43:27</v>
      </c>
      <c r="M528" s="58" t="str">
        <f t="shared" si="84"/>
        <v>6/12/2024</v>
      </c>
      <c r="N528" s="28" t="str" cm="1">
        <f t="array" ref="N528:P528">_xlfn.TEXTSPLIT($M528,"/")</f>
        <v>6</v>
      </c>
      <c r="O528" s="28" t="str">
        <v>12</v>
      </c>
      <c r="P528" s="28" t="str">
        <v>2024</v>
      </c>
      <c r="Q528" s="28">
        <f>DATE(P528,N528,O528)</f>
        <v>45455</v>
      </c>
      <c r="R528" s="89" t="str" cm="1">
        <f t="array" ref="R528:T528">_xlfn.TEXTSPLIT($L528,":")</f>
        <v>00</v>
      </c>
      <c r="S528" s="28" t="str">
        <v>43</v>
      </c>
      <c r="T528" s="28" t="str">
        <v>27</v>
      </c>
      <c r="U528" s="90">
        <f t="shared" si="85"/>
        <v>3.0173611111111109E-2</v>
      </c>
      <c r="V528" s="27" t="str">
        <f t="shared" si="86"/>
        <v>Reels</v>
      </c>
      <c r="W528" s="37" t="str">
        <f t="shared" si="87"/>
        <v>Instagram</v>
      </c>
      <c r="X528" s="71">
        <f t="shared" si="79"/>
        <v>34</v>
      </c>
      <c r="Y528" s="60" t="str">
        <f t="shared" si="80"/>
        <v>Train to Gain</v>
      </c>
      <c r="Z528" s="69">
        <f t="shared" si="88"/>
        <v>45455</v>
      </c>
      <c r="AA528" s="66" t="str" cm="1">
        <f t="array" ref="AA528:AB528">_xlfn.TEXTSPLIT($F528,$V528)</f>
        <v>606737107</v>
      </c>
      <c r="AB528" t="str">
        <v/>
      </c>
    </row>
    <row r="529" spans="1:28">
      <c r="A529" s="32" t="s">
        <v>1657</v>
      </c>
      <c r="B529" s="37" t="str" cm="1">
        <f t="array" ref="B529:D529">TRIM(_xlfn.TEXTSPLIT($A529,"#"))</f>
        <v>7thDec2024(08:34:42)706827111News Feed</v>
      </c>
      <c r="C529" s="27" t="str">
        <v>Unlock Your Potential</v>
      </c>
      <c r="D529" s="27" t="str">
        <v>[32]</v>
      </c>
      <c r="E529" s="27" t="str" cm="1">
        <f t="array" ref="E529:F529">_xlfn.TEXTSPLIT($B529,")")</f>
        <v>7thDec2024(08:34:42</v>
      </c>
      <c r="F529" s="27" t="str">
        <v>706827111News Feed</v>
      </c>
      <c r="G529" s="27" t="str">
        <f t="shared" si="81"/>
        <v>32]</v>
      </c>
      <c r="H529" s="27">
        <f>VALUE(SUBSTITUTE($G529,"]",""))</f>
        <v>32</v>
      </c>
      <c r="I529" s="27" t="str">
        <f t="shared" si="82"/>
        <v>Unlock Your Potential</v>
      </c>
      <c r="J529" s="28" t="str">
        <f t="shared" si="83"/>
        <v>7thDec2024 08:34:42</v>
      </c>
      <c r="K529" s="28" t="str" cm="1">
        <f t="array" ref="K529:L529">_xlfn.TEXTSPLIT($J529," ")</f>
        <v>7thDec2024</v>
      </c>
      <c r="L529" s="28" t="str">
        <v>08:34:42</v>
      </c>
      <c r="M529" s="58" t="str">
        <f t="shared" si="84"/>
        <v>7/12/2024</v>
      </c>
      <c r="N529" s="28" t="str" cm="1">
        <f t="array" ref="N529:P529">_xlfn.TEXTSPLIT($M529,"/")</f>
        <v>7</v>
      </c>
      <c r="O529" s="28" t="str">
        <v>12</v>
      </c>
      <c r="P529" s="28" t="str">
        <v>2024</v>
      </c>
      <c r="Q529" s="28">
        <f>DATE(P529,N529,O529)</f>
        <v>45485</v>
      </c>
      <c r="R529" s="89" t="str" cm="1">
        <f t="array" ref="R529:T529">_xlfn.TEXTSPLIT($L529,":")</f>
        <v>08</v>
      </c>
      <c r="S529" s="28" t="str">
        <v>34</v>
      </c>
      <c r="T529" s="28" t="str">
        <v>42</v>
      </c>
      <c r="U529" s="90">
        <f t="shared" si="85"/>
        <v>0.35743055555555553</v>
      </c>
      <c r="V529" s="27" t="str">
        <f t="shared" si="86"/>
        <v>News Feed</v>
      </c>
      <c r="W529" s="37" t="str">
        <f t="shared" si="87"/>
        <v>Facebook</v>
      </c>
      <c r="X529" s="71">
        <f t="shared" si="79"/>
        <v>32</v>
      </c>
      <c r="Y529" s="60" t="str">
        <f t="shared" si="80"/>
        <v>Unlock Your Potential</v>
      </c>
      <c r="Z529" s="69">
        <f t="shared" si="88"/>
        <v>45485</v>
      </c>
      <c r="AA529" s="66" t="str" cm="1">
        <f t="array" ref="AA529:AB529">_xlfn.TEXTSPLIT($F529,$V529)</f>
        <v>706827111</v>
      </c>
      <c r="AB529" t="str">
        <v/>
      </c>
    </row>
    <row r="530" spans="1:28">
      <c r="A530" s="32" t="s">
        <v>1658</v>
      </c>
      <c r="B530" s="37" t="str" cm="1">
        <f t="array" ref="B530:D530">TRIM(_xlfn.TEXTSPLIT($A530,"#"))</f>
        <v>3rdDec2024(06:25:04)706917115Reels</v>
      </c>
      <c r="C530" s="27" t="str">
        <v>Unlock Your Potential</v>
      </c>
      <c r="D530" s="27" t="str">
        <v>[16]</v>
      </c>
      <c r="E530" s="27" t="str" cm="1">
        <f t="array" ref="E530:F530">_xlfn.TEXTSPLIT($B530,")")</f>
        <v>3rdDec2024(06:25:04</v>
      </c>
      <c r="F530" s="27" t="str">
        <v>706917115Reels</v>
      </c>
      <c r="G530" s="27" t="str">
        <f t="shared" si="81"/>
        <v>16]</v>
      </c>
      <c r="H530" s="27">
        <f>VALUE(SUBSTITUTE($G530,"]",""))</f>
        <v>16</v>
      </c>
      <c r="I530" s="27" t="str">
        <f t="shared" si="82"/>
        <v>Unlock Your Potential</v>
      </c>
      <c r="J530" s="28" t="str">
        <f t="shared" si="83"/>
        <v>3rdDec2024 06:25:04</v>
      </c>
      <c r="K530" s="28" t="str" cm="1">
        <f t="array" ref="K530:L530">_xlfn.TEXTSPLIT($J530," ")</f>
        <v>3rdDec2024</v>
      </c>
      <c r="L530" s="28" t="str">
        <v>06:25:04</v>
      </c>
      <c r="M530" s="58" t="str">
        <f t="shared" si="84"/>
        <v>3/12/2024</v>
      </c>
      <c r="N530" s="28" t="str" cm="1">
        <f t="array" ref="N530:P530">_xlfn.TEXTSPLIT($M530,"/")</f>
        <v>3</v>
      </c>
      <c r="O530" s="28" t="str">
        <v>12</v>
      </c>
      <c r="P530" s="28" t="str">
        <v>2024</v>
      </c>
      <c r="Q530" s="28">
        <f>DATE(P530,N530,O530)</f>
        <v>45363</v>
      </c>
      <c r="R530" s="89" t="str" cm="1">
        <f t="array" ref="R530:T530">_xlfn.TEXTSPLIT($L530,":")</f>
        <v>06</v>
      </c>
      <c r="S530" s="28" t="str">
        <v>25</v>
      </c>
      <c r="T530" s="28" t="str">
        <v>04</v>
      </c>
      <c r="U530" s="90">
        <f t="shared" si="85"/>
        <v>0.26740740740740743</v>
      </c>
      <c r="V530" s="27" t="str">
        <f t="shared" si="86"/>
        <v>Reels</v>
      </c>
      <c r="W530" s="37" t="str">
        <f t="shared" si="87"/>
        <v>Instagram</v>
      </c>
      <c r="X530" s="71">
        <f t="shared" si="79"/>
        <v>16</v>
      </c>
      <c r="Y530" s="60" t="str">
        <f t="shared" si="80"/>
        <v>Unlock Your Potential</v>
      </c>
      <c r="Z530" s="69">
        <f t="shared" si="88"/>
        <v>45363</v>
      </c>
      <c r="AA530" s="66" t="str" cm="1">
        <f t="array" ref="AA530:AB530">_xlfn.TEXTSPLIT($F530,$V530)</f>
        <v>706917115</v>
      </c>
      <c r="AB530" t="str">
        <v/>
      </c>
    </row>
    <row r="531" spans="1:28">
      <c r="A531" s="32" t="s">
        <v>1659</v>
      </c>
      <c r="B531" s="37" t="str" cm="1">
        <f t="array" ref="B531:D531">TRIM(_xlfn.TEXTSPLIT($A531,"#"))</f>
        <v>4thDec2024(08:27:24)607007118Shorts</v>
      </c>
      <c r="C531" s="27" t="str">
        <v>Unlock Your Potential</v>
      </c>
      <c r="D531" s="27" t="str">
        <v>[34]</v>
      </c>
      <c r="E531" s="27" t="str" cm="1">
        <f t="array" ref="E531:F531">_xlfn.TEXTSPLIT($B531,")")</f>
        <v>4thDec2024(08:27:24</v>
      </c>
      <c r="F531" s="27" t="str">
        <v>607007118Shorts</v>
      </c>
      <c r="G531" s="27" t="str">
        <f t="shared" si="81"/>
        <v>34]</v>
      </c>
      <c r="H531" s="27">
        <f>VALUE(SUBSTITUTE($G531,"]",""))</f>
        <v>34</v>
      </c>
      <c r="I531" s="27" t="str">
        <f t="shared" si="82"/>
        <v>Unlock Your Potential</v>
      </c>
      <c r="J531" s="28" t="str">
        <f t="shared" si="83"/>
        <v>4thDec2024 08:27:24</v>
      </c>
      <c r="K531" s="28" t="str" cm="1">
        <f t="array" ref="K531:L531">_xlfn.TEXTSPLIT($J531," ")</f>
        <v>4thDec2024</v>
      </c>
      <c r="L531" s="28" t="str">
        <v>08:27:24</v>
      </c>
      <c r="M531" s="58" t="str">
        <f t="shared" si="84"/>
        <v>4/12/2024</v>
      </c>
      <c r="N531" s="28" t="str" cm="1">
        <f t="array" ref="N531:P531">_xlfn.TEXTSPLIT($M531,"/")</f>
        <v>4</v>
      </c>
      <c r="O531" s="28" t="str">
        <v>12</v>
      </c>
      <c r="P531" s="28" t="str">
        <v>2024</v>
      </c>
      <c r="Q531" s="28">
        <f>DATE(P531,N531,O531)</f>
        <v>45394</v>
      </c>
      <c r="R531" s="89" t="str" cm="1">
        <f t="array" ref="R531:T531">_xlfn.TEXTSPLIT($L531,":")</f>
        <v>08</v>
      </c>
      <c r="S531" s="28" t="str">
        <v>27</v>
      </c>
      <c r="T531" s="28" t="str">
        <v>24</v>
      </c>
      <c r="U531" s="90">
        <f t="shared" si="85"/>
        <v>0.35236111111111112</v>
      </c>
      <c r="V531" s="27" t="str">
        <f t="shared" si="86"/>
        <v>Shorts</v>
      </c>
      <c r="W531" s="37" t="str">
        <f t="shared" si="87"/>
        <v>Youtube</v>
      </c>
      <c r="X531" s="71">
        <f t="shared" si="79"/>
        <v>34</v>
      </c>
      <c r="Y531" s="60" t="str">
        <f t="shared" si="80"/>
        <v>Unlock Your Potential</v>
      </c>
      <c r="Z531" s="69">
        <f t="shared" si="88"/>
        <v>45394</v>
      </c>
      <c r="AA531" s="66" t="str" cm="1">
        <f t="array" ref="AA531:AB531">_xlfn.TEXTSPLIT($F531,$V531)</f>
        <v>607007118</v>
      </c>
      <c r="AB531" t="str">
        <v/>
      </c>
    </row>
    <row r="532" spans="1:28">
      <c r="A532" s="32" t="s">
        <v>1660</v>
      </c>
      <c r="B532" s="37" t="str" cm="1">
        <f t="array" ref="B532:D532">TRIM(_xlfn.TEXTSPLIT($A532,"#"))</f>
        <v>4thDec2024(04:32:20)707097122Monetization</v>
      </c>
      <c r="C532" s="27" t="str">
        <v>Grow with Us</v>
      </c>
      <c r="D532" s="27" t="str">
        <v>[31]</v>
      </c>
      <c r="E532" s="27" t="str" cm="1">
        <f t="array" ref="E532:F532">_xlfn.TEXTSPLIT($B532,")")</f>
        <v>4thDec2024(04:32:20</v>
      </c>
      <c r="F532" s="27" t="str">
        <v>707097122Monetization</v>
      </c>
      <c r="G532" s="27" t="str">
        <f t="shared" si="81"/>
        <v>31]</v>
      </c>
      <c r="H532" s="27">
        <f>VALUE(SUBSTITUTE($G532,"]",""))</f>
        <v>31</v>
      </c>
      <c r="I532" s="27" t="str">
        <f t="shared" si="82"/>
        <v>Grow with Us</v>
      </c>
      <c r="J532" s="28" t="str">
        <f t="shared" si="83"/>
        <v>4thDec2024 04:32:20</v>
      </c>
      <c r="K532" s="28" t="str" cm="1">
        <f t="array" ref="K532:L532">_xlfn.TEXTSPLIT($J532," ")</f>
        <v>4thDec2024</v>
      </c>
      <c r="L532" s="28" t="str">
        <v>04:32:20</v>
      </c>
      <c r="M532" s="58" t="str">
        <f t="shared" si="84"/>
        <v>4/12/2024</v>
      </c>
      <c r="N532" s="28" t="str" cm="1">
        <f t="array" ref="N532:P532">_xlfn.TEXTSPLIT($M532,"/")</f>
        <v>4</v>
      </c>
      <c r="O532" s="28" t="str">
        <v>12</v>
      </c>
      <c r="P532" s="28" t="str">
        <v>2024</v>
      </c>
      <c r="Q532" s="28">
        <f>DATE(P532,N532,O532)</f>
        <v>45394</v>
      </c>
      <c r="R532" s="89" t="str" cm="1">
        <f t="array" ref="R532:T532">_xlfn.TEXTSPLIT($L532,":")</f>
        <v>04</v>
      </c>
      <c r="S532" s="28" t="str">
        <v>32</v>
      </c>
      <c r="T532" s="28" t="str">
        <v>20</v>
      </c>
      <c r="U532" s="90">
        <f t="shared" si="85"/>
        <v>0.18912037037037038</v>
      </c>
      <c r="V532" s="27" t="str">
        <f t="shared" si="86"/>
        <v>Monetization</v>
      </c>
      <c r="W532" s="37" t="str">
        <f t="shared" si="87"/>
        <v>Youtube</v>
      </c>
      <c r="X532" s="71">
        <f t="shared" si="79"/>
        <v>31</v>
      </c>
      <c r="Y532" s="60" t="str">
        <f t="shared" si="80"/>
        <v>Grow with Us</v>
      </c>
      <c r="Z532" s="69">
        <f t="shared" si="88"/>
        <v>45394</v>
      </c>
      <c r="AA532" s="66" t="str" cm="1">
        <f t="array" ref="AA532:AB532">_xlfn.TEXTSPLIT($F532,$V532)</f>
        <v>707097122</v>
      </c>
      <c r="AB532" t="str">
        <v/>
      </c>
    </row>
    <row r="533" spans="1:28">
      <c r="A533" s="32" t="s">
        <v>1661</v>
      </c>
      <c r="B533" s="37" t="str" cm="1">
        <f t="array" ref="B533:D533">TRIM(_xlfn.TEXTSPLIT($A533,"#"))</f>
        <v>7thDec2024(10:57:22)707187126News Feed</v>
      </c>
      <c r="C533" s="27" t="str">
        <v>Unlock Your Potential</v>
      </c>
      <c r="D533" s="27" t="str">
        <v>[30]</v>
      </c>
      <c r="E533" s="27" t="str" cm="1">
        <f t="array" ref="E533:F533">_xlfn.TEXTSPLIT($B533,")")</f>
        <v>7thDec2024(10:57:22</v>
      </c>
      <c r="F533" s="27" t="str">
        <v>707187126News Feed</v>
      </c>
      <c r="G533" s="27" t="str">
        <f t="shared" si="81"/>
        <v>30]</v>
      </c>
      <c r="H533" s="27">
        <f>VALUE(SUBSTITUTE($G533,"]",""))</f>
        <v>30</v>
      </c>
      <c r="I533" s="27" t="str">
        <f t="shared" si="82"/>
        <v>Unlock Your Potential</v>
      </c>
      <c r="J533" s="28" t="str">
        <f t="shared" si="83"/>
        <v>7thDec2024 10:57:22</v>
      </c>
      <c r="K533" s="28" t="str" cm="1">
        <f t="array" ref="K533:L533">_xlfn.TEXTSPLIT($J533," ")</f>
        <v>7thDec2024</v>
      </c>
      <c r="L533" s="28" t="str">
        <v>10:57:22</v>
      </c>
      <c r="M533" s="58" t="str">
        <f t="shared" si="84"/>
        <v>7/12/2024</v>
      </c>
      <c r="N533" s="28" t="str" cm="1">
        <f t="array" ref="N533:P533">_xlfn.TEXTSPLIT($M533,"/")</f>
        <v>7</v>
      </c>
      <c r="O533" s="28" t="str">
        <v>12</v>
      </c>
      <c r="P533" s="28" t="str">
        <v>2024</v>
      </c>
      <c r="Q533" s="28">
        <f>DATE(P533,N533,O533)</f>
        <v>45485</v>
      </c>
      <c r="R533" s="89" t="str" cm="1">
        <f t="array" ref="R533:T533">_xlfn.TEXTSPLIT($L533,":")</f>
        <v>10</v>
      </c>
      <c r="S533" s="28" t="str">
        <v>57</v>
      </c>
      <c r="T533" s="28" t="str">
        <v>22</v>
      </c>
      <c r="U533" s="90">
        <f t="shared" si="85"/>
        <v>0.45650462962962962</v>
      </c>
      <c r="V533" s="27" t="str">
        <f t="shared" si="86"/>
        <v>News Feed</v>
      </c>
      <c r="W533" s="37" t="str">
        <f t="shared" si="87"/>
        <v>Facebook</v>
      </c>
      <c r="X533" s="71">
        <f t="shared" si="79"/>
        <v>30</v>
      </c>
      <c r="Y533" s="60" t="str">
        <f t="shared" si="80"/>
        <v>Unlock Your Potential</v>
      </c>
      <c r="Z533" s="69">
        <f t="shared" si="88"/>
        <v>45485</v>
      </c>
      <c r="AA533" s="66" t="str" cm="1">
        <f t="array" ref="AA533:AB533">_xlfn.TEXTSPLIT($F533,$V533)</f>
        <v>707187126</v>
      </c>
      <c r="AB533" t="str">
        <v/>
      </c>
    </row>
    <row r="534" spans="1:28">
      <c r="A534" s="32" t="s">
        <v>1662</v>
      </c>
      <c r="B534" s="37" t="str" cm="1">
        <f t="array" ref="B534:D534">TRIM(_xlfn.TEXTSPLIT($A534,"#"))</f>
        <v>2ndDec2024(07:46:02)707277130Reels</v>
      </c>
      <c r="C534" s="27" t="str">
        <v>Unlock Your Potential</v>
      </c>
      <c r="D534" s="27" t="str">
        <v>[3]</v>
      </c>
      <c r="E534" s="27" t="str" cm="1">
        <f t="array" ref="E534:F534">_xlfn.TEXTSPLIT($B534,")")</f>
        <v>2ndDec2024(07:46:02</v>
      </c>
      <c r="F534" s="27" t="str">
        <v>707277130Reels</v>
      </c>
      <c r="G534" s="27" t="str">
        <f t="shared" si="81"/>
        <v>3]</v>
      </c>
      <c r="H534" s="27">
        <f>VALUE(SUBSTITUTE($G534,"]",""))</f>
        <v>3</v>
      </c>
      <c r="I534" s="27" t="str">
        <f t="shared" si="82"/>
        <v>Unlock Your Potential</v>
      </c>
      <c r="J534" s="28" t="str">
        <f t="shared" si="83"/>
        <v>2ndDec2024 07:46:02</v>
      </c>
      <c r="K534" s="28" t="str" cm="1">
        <f t="array" ref="K534:L534">_xlfn.TEXTSPLIT($J534," ")</f>
        <v>2ndDec2024</v>
      </c>
      <c r="L534" s="28" t="str">
        <v>07:46:02</v>
      </c>
      <c r="M534" s="58" t="str">
        <f t="shared" si="84"/>
        <v>2/12/2024</v>
      </c>
      <c r="N534" s="28" t="str" cm="1">
        <f t="array" ref="N534:P534">_xlfn.TEXTSPLIT($M534,"/")</f>
        <v>2</v>
      </c>
      <c r="O534" s="28" t="str">
        <v>12</v>
      </c>
      <c r="P534" s="28" t="str">
        <v>2024</v>
      </c>
      <c r="Q534" s="28">
        <f>DATE(P534,N534,O534)</f>
        <v>45334</v>
      </c>
      <c r="R534" s="89" t="str" cm="1">
        <f t="array" ref="R534:T534">_xlfn.TEXTSPLIT($L534,":")</f>
        <v>07</v>
      </c>
      <c r="S534" s="28" t="str">
        <v>46</v>
      </c>
      <c r="T534" s="28" t="str">
        <v>02</v>
      </c>
      <c r="U534" s="90">
        <f t="shared" si="85"/>
        <v>0.32363425925925926</v>
      </c>
      <c r="V534" s="27" t="str">
        <f t="shared" si="86"/>
        <v>Reels</v>
      </c>
      <c r="W534" s="37" t="str">
        <f t="shared" si="87"/>
        <v>Instagram</v>
      </c>
      <c r="X534" s="71">
        <f t="shared" si="79"/>
        <v>3</v>
      </c>
      <c r="Y534" s="60" t="str">
        <f t="shared" si="80"/>
        <v>Unlock Your Potential</v>
      </c>
      <c r="Z534" s="69">
        <f t="shared" si="88"/>
        <v>45334</v>
      </c>
      <c r="AA534" s="66" t="str" cm="1">
        <f t="array" ref="AA534:AB534">_xlfn.TEXTSPLIT($F534,$V534)</f>
        <v>707277130</v>
      </c>
      <c r="AB534" t="str">
        <v/>
      </c>
    </row>
    <row r="535" spans="1:28">
      <c r="A535" s="32" t="s">
        <v>1663</v>
      </c>
      <c r="B535" s="37" t="str" cm="1">
        <f t="array" ref="B535:D535">TRIM(_xlfn.TEXTSPLIT($A535,"#"))</f>
        <v>2ndDec2024(01:27:08)707367133Monetization</v>
      </c>
      <c r="C535" s="27" t="str">
        <v>Train to Gain</v>
      </c>
      <c r="D535" s="27" t="str">
        <v>[38]</v>
      </c>
      <c r="E535" s="27" t="str" cm="1">
        <f t="array" ref="E535:F535">_xlfn.TEXTSPLIT($B535,")")</f>
        <v>2ndDec2024(01:27:08</v>
      </c>
      <c r="F535" s="27" t="str">
        <v>707367133Monetization</v>
      </c>
      <c r="G535" s="27" t="str">
        <f t="shared" si="81"/>
        <v>38]</v>
      </c>
      <c r="H535" s="27">
        <f>VALUE(SUBSTITUTE($G535,"]",""))</f>
        <v>38</v>
      </c>
      <c r="I535" s="27" t="str">
        <f t="shared" si="82"/>
        <v>Train to Gain</v>
      </c>
      <c r="J535" s="28" t="str">
        <f t="shared" si="83"/>
        <v>2ndDec2024 01:27:08</v>
      </c>
      <c r="K535" s="28" t="str" cm="1">
        <f t="array" ref="K535:L535">_xlfn.TEXTSPLIT($J535," ")</f>
        <v>2ndDec2024</v>
      </c>
      <c r="L535" s="28" t="str">
        <v>01:27:08</v>
      </c>
      <c r="M535" s="58" t="str">
        <f t="shared" si="84"/>
        <v>2/12/2024</v>
      </c>
      <c r="N535" s="28" t="str" cm="1">
        <f t="array" ref="N535:P535">_xlfn.TEXTSPLIT($M535,"/")</f>
        <v>2</v>
      </c>
      <c r="O535" s="28" t="str">
        <v>12</v>
      </c>
      <c r="P535" s="28" t="str">
        <v>2024</v>
      </c>
      <c r="Q535" s="28">
        <f>DATE(P535,N535,O535)</f>
        <v>45334</v>
      </c>
      <c r="R535" s="89" t="str" cm="1">
        <f t="array" ref="R535:T535">_xlfn.TEXTSPLIT($L535,":")</f>
        <v>01</v>
      </c>
      <c r="S535" s="28" t="str">
        <v>27</v>
      </c>
      <c r="T535" s="28" t="str">
        <v>08</v>
      </c>
      <c r="U535" s="90">
        <f t="shared" si="85"/>
        <v>6.0509259259259263E-2</v>
      </c>
      <c r="V535" s="27" t="str">
        <f t="shared" si="86"/>
        <v>Monetization</v>
      </c>
      <c r="W535" s="37" t="str">
        <f t="shared" si="87"/>
        <v>Youtube</v>
      </c>
      <c r="X535" s="71">
        <f t="shared" si="79"/>
        <v>38</v>
      </c>
      <c r="Y535" s="60" t="str">
        <f t="shared" si="80"/>
        <v>Train to Gain</v>
      </c>
      <c r="Z535" s="69">
        <f t="shared" si="88"/>
        <v>45334</v>
      </c>
      <c r="AA535" s="66" t="str" cm="1">
        <f t="array" ref="AA535:AB535">_xlfn.TEXTSPLIT($F535,$V535)</f>
        <v>707367133</v>
      </c>
      <c r="AB535" t="str">
        <v/>
      </c>
    </row>
    <row r="536" spans="1:28">
      <c r="A536" s="32" t="s">
        <v>1664</v>
      </c>
      <c r="B536" s="37" t="str" cm="1">
        <f t="array" ref="B536:D536">TRIM(_xlfn.TEXTSPLIT($A536,"#"))</f>
        <v>1stDec2024(08:24:19)707457137Explore Page</v>
      </c>
      <c r="C536" s="27" t="str">
        <v>Unlock Your Potential</v>
      </c>
      <c r="D536" s="27" t="str">
        <v>[20]</v>
      </c>
      <c r="E536" s="27" t="str" cm="1">
        <f t="array" ref="E536:F536">_xlfn.TEXTSPLIT($B536,")")</f>
        <v>1stDec2024(08:24:19</v>
      </c>
      <c r="F536" s="27" t="str">
        <v>707457137Explore Page</v>
      </c>
      <c r="G536" s="27" t="str">
        <f t="shared" si="81"/>
        <v>20]</v>
      </c>
      <c r="H536" s="27">
        <f>VALUE(SUBSTITUTE($G536,"]",""))</f>
        <v>20</v>
      </c>
      <c r="I536" s="27" t="str">
        <f t="shared" si="82"/>
        <v>Unlock Your Potential</v>
      </c>
      <c r="J536" s="28" t="str">
        <f t="shared" si="83"/>
        <v>1stDec2024 08:24:19</v>
      </c>
      <c r="K536" s="28" t="str" cm="1">
        <f t="array" ref="K536:L536">_xlfn.TEXTSPLIT($J536," ")</f>
        <v>1stDec2024</v>
      </c>
      <c r="L536" s="28" t="str">
        <v>08:24:19</v>
      </c>
      <c r="M536" s="58" t="str">
        <f t="shared" si="84"/>
        <v>1/12/2024</v>
      </c>
      <c r="N536" s="28" t="str" cm="1">
        <f t="array" ref="N536:P536">_xlfn.TEXTSPLIT($M536,"/")</f>
        <v>1</v>
      </c>
      <c r="O536" s="28" t="str">
        <v>12</v>
      </c>
      <c r="P536" s="28" t="str">
        <v>2024</v>
      </c>
      <c r="Q536" s="28">
        <f>DATE(P536,N536,O536)</f>
        <v>45303</v>
      </c>
      <c r="R536" s="89" t="str" cm="1">
        <f t="array" ref="R536:T536">_xlfn.TEXTSPLIT($L536,":")</f>
        <v>08</v>
      </c>
      <c r="S536" s="28" t="str">
        <v>24</v>
      </c>
      <c r="T536" s="28" t="str">
        <v>19</v>
      </c>
      <c r="U536" s="90">
        <f t="shared" si="85"/>
        <v>0.35021990740740738</v>
      </c>
      <c r="V536" s="27" t="str">
        <f t="shared" si="86"/>
        <v>Explore Page</v>
      </c>
      <c r="W536" s="37" t="str">
        <f t="shared" si="87"/>
        <v>Instagram</v>
      </c>
      <c r="X536" s="71">
        <f t="shared" si="79"/>
        <v>20</v>
      </c>
      <c r="Y536" s="60" t="str">
        <f t="shared" si="80"/>
        <v>Unlock Your Potential</v>
      </c>
      <c r="Z536" s="69">
        <f t="shared" si="88"/>
        <v>45303</v>
      </c>
      <c r="AA536" s="66" t="str" cm="1">
        <f t="array" ref="AA536:AB536">_xlfn.TEXTSPLIT($F536,$V536)</f>
        <v>707457137</v>
      </c>
      <c r="AB536" t="str">
        <v/>
      </c>
    </row>
    <row r="537" spans="1:28">
      <c r="A537" s="32" t="s">
        <v>1665</v>
      </c>
      <c r="B537" s="37" t="str" cm="1">
        <f t="array" ref="B537:D537">TRIM(_xlfn.TEXTSPLIT($A537,"#"))</f>
        <v>2ndDec2024(07:05:50)707547141Reels</v>
      </c>
      <c r="C537" s="27" t="str">
        <v>Grow with Us</v>
      </c>
      <c r="D537" s="27" t="str">
        <v>[11]</v>
      </c>
      <c r="E537" s="27" t="str" cm="1">
        <f t="array" ref="E537:F537">_xlfn.TEXTSPLIT($B537,")")</f>
        <v>2ndDec2024(07:05:50</v>
      </c>
      <c r="F537" s="27" t="str">
        <v>707547141Reels</v>
      </c>
      <c r="G537" s="27" t="str">
        <f t="shared" si="81"/>
        <v>11]</v>
      </c>
      <c r="H537" s="27">
        <f>VALUE(SUBSTITUTE($G537,"]",""))</f>
        <v>11</v>
      </c>
      <c r="I537" s="27" t="str">
        <f t="shared" si="82"/>
        <v>Grow with Us</v>
      </c>
      <c r="J537" s="28" t="str">
        <f t="shared" si="83"/>
        <v>2ndDec2024 07:05:50</v>
      </c>
      <c r="K537" s="28" t="str" cm="1">
        <f t="array" ref="K537:L537">_xlfn.TEXTSPLIT($J537," ")</f>
        <v>2ndDec2024</v>
      </c>
      <c r="L537" s="28" t="str">
        <v>07:05:50</v>
      </c>
      <c r="M537" s="58" t="str">
        <f t="shared" si="84"/>
        <v>2/12/2024</v>
      </c>
      <c r="N537" s="28" t="str" cm="1">
        <f t="array" ref="N537:P537">_xlfn.TEXTSPLIT($M537,"/")</f>
        <v>2</v>
      </c>
      <c r="O537" s="28" t="str">
        <v>12</v>
      </c>
      <c r="P537" s="28" t="str">
        <v>2024</v>
      </c>
      <c r="Q537" s="28">
        <f>DATE(P537,N537,O537)</f>
        <v>45334</v>
      </c>
      <c r="R537" s="89" t="str" cm="1">
        <f t="array" ref="R537:T537">_xlfn.TEXTSPLIT($L537,":")</f>
        <v>07</v>
      </c>
      <c r="S537" s="28" t="str">
        <v>05</v>
      </c>
      <c r="T537" s="28" t="str">
        <v>50</v>
      </c>
      <c r="U537" s="90">
        <f t="shared" si="85"/>
        <v>0.29571759259259262</v>
      </c>
      <c r="V537" s="27" t="str">
        <f t="shared" si="86"/>
        <v>Reels</v>
      </c>
      <c r="W537" s="37" t="str">
        <f t="shared" si="87"/>
        <v>Instagram</v>
      </c>
      <c r="X537" s="71">
        <f t="shared" si="79"/>
        <v>11</v>
      </c>
      <c r="Y537" s="60" t="str">
        <f t="shared" si="80"/>
        <v>Grow with Us</v>
      </c>
      <c r="Z537" s="69">
        <f t="shared" si="88"/>
        <v>45334</v>
      </c>
      <c r="AA537" s="66" t="str" cm="1">
        <f t="array" ref="AA537:AB537">_xlfn.TEXTSPLIT($F537,$V537)</f>
        <v>707547141</v>
      </c>
      <c r="AB537" t="str">
        <v/>
      </c>
    </row>
    <row r="538" spans="1:28">
      <c r="A538" s="32" t="s">
        <v>1666</v>
      </c>
      <c r="B538" s="37" t="str" cm="1">
        <f t="array" ref="B538:D538">TRIM(_xlfn.TEXTSPLIT($A538,"#"))</f>
        <v>7thDec2024(08:34:59)707637145Monetization</v>
      </c>
      <c r="C538" s="27" t="str">
        <v>Train to Gain</v>
      </c>
      <c r="D538" s="27" t="str">
        <v>[32]</v>
      </c>
      <c r="E538" s="27" t="str" cm="1">
        <f t="array" ref="E538:F538">_xlfn.TEXTSPLIT($B538,")")</f>
        <v>7thDec2024(08:34:59</v>
      </c>
      <c r="F538" s="27" t="str">
        <v>707637145Monetization</v>
      </c>
      <c r="G538" s="27" t="str">
        <f t="shared" si="81"/>
        <v>32]</v>
      </c>
      <c r="H538" s="27">
        <f>VALUE(SUBSTITUTE($G538,"]",""))</f>
        <v>32</v>
      </c>
      <c r="I538" s="27" t="str">
        <f t="shared" si="82"/>
        <v>Train to Gain</v>
      </c>
      <c r="J538" s="28" t="str">
        <f t="shared" si="83"/>
        <v>7thDec2024 08:34:59</v>
      </c>
      <c r="K538" s="28" t="str" cm="1">
        <f t="array" ref="K538:L538">_xlfn.TEXTSPLIT($J538," ")</f>
        <v>7thDec2024</v>
      </c>
      <c r="L538" s="28" t="str">
        <v>08:34:59</v>
      </c>
      <c r="M538" s="58" t="str">
        <f t="shared" si="84"/>
        <v>7/12/2024</v>
      </c>
      <c r="N538" s="28" t="str" cm="1">
        <f t="array" ref="N538:P538">_xlfn.TEXTSPLIT($M538,"/")</f>
        <v>7</v>
      </c>
      <c r="O538" s="28" t="str">
        <v>12</v>
      </c>
      <c r="P538" s="28" t="str">
        <v>2024</v>
      </c>
      <c r="Q538" s="28">
        <f>DATE(P538,N538,O538)</f>
        <v>45485</v>
      </c>
      <c r="R538" s="89" t="str" cm="1">
        <f t="array" ref="R538:T538">_xlfn.TEXTSPLIT($L538,":")</f>
        <v>08</v>
      </c>
      <c r="S538" s="28" t="str">
        <v>34</v>
      </c>
      <c r="T538" s="28" t="str">
        <v>59</v>
      </c>
      <c r="U538" s="90">
        <f t="shared" si="85"/>
        <v>0.3576273148148148</v>
      </c>
      <c r="V538" s="27" t="str">
        <f t="shared" si="86"/>
        <v>Monetization</v>
      </c>
      <c r="W538" s="37" t="str">
        <f t="shared" si="87"/>
        <v>Youtube</v>
      </c>
      <c r="X538" s="71">
        <f t="shared" si="79"/>
        <v>32</v>
      </c>
      <c r="Y538" s="60" t="str">
        <f t="shared" si="80"/>
        <v>Train to Gain</v>
      </c>
      <c r="Z538" s="69">
        <f t="shared" si="88"/>
        <v>45485</v>
      </c>
      <c r="AA538" s="66" t="str" cm="1">
        <f t="array" ref="AA538:AB538">_xlfn.TEXTSPLIT($F538,$V538)</f>
        <v>707637145</v>
      </c>
      <c r="AB538" t="str">
        <v/>
      </c>
    </row>
    <row r="539" spans="1:28">
      <c r="A539" s="32" t="s">
        <v>1667</v>
      </c>
      <c r="B539" s="37" t="str" cm="1">
        <f t="array" ref="B539:D539">TRIM(_xlfn.TEXTSPLIT($A539,"#"))</f>
        <v>3rdDec2024(00:46:16)707727149News Feed</v>
      </c>
      <c r="C539" s="27" t="str">
        <v>Unlock Your Potential</v>
      </c>
      <c r="D539" s="27" t="str">
        <v>[39]</v>
      </c>
      <c r="E539" s="27" t="str" cm="1">
        <f t="array" ref="E539:F539">_xlfn.TEXTSPLIT($B539,")")</f>
        <v>3rdDec2024(00:46:16</v>
      </c>
      <c r="F539" s="27" t="str">
        <v>707727149News Feed</v>
      </c>
      <c r="G539" s="27" t="str">
        <f t="shared" si="81"/>
        <v>39]</v>
      </c>
      <c r="H539" s="27">
        <f>VALUE(SUBSTITUTE($G539,"]",""))</f>
        <v>39</v>
      </c>
      <c r="I539" s="27" t="str">
        <f t="shared" si="82"/>
        <v>Unlock Your Potential</v>
      </c>
      <c r="J539" s="28" t="str">
        <f t="shared" si="83"/>
        <v>3rdDec2024 00:46:16</v>
      </c>
      <c r="K539" s="28" t="str" cm="1">
        <f t="array" ref="K539:L539">_xlfn.TEXTSPLIT($J539," ")</f>
        <v>3rdDec2024</v>
      </c>
      <c r="L539" s="28" t="str">
        <v>00:46:16</v>
      </c>
      <c r="M539" s="58" t="str">
        <f t="shared" si="84"/>
        <v>3/12/2024</v>
      </c>
      <c r="N539" s="28" t="str" cm="1">
        <f t="array" ref="N539:P539">_xlfn.TEXTSPLIT($M539,"/")</f>
        <v>3</v>
      </c>
      <c r="O539" s="28" t="str">
        <v>12</v>
      </c>
      <c r="P539" s="28" t="str">
        <v>2024</v>
      </c>
      <c r="Q539" s="28">
        <f>DATE(P539,N539,O539)</f>
        <v>45363</v>
      </c>
      <c r="R539" s="89" t="str" cm="1">
        <f t="array" ref="R539:T539">_xlfn.TEXTSPLIT($L539,":")</f>
        <v>00</v>
      </c>
      <c r="S539" s="28" t="str">
        <v>46</v>
      </c>
      <c r="T539" s="28" t="str">
        <v>16</v>
      </c>
      <c r="U539" s="90">
        <f t="shared" si="85"/>
        <v>3.2129629629629633E-2</v>
      </c>
      <c r="V539" s="27" t="str">
        <f t="shared" si="86"/>
        <v>News Feed</v>
      </c>
      <c r="W539" s="37" t="str">
        <f t="shared" si="87"/>
        <v>Facebook</v>
      </c>
      <c r="X539" s="71">
        <f t="shared" si="79"/>
        <v>39</v>
      </c>
      <c r="Y539" s="60" t="str">
        <f t="shared" si="80"/>
        <v>Unlock Your Potential</v>
      </c>
      <c r="Z539" s="69">
        <f t="shared" si="88"/>
        <v>45363</v>
      </c>
      <c r="AA539" s="66" t="str" cm="1">
        <f t="array" ref="AA539:AB539">_xlfn.TEXTSPLIT($F539,$V539)</f>
        <v>707727149</v>
      </c>
      <c r="AB539" t="str">
        <v/>
      </c>
    </row>
    <row r="540" spans="1:28">
      <c r="A540" s="32" t="s">
        <v>1668</v>
      </c>
      <c r="B540" s="37" t="str" cm="1">
        <f t="array" ref="B540:D540">TRIM(_xlfn.TEXTSPLIT($A540,"#"))</f>
        <v>1stDec2024(10:24:12)707817152News Feed</v>
      </c>
      <c r="C540" s="27" t="str">
        <v>Unlock Your Potential</v>
      </c>
      <c r="D540" s="27" t="str">
        <v>[30]</v>
      </c>
      <c r="E540" s="27" t="str" cm="1">
        <f t="array" ref="E540:F540">_xlfn.TEXTSPLIT($B540,")")</f>
        <v>1stDec2024(10:24:12</v>
      </c>
      <c r="F540" s="27" t="str">
        <v>707817152News Feed</v>
      </c>
      <c r="G540" s="27" t="str">
        <f t="shared" si="81"/>
        <v>30]</v>
      </c>
      <c r="H540" s="27">
        <f>VALUE(SUBSTITUTE($G540,"]",""))</f>
        <v>30</v>
      </c>
      <c r="I540" s="27" t="str">
        <f t="shared" si="82"/>
        <v>Unlock Your Potential</v>
      </c>
      <c r="J540" s="28" t="str">
        <f t="shared" si="83"/>
        <v>1stDec2024 10:24:12</v>
      </c>
      <c r="K540" s="28" t="str" cm="1">
        <f t="array" ref="K540:L540">_xlfn.TEXTSPLIT($J540," ")</f>
        <v>1stDec2024</v>
      </c>
      <c r="L540" s="28" t="str">
        <v>10:24:12</v>
      </c>
      <c r="M540" s="58" t="str">
        <f t="shared" si="84"/>
        <v>1/12/2024</v>
      </c>
      <c r="N540" s="28" t="str" cm="1">
        <f t="array" ref="N540:P540">_xlfn.TEXTSPLIT($M540,"/")</f>
        <v>1</v>
      </c>
      <c r="O540" s="28" t="str">
        <v>12</v>
      </c>
      <c r="P540" s="28" t="str">
        <v>2024</v>
      </c>
      <c r="Q540" s="28">
        <f>DATE(P540,N540,O540)</f>
        <v>45303</v>
      </c>
      <c r="R540" s="89" t="str" cm="1">
        <f t="array" ref="R540:T540">_xlfn.TEXTSPLIT($L540,":")</f>
        <v>10</v>
      </c>
      <c r="S540" s="28" t="str">
        <v>24</v>
      </c>
      <c r="T540" s="28" t="str">
        <v>12</v>
      </c>
      <c r="U540" s="90">
        <f t="shared" si="85"/>
        <v>0.4334722222222222</v>
      </c>
      <c r="V540" s="27" t="str">
        <f t="shared" si="86"/>
        <v>News Feed</v>
      </c>
      <c r="W540" s="37" t="str">
        <f t="shared" si="87"/>
        <v>Facebook</v>
      </c>
      <c r="X540" s="71">
        <f t="shared" si="79"/>
        <v>30</v>
      </c>
      <c r="Y540" s="60" t="str">
        <f t="shared" si="80"/>
        <v>Unlock Your Potential</v>
      </c>
      <c r="Z540" s="69">
        <f t="shared" si="88"/>
        <v>45303</v>
      </c>
      <c r="AA540" s="66" t="str" cm="1">
        <f t="array" ref="AA540:AB540">_xlfn.TEXTSPLIT($F540,$V540)</f>
        <v>707817152</v>
      </c>
      <c r="AB540" t="str">
        <v/>
      </c>
    </row>
    <row r="541" spans="1:28">
      <c r="A541" s="32" t="s">
        <v>1669</v>
      </c>
      <c r="B541" s="37" t="str" cm="1">
        <f t="array" ref="B541:D541">TRIM(_xlfn.TEXTSPLIT($A541,"#"))</f>
        <v>5thDec2024(02:03:49)707907156Monetization</v>
      </c>
      <c r="C541" s="27" t="str">
        <v>Unlock Your Potential</v>
      </c>
      <c r="D541" s="27" t="str">
        <v>[38]</v>
      </c>
      <c r="E541" s="27" t="str" cm="1">
        <f t="array" ref="E541:F541">_xlfn.TEXTSPLIT($B541,")")</f>
        <v>5thDec2024(02:03:49</v>
      </c>
      <c r="F541" s="27" t="str">
        <v>707907156Monetization</v>
      </c>
      <c r="G541" s="27" t="str">
        <f t="shared" si="81"/>
        <v>38]</v>
      </c>
      <c r="H541" s="27">
        <f>VALUE(SUBSTITUTE($G541,"]",""))</f>
        <v>38</v>
      </c>
      <c r="I541" s="27" t="str">
        <f t="shared" si="82"/>
        <v>Unlock Your Potential</v>
      </c>
      <c r="J541" s="28" t="str">
        <f t="shared" si="83"/>
        <v>5thDec2024 02:03:49</v>
      </c>
      <c r="K541" s="28" t="str" cm="1">
        <f t="array" ref="K541:L541">_xlfn.TEXTSPLIT($J541," ")</f>
        <v>5thDec2024</v>
      </c>
      <c r="L541" s="28" t="str">
        <v>02:03:49</v>
      </c>
      <c r="M541" s="58" t="str">
        <f t="shared" si="84"/>
        <v>5/12/2024</v>
      </c>
      <c r="N541" s="28" t="str" cm="1">
        <f t="array" ref="N541:P541">_xlfn.TEXTSPLIT($M541,"/")</f>
        <v>5</v>
      </c>
      <c r="O541" s="28" t="str">
        <v>12</v>
      </c>
      <c r="P541" s="28" t="str">
        <v>2024</v>
      </c>
      <c r="Q541" s="28">
        <f>DATE(P541,N541,O541)</f>
        <v>45424</v>
      </c>
      <c r="R541" s="89" t="str" cm="1">
        <f t="array" ref="R541:T541">_xlfn.TEXTSPLIT($L541,":")</f>
        <v>02</v>
      </c>
      <c r="S541" s="28" t="str">
        <v>03</v>
      </c>
      <c r="T541" s="28" t="str">
        <v>49</v>
      </c>
      <c r="U541" s="90">
        <f t="shared" si="85"/>
        <v>8.5983796296296294E-2</v>
      </c>
      <c r="V541" s="27" t="str">
        <f t="shared" si="86"/>
        <v>Monetization</v>
      </c>
      <c r="W541" s="37" t="str">
        <f t="shared" si="87"/>
        <v>Youtube</v>
      </c>
      <c r="X541" s="71">
        <f t="shared" si="79"/>
        <v>38</v>
      </c>
      <c r="Y541" s="60" t="str">
        <f t="shared" si="80"/>
        <v>Unlock Your Potential</v>
      </c>
      <c r="Z541" s="69">
        <f t="shared" si="88"/>
        <v>45424</v>
      </c>
      <c r="AA541" s="66" t="str" cm="1">
        <f t="array" ref="AA541:AB541">_xlfn.TEXTSPLIT($F541,$V541)</f>
        <v>707907156</v>
      </c>
      <c r="AB541" t="str">
        <v/>
      </c>
    </row>
    <row r="542" spans="1:28">
      <c r="A542" s="32" t="s">
        <v>1670</v>
      </c>
      <c r="B542" s="37" t="str" cm="1">
        <f t="array" ref="B542:D542">TRIM(_xlfn.TEXTSPLIT($A542,"#"))</f>
        <v>6thDec2024(03:08:07)607997160Reels</v>
      </c>
      <c r="C542" s="27" t="str">
        <v>Unlock Your Potential</v>
      </c>
      <c r="D542" s="27" t="str">
        <v>[12]</v>
      </c>
      <c r="E542" s="27" t="str" cm="1">
        <f t="array" ref="E542:F542">_xlfn.TEXTSPLIT($B542,")")</f>
        <v>6thDec2024(03:08:07</v>
      </c>
      <c r="F542" s="27" t="str">
        <v>607997160Reels</v>
      </c>
      <c r="G542" s="27" t="str">
        <f t="shared" si="81"/>
        <v>12]</v>
      </c>
      <c r="H542" s="27">
        <f>VALUE(SUBSTITUTE($G542,"]",""))</f>
        <v>12</v>
      </c>
      <c r="I542" s="27" t="str">
        <f t="shared" si="82"/>
        <v>Unlock Your Potential</v>
      </c>
      <c r="J542" s="28" t="str">
        <f t="shared" si="83"/>
        <v>6thDec2024 03:08:07</v>
      </c>
      <c r="K542" s="28" t="str" cm="1">
        <f t="array" ref="K542:L542">_xlfn.TEXTSPLIT($J542," ")</f>
        <v>6thDec2024</v>
      </c>
      <c r="L542" s="28" t="str">
        <v>03:08:07</v>
      </c>
      <c r="M542" s="58" t="str">
        <f t="shared" si="84"/>
        <v>6/12/2024</v>
      </c>
      <c r="N542" s="28" t="str" cm="1">
        <f t="array" ref="N542:P542">_xlfn.TEXTSPLIT($M542,"/")</f>
        <v>6</v>
      </c>
      <c r="O542" s="28" t="str">
        <v>12</v>
      </c>
      <c r="P542" s="28" t="str">
        <v>2024</v>
      </c>
      <c r="Q542" s="28">
        <f>DATE(P542,N542,O542)</f>
        <v>45455</v>
      </c>
      <c r="R542" s="89" t="str" cm="1">
        <f t="array" ref="R542:T542">_xlfn.TEXTSPLIT($L542,":")</f>
        <v>03</v>
      </c>
      <c r="S542" s="28" t="str">
        <v>08</v>
      </c>
      <c r="T542" s="28" t="str">
        <v>07</v>
      </c>
      <c r="U542" s="90">
        <f t="shared" si="85"/>
        <v>0.13063657407407409</v>
      </c>
      <c r="V542" s="27" t="str">
        <f t="shared" si="86"/>
        <v>Reels</v>
      </c>
      <c r="W542" s="37" t="str">
        <f t="shared" si="87"/>
        <v>Instagram</v>
      </c>
      <c r="X542" s="71">
        <f t="shared" si="79"/>
        <v>12</v>
      </c>
      <c r="Y542" s="60" t="str">
        <f t="shared" si="80"/>
        <v>Unlock Your Potential</v>
      </c>
      <c r="Z542" s="69">
        <f t="shared" si="88"/>
        <v>45455</v>
      </c>
      <c r="AA542" s="66" t="str" cm="1">
        <f t="array" ref="AA542:AB542">_xlfn.TEXTSPLIT($F542,$V542)</f>
        <v>607997160</v>
      </c>
      <c r="AB542" t="str">
        <v/>
      </c>
    </row>
    <row r="543" spans="1:28">
      <c r="A543" s="32" t="s">
        <v>1671</v>
      </c>
      <c r="B543" s="37" t="str" cm="1">
        <f t="array" ref="B543:D543">TRIM(_xlfn.TEXTSPLIT($A543,"#"))</f>
        <v>7thDec2024(01:05:35)608087164Explore Page</v>
      </c>
      <c r="C543" s="27" t="str">
        <v>Train to Gain</v>
      </c>
      <c r="D543" s="27" t="str">
        <v>[13]</v>
      </c>
      <c r="E543" s="27" t="str" cm="1">
        <f t="array" ref="E543:F543">_xlfn.TEXTSPLIT($B543,")")</f>
        <v>7thDec2024(01:05:35</v>
      </c>
      <c r="F543" s="27" t="str">
        <v>608087164Explore Page</v>
      </c>
      <c r="G543" s="27" t="str">
        <f t="shared" si="81"/>
        <v>13]</v>
      </c>
      <c r="H543" s="27">
        <f>VALUE(SUBSTITUTE($G543,"]",""))</f>
        <v>13</v>
      </c>
      <c r="I543" s="27" t="str">
        <f t="shared" si="82"/>
        <v>Train to Gain</v>
      </c>
      <c r="J543" s="28" t="str">
        <f t="shared" si="83"/>
        <v>7thDec2024 01:05:35</v>
      </c>
      <c r="K543" s="28" t="str" cm="1">
        <f t="array" ref="K543:L543">_xlfn.TEXTSPLIT($J543," ")</f>
        <v>7thDec2024</v>
      </c>
      <c r="L543" s="28" t="str">
        <v>01:05:35</v>
      </c>
      <c r="M543" s="58" t="str">
        <f t="shared" si="84"/>
        <v>7/12/2024</v>
      </c>
      <c r="N543" s="28" t="str" cm="1">
        <f t="array" ref="N543:P543">_xlfn.TEXTSPLIT($M543,"/")</f>
        <v>7</v>
      </c>
      <c r="O543" s="28" t="str">
        <v>12</v>
      </c>
      <c r="P543" s="28" t="str">
        <v>2024</v>
      </c>
      <c r="Q543" s="28">
        <f>DATE(P543,N543,O543)</f>
        <v>45485</v>
      </c>
      <c r="R543" s="89" t="str" cm="1">
        <f t="array" ref="R543:T543">_xlfn.TEXTSPLIT($L543,":")</f>
        <v>01</v>
      </c>
      <c r="S543" s="28" t="str">
        <v>05</v>
      </c>
      <c r="T543" s="28" t="str">
        <v>35</v>
      </c>
      <c r="U543" s="90">
        <f t="shared" si="85"/>
        <v>4.5543981481481484E-2</v>
      </c>
      <c r="V543" s="27" t="str">
        <f t="shared" si="86"/>
        <v>Explore Page</v>
      </c>
      <c r="W543" s="37" t="str">
        <f t="shared" si="87"/>
        <v>Instagram</v>
      </c>
      <c r="X543" s="71">
        <f t="shared" si="79"/>
        <v>13</v>
      </c>
      <c r="Y543" s="60" t="str">
        <f t="shared" si="80"/>
        <v>Train to Gain</v>
      </c>
      <c r="Z543" s="69">
        <f t="shared" si="88"/>
        <v>45485</v>
      </c>
      <c r="AA543" s="66" t="str" cm="1">
        <f t="array" ref="AA543:AB543">_xlfn.TEXTSPLIT($F543,$V543)</f>
        <v>608087164</v>
      </c>
      <c r="AB543" t="str">
        <v/>
      </c>
    </row>
    <row r="544" spans="1:28">
      <c r="A544" s="32" t="s">
        <v>1672</v>
      </c>
      <c r="B544" s="37" t="str" cm="1">
        <f t="array" ref="B544:D544">TRIM(_xlfn.TEXTSPLIT($A544,"#"))</f>
        <v>1stDec2024(08:19:26)708177167Explore Page</v>
      </c>
      <c r="C544" s="27" t="str">
        <v>Train to Gain</v>
      </c>
      <c r="D544" s="27" t="str">
        <v>[33]</v>
      </c>
      <c r="E544" s="27" t="str" cm="1">
        <f t="array" ref="E544:F544">_xlfn.TEXTSPLIT($B544,")")</f>
        <v>1stDec2024(08:19:26</v>
      </c>
      <c r="F544" s="27" t="str">
        <v>708177167Explore Page</v>
      </c>
      <c r="G544" s="27" t="str">
        <f t="shared" si="81"/>
        <v>33]</v>
      </c>
      <c r="H544" s="27">
        <f>VALUE(SUBSTITUTE($G544,"]",""))</f>
        <v>33</v>
      </c>
      <c r="I544" s="27" t="str">
        <f t="shared" si="82"/>
        <v>Train to Gain</v>
      </c>
      <c r="J544" s="28" t="str">
        <f t="shared" si="83"/>
        <v>1stDec2024 08:19:26</v>
      </c>
      <c r="K544" s="28" t="str" cm="1">
        <f t="array" ref="K544:L544">_xlfn.TEXTSPLIT($J544," ")</f>
        <v>1stDec2024</v>
      </c>
      <c r="L544" s="28" t="str">
        <v>08:19:26</v>
      </c>
      <c r="M544" s="58" t="str">
        <f t="shared" si="84"/>
        <v>1/12/2024</v>
      </c>
      <c r="N544" s="28" t="str" cm="1">
        <f t="array" ref="N544:P544">_xlfn.TEXTSPLIT($M544,"/")</f>
        <v>1</v>
      </c>
      <c r="O544" s="28" t="str">
        <v>12</v>
      </c>
      <c r="P544" s="28" t="str">
        <v>2024</v>
      </c>
      <c r="Q544" s="28">
        <f>DATE(P544,N544,O544)</f>
        <v>45303</v>
      </c>
      <c r="R544" s="89" t="str" cm="1">
        <f t="array" ref="R544:T544">_xlfn.TEXTSPLIT($L544,":")</f>
        <v>08</v>
      </c>
      <c r="S544" s="28" t="str">
        <v>19</v>
      </c>
      <c r="T544" s="28" t="str">
        <v>26</v>
      </c>
      <c r="U544" s="90">
        <f t="shared" si="85"/>
        <v>0.34682870370370372</v>
      </c>
      <c r="V544" s="27" t="str">
        <f t="shared" si="86"/>
        <v>Explore Page</v>
      </c>
      <c r="W544" s="37" t="str">
        <f t="shared" si="87"/>
        <v>Instagram</v>
      </c>
      <c r="X544" s="71">
        <f t="shared" si="79"/>
        <v>33</v>
      </c>
      <c r="Y544" s="60" t="str">
        <f t="shared" si="80"/>
        <v>Train to Gain</v>
      </c>
      <c r="Z544" s="69">
        <f t="shared" si="88"/>
        <v>45303</v>
      </c>
      <c r="AA544" s="66" t="str" cm="1">
        <f t="array" ref="AA544:AB544">_xlfn.TEXTSPLIT($F544,$V544)</f>
        <v>708177167</v>
      </c>
      <c r="AB544" t="str">
        <v/>
      </c>
    </row>
    <row r="545" spans="1:28">
      <c r="A545" s="32" t="s">
        <v>1673</v>
      </c>
      <c r="B545" s="37" t="str" cm="1">
        <f t="array" ref="B545:D545">TRIM(_xlfn.TEXTSPLIT($A545,"#"))</f>
        <v>6thDec2024(03:02:54)608267171Monetization</v>
      </c>
      <c r="C545" s="27" t="str">
        <v>Train to Gain</v>
      </c>
      <c r="D545" s="27" t="str">
        <v>[17]</v>
      </c>
      <c r="E545" s="27" t="str" cm="1">
        <f t="array" ref="E545:F545">_xlfn.TEXTSPLIT($B545,")")</f>
        <v>6thDec2024(03:02:54</v>
      </c>
      <c r="F545" s="27" t="str">
        <v>608267171Monetization</v>
      </c>
      <c r="G545" s="27" t="str">
        <f t="shared" si="81"/>
        <v>17]</v>
      </c>
      <c r="H545" s="27">
        <f>VALUE(SUBSTITUTE($G545,"]",""))</f>
        <v>17</v>
      </c>
      <c r="I545" s="27" t="str">
        <f t="shared" si="82"/>
        <v>Train to Gain</v>
      </c>
      <c r="J545" s="28" t="str">
        <f t="shared" si="83"/>
        <v>6thDec2024 03:02:54</v>
      </c>
      <c r="K545" s="28" t="str" cm="1">
        <f t="array" ref="K545:L545">_xlfn.TEXTSPLIT($J545," ")</f>
        <v>6thDec2024</v>
      </c>
      <c r="L545" s="28" t="str">
        <v>03:02:54</v>
      </c>
      <c r="M545" s="58" t="str">
        <f t="shared" si="84"/>
        <v>6/12/2024</v>
      </c>
      <c r="N545" s="28" t="str" cm="1">
        <f t="array" ref="N545:P545">_xlfn.TEXTSPLIT($M545,"/")</f>
        <v>6</v>
      </c>
      <c r="O545" s="28" t="str">
        <v>12</v>
      </c>
      <c r="P545" s="28" t="str">
        <v>2024</v>
      </c>
      <c r="Q545" s="28">
        <f>DATE(P545,N545,O545)</f>
        <v>45455</v>
      </c>
      <c r="R545" s="89" t="str" cm="1">
        <f t="array" ref="R545:T545">_xlfn.TEXTSPLIT($L545,":")</f>
        <v>03</v>
      </c>
      <c r="S545" s="28" t="str">
        <v>02</v>
      </c>
      <c r="T545" s="28" t="str">
        <v>54</v>
      </c>
      <c r="U545" s="90">
        <f t="shared" si="85"/>
        <v>0.1270138888888889</v>
      </c>
      <c r="V545" s="27" t="str">
        <f t="shared" si="86"/>
        <v>Monetization</v>
      </c>
      <c r="W545" s="37" t="str">
        <f t="shared" si="87"/>
        <v>Youtube</v>
      </c>
      <c r="X545" s="71">
        <f t="shared" si="79"/>
        <v>17</v>
      </c>
      <c r="Y545" s="60" t="str">
        <f t="shared" si="80"/>
        <v>Train to Gain</v>
      </c>
      <c r="Z545" s="69">
        <f t="shared" si="88"/>
        <v>45455</v>
      </c>
      <c r="AA545" s="66" t="str" cm="1">
        <f t="array" ref="AA545:AB545">_xlfn.TEXTSPLIT($F545,$V545)</f>
        <v>608267171</v>
      </c>
      <c r="AB545" t="str">
        <v/>
      </c>
    </row>
    <row r="546" spans="1:28">
      <c r="A546" s="32" t="s">
        <v>1674</v>
      </c>
      <c r="B546" s="37" t="str" cm="1">
        <f t="array" ref="B546:D546">TRIM(_xlfn.TEXTSPLIT($A546,"#"))</f>
        <v>5thDec2024(02:54:33)608357175Reels</v>
      </c>
      <c r="C546" s="27" t="str">
        <v>Unlock Your Potential</v>
      </c>
      <c r="D546" s="27" t="str">
        <v>[15]</v>
      </c>
      <c r="E546" s="27" t="str" cm="1">
        <f t="array" ref="E546:F546">_xlfn.TEXTSPLIT($B546,")")</f>
        <v>5thDec2024(02:54:33</v>
      </c>
      <c r="F546" s="27" t="str">
        <v>608357175Reels</v>
      </c>
      <c r="G546" s="27" t="str">
        <f t="shared" si="81"/>
        <v>15]</v>
      </c>
      <c r="H546" s="27">
        <f>VALUE(SUBSTITUTE($G546,"]",""))</f>
        <v>15</v>
      </c>
      <c r="I546" s="27" t="str">
        <f t="shared" si="82"/>
        <v>Unlock Your Potential</v>
      </c>
      <c r="J546" s="28" t="str">
        <f t="shared" si="83"/>
        <v>5thDec2024 02:54:33</v>
      </c>
      <c r="K546" s="28" t="str" cm="1">
        <f t="array" ref="K546:L546">_xlfn.TEXTSPLIT($J546," ")</f>
        <v>5thDec2024</v>
      </c>
      <c r="L546" s="28" t="str">
        <v>02:54:33</v>
      </c>
      <c r="M546" s="58" t="str">
        <f t="shared" si="84"/>
        <v>5/12/2024</v>
      </c>
      <c r="N546" s="28" t="str" cm="1">
        <f t="array" ref="N546:P546">_xlfn.TEXTSPLIT($M546,"/")</f>
        <v>5</v>
      </c>
      <c r="O546" s="28" t="str">
        <v>12</v>
      </c>
      <c r="P546" s="28" t="str">
        <v>2024</v>
      </c>
      <c r="Q546" s="28">
        <f>DATE(P546,N546,O546)</f>
        <v>45424</v>
      </c>
      <c r="R546" s="89" t="str" cm="1">
        <f t="array" ref="R546:T546">_xlfn.TEXTSPLIT($L546,":")</f>
        <v>02</v>
      </c>
      <c r="S546" s="28" t="str">
        <v>54</v>
      </c>
      <c r="T546" s="28" t="str">
        <v>33</v>
      </c>
      <c r="U546" s="90">
        <f t="shared" si="85"/>
        <v>0.12121527777777778</v>
      </c>
      <c r="V546" s="27" t="str">
        <f t="shared" si="86"/>
        <v>Reels</v>
      </c>
      <c r="W546" s="37" t="str">
        <f t="shared" si="87"/>
        <v>Instagram</v>
      </c>
      <c r="X546" s="71">
        <f t="shared" si="79"/>
        <v>15</v>
      </c>
      <c r="Y546" s="60" t="str">
        <f t="shared" si="80"/>
        <v>Unlock Your Potential</v>
      </c>
      <c r="Z546" s="69">
        <f t="shared" si="88"/>
        <v>45424</v>
      </c>
      <c r="AA546" s="66" t="str" cm="1">
        <f t="array" ref="AA546:AB546">_xlfn.TEXTSPLIT($F546,$V546)</f>
        <v>608357175</v>
      </c>
      <c r="AB546" t="str">
        <v/>
      </c>
    </row>
    <row r="547" spans="1:28">
      <c r="A547" s="32" t="s">
        <v>1675</v>
      </c>
      <c r="B547" s="37" t="str" cm="1">
        <f t="array" ref="B547:D547">TRIM(_xlfn.TEXTSPLIT($A547,"#"))</f>
        <v>2ndDec2024(00:01:10)608447179Explore Page</v>
      </c>
      <c r="C547" s="27" t="str">
        <v>Train to Gain</v>
      </c>
      <c r="D547" s="27" t="str">
        <v>[33]</v>
      </c>
      <c r="E547" s="27" t="str" cm="1">
        <f t="array" ref="E547:F547">_xlfn.TEXTSPLIT($B547,")")</f>
        <v>2ndDec2024(00:01:10</v>
      </c>
      <c r="F547" s="27" t="str">
        <v>608447179Explore Page</v>
      </c>
      <c r="G547" s="27" t="str">
        <f t="shared" si="81"/>
        <v>33]</v>
      </c>
      <c r="H547" s="27">
        <f>VALUE(SUBSTITUTE($G547,"]",""))</f>
        <v>33</v>
      </c>
      <c r="I547" s="27" t="str">
        <f t="shared" si="82"/>
        <v>Train to Gain</v>
      </c>
      <c r="J547" s="28" t="str">
        <f t="shared" si="83"/>
        <v>2ndDec2024 00:01:10</v>
      </c>
      <c r="K547" s="28" t="str" cm="1">
        <f t="array" ref="K547:L547">_xlfn.TEXTSPLIT($J547," ")</f>
        <v>2ndDec2024</v>
      </c>
      <c r="L547" s="28" t="str">
        <v>00:01:10</v>
      </c>
      <c r="M547" s="58" t="str">
        <f t="shared" si="84"/>
        <v>2/12/2024</v>
      </c>
      <c r="N547" s="28" t="str" cm="1">
        <f t="array" ref="N547:P547">_xlfn.TEXTSPLIT($M547,"/")</f>
        <v>2</v>
      </c>
      <c r="O547" s="28" t="str">
        <v>12</v>
      </c>
      <c r="P547" s="28" t="str">
        <v>2024</v>
      </c>
      <c r="Q547" s="28">
        <f>DATE(P547,N547,O547)</f>
        <v>45334</v>
      </c>
      <c r="R547" s="89" t="str" cm="1">
        <f t="array" ref="R547:T547">_xlfn.TEXTSPLIT($L547,":")</f>
        <v>00</v>
      </c>
      <c r="S547" s="28" t="str">
        <v>01</v>
      </c>
      <c r="T547" s="28" t="str">
        <v>10</v>
      </c>
      <c r="U547" s="90">
        <f t="shared" si="85"/>
        <v>8.1018518518518516E-4</v>
      </c>
      <c r="V547" s="27" t="str">
        <f t="shared" si="86"/>
        <v>Explore Page</v>
      </c>
      <c r="W547" s="37" t="str">
        <f t="shared" si="87"/>
        <v>Instagram</v>
      </c>
      <c r="X547" s="71">
        <f t="shared" si="79"/>
        <v>33</v>
      </c>
      <c r="Y547" s="60" t="str">
        <f t="shared" si="80"/>
        <v>Train to Gain</v>
      </c>
      <c r="Z547" s="69">
        <f t="shared" si="88"/>
        <v>45334</v>
      </c>
      <c r="AA547" s="66" t="str" cm="1">
        <f t="array" ref="AA547:AB547">_xlfn.TEXTSPLIT($F547,$V547)</f>
        <v>608447179</v>
      </c>
      <c r="AB547" t="str">
        <v/>
      </c>
    </row>
    <row r="548" spans="1:28">
      <c r="A548" s="32" t="s">
        <v>1676</v>
      </c>
      <c r="B548" s="37" t="str" cm="1">
        <f t="array" ref="B548:D548">TRIM(_xlfn.TEXTSPLIT($A548,"#"))</f>
        <v>1stDec2024(07:32:47)708537183Reels</v>
      </c>
      <c r="C548" s="27" t="str">
        <v>Train to Gain</v>
      </c>
      <c r="D548" s="27" t="str">
        <v>[35]</v>
      </c>
      <c r="E548" s="27" t="str" cm="1">
        <f t="array" ref="E548:F548">_xlfn.TEXTSPLIT($B548,")")</f>
        <v>1stDec2024(07:32:47</v>
      </c>
      <c r="F548" s="27" t="str">
        <v>708537183Reels</v>
      </c>
      <c r="G548" s="27" t="str">
        <f t="shared" si="81"/>
        <v>35]</v>
      </c>
      <c r="H548" s="27">
        <f>VALUE(SUBSTITUTE($G548,"]",""))</f>
        <v>35</v>
      </c>
      <c r="I548" s="27" t="str">
        <f t="shared" si="82"/>
        <v>Train to Gain</v>
      </c>
      <c r="J548" s="28" t="str">
        <f t="shared" si="83"/>
        <v>1stDec2024 07:32:47</v>
      </c>
      <c r="K548" s="28" t="str" cm="1">
        <f t="array" ref="K548:L548">_xlfn.TEXTSPLIT($J548," ")</f>
        <v>1stDec2024</v>
      </c>
      <c r="L548" s="28" t="str">
        <v>07:32:47</v>
      </c>
      <c r="M548" s="58" t="str">
        <f t="shared" si="84"/>
        <v>1/12/2024</v>
      </c>
      <c r="N548" s="28" t="str" cm="1">
        <f t="array" ref="N548:P548">_xlfn.TEXTSPLIT($M548,"/")</f>
        <v>1</v>
      </c>
      <c r="O548" s="28" t="str">
        <v>12</v>
      </c>
      <c r="P548" s="28" t="str">
        <v>2024</v>
      </c>
      <c r="Q548" s="28">
        <f>DATE(P548,N548,O548)</f>
        <v>45303</v>
      </c>
      <c r="R548" s="89" t="str" cm="1">
        <f t="array" ref="R548:T548">_xlfn.TEXTSPLIT($L548,":")</f>
        <v>07</v>
      </c>
      <c r="S548" s="28" t="str">
        <v>32</v>
      </c>
      <c r="T548" s="28" t="str">
        <v>47</v>
      </c>
      <c r="U548" s="90">
        <f t="shared" si="85"/>
        <v>0.31443287037037038</v>
      </c>
      <c r="V548" s="27" t="str">
        <f t="shared" si="86"/>
        <v>Reels</v>
      </c>
      <c r="W548" s="37" t="str">
        <f t="shared" si="87"/>
        <v>Instagram</v>
      </c>
      <c r="X548" s="71">
        <f t="shared" si="79"/>
        <v>35</v>
      </c>
      <c r="Y548" s="60" t="str">
        <f t="shared" si="80"/>
        <v>Train to Gain</v>
      </c>
      <c r="Z548" s="69">
        <f t="shared" si="88"/>
        <v>45303</v>
      </c>
      <c r="AA548" s="66" t="str" cm="1">
        <f t="array" ref="AA548:AB548">_xlfn.TEXTSPLIT($F548,$V548)</f>
        <v>708537183</v>
      </c>
      <c r="AB548" t="str">
        <v/>
      </c>
    </row>
    <row r="549" spans="1:28">
      <c r="A549" s="32" t="s">
        <v>1677</v>
      </c>
      <c r="B549" s="37" t="str" cm="1">
        <f t="array" ref="B549:D549">TRIM(_xlfn.TEXTSPLIT($A549,"#"))</f>
        <v>6thDec2024(00:31:41)708627186Reels</v>
      </c>
      <c r="C549" s="27" t="str">
        <v>Unlock Your Potential</v>
      </c>
      <c r="D549" s="27" t="str">
        <v>[17]</v>
      </c>
      <c r="E549" s="27" t="str" cm="1">
        <f t="array" ref="E549:F549">_xlfn.TEXTSPLIT($B549,")")</f>
        <v>6thDec2024(00:31:41</v>
      </c>
      <c r="F549" s="27" t="str">
        <v>708627186Reels</v>
      </c>
      <c r="G549" s="27" t="str">
        <f t="shared" si="81"/>
        <v>17]</v>
      </c>
      <c r="H549" s="27">
        <f>VALUE(SUBSTITUTE($G549,"]",""))</f>
        <v>17</v>
      </c>
      <c r="I549" s="27" t="str">
        <f t="shared" si="82"/>
        <v>Unlock Your Potential</v>
      </c>
      <c r="J549" s="28" t="str">
        <f t="shared" si="83"/>
        <v>6thDec2024 00:31:41</v>
      </c>
      <c r="K549" s="28" t="str" cm="1">
        <f t="array" ref="K549:L549">_xlfn.TEXTSPLIT($J549," ")</f>
        <v>6thDec2024</v>
      </c>
      <c r="L549" s="28" t="str">
        <v>00:31:41</v>
      </c>
      <c r="M549" s="58" t="str">
        <f t="shared" si="84"/>
        <v>6/12/2024</v>
      </c>
      <c r="N549" s="28" t="str" cm="1">
        <f t="array" ref="N549:P549">_xlfn.TEXTSPLIT($M549,"/")</f>
        <v>6</v>
      </c>
      <c r="O549" s="28" t="str">
        <v>12</v>
      </c>
      <c r="P549" s="28" t="str">
        <v>2024</v>
      </c>
      <c r="Q549" s="28">
        <f>DATE(P549,N549,O549)</f>
        <v>45455</v>
      </c>
      <c r="R549" s="89" t="str" cm="1">
        <f t="array" ref="R549:T549">_xlfn.TEXTSPLIT($L549,":")</f>
        <v>00</v>
      </c>
      <c r="S549" s="28" t="str">
        <v>31</v>
      </c>
      <c r="T549" s="28" t="str">
        <v>41</v>
      </c>
      <c r="U549" s="90">
        <f t="shared" si="85"/>
        <v>2.2002314814814815E-2</v>
      </c>
      <c r="V549" s="27" t="str">
        <f t="shared" si="86"/>
        <v>Reels</v>
      </c>
      <c r="W549" s="37" t="str">
        <f t="shared" si="87"/>
        <v>Instagram</v>
      </c>
      <c r="X549" s="71">
        <f t="shared" si="79"/>
        <v>17</v>
      </c>
      <c r="Y549" s="60" t="str">
        <f t="shared" si="80"/>
        <v>Unlock Your Potential</v>
      </c>
      <c r="Z549" s="69">
        <f t="shared" si="88"/>
        <v>45455</v>
      </c>
      <c r="AA549" s="66" t="str" cm="1">
        <f t="array" ref="AA549:AB549">_xlfn.TEXTSPLIT($F549,$V549)</f>
        <v>708627186</v>
      </c>
      <c r="AB549" t="str">
        <v/>
      </c>
    </row>
    <row r="550" spans="1:28">
      <c r="A550" s="32" t="s">
        <v>1678</v>
      </c>
      <c r="B550" s="37" t="str" cm="1">
        <f t="array" ref="B550:D550">TRIM(_xlfn.TEXTSPLIT($A550,"#"))</f>
        <v>1stDec2024(05:49:53)608717190Reels</v>
      </c>
      <c r="C550" s="27" t="str">
        <v>Train to Gain</v>
      </c>
      <c r="D550" s="27" t="str">
        <v>[17]</v>
      </c>
      <c r="E550" s="27" t="str" cm="1">
        <f t="array" ref="E550:F550">_xlfn.TEXTSPLIT($B550,")")</f>
        <v>1stDec2024(05:49:53</v>
      </c>
      <c r="F550" s="27" t="str">
        <v>608717190Reels</v>
      </c>
      <c r="G550" s="27" t="str">
        <f t="shared" si="81"/>
        <v>17]</v>
      </c>
      <c r="H550" s="27">
        <f>VALUE(SUBSTITUTE($G550,"]",""))</f>
        <v>17</v>
      </c>
      <c r="I550" s="27" t="str">
        <f t="shared" si="82"/>
        <v>Train to Gain</v>
      </c>
      <c r="J550" s="28" t="str">
        <f t="shared" si="83"/>
        <v>1stDec2024 05:49:53</v>
      </c>
      <c r="K550" s="28" t="str" cm="1">
        <f t="array" ref="K550:L550">_xlfn.TEXTSPLIT($J550," ")</f>
        <v>1stDec2024</v>
      </c>
      <c r="L550" s="28" t="str">
        <v>05:49:53</v>
      </c>
      <c r="M550" s="58" t="str">
        <f t="shared" si="84"/>
        <v>1/12/2024</v>
      </c>
      <c r="N550" s="28" t="str" cm="1">
        <f t="array" ref="N550:P550">_xlfn.TEXTSPLIT($M550,"/")</f>
        <v>1</v>
      </c>
      <c r="O550" s="28" t="str">
        <v>12</v>
      </c>
      <c r="P550" s="28" t="str">
        <v>2024</v>
      </c>
      <c r="Q550" s="28">
        <f>DATE(P550,N550,O550)</f>
        <v>45303</v>
      </c>
      <c r="R550" s="89" t="str" cm="1">
        <f t="array" ref="R550:T550">_xlfn.TEXTSPLIT($L550,":")</f>
        <v>05</v>
      </c>
      <c r="S550" s="28" t="str">
        <v>49</v>
      </c>
      <c r="T550" s="28" t="str">
        <v>53</v>
      </c>
      <c r="U550" s="90">
        <f t="shared" si="85"/>
        <v>0.24297453703703703</v>
      </c>
      <c r="V550" s="27" t="str">
        <f t="shared" si="86"/>
        <v>Reels</v>
      </c>
      <c r="W550" s="37" t="str">
        <f t="shared" si="87"/>
        <v>Instagram</v>
      </c>
      <c r="X550" s="71">
        <f t="shared" si="79"/>
        <v>17</v>
      </c>
      <c r="Y550" s="60" t="str">
        <f t="shared" si="80"/>
        <v>Train to Gain</v>
      </c>
      <c r="Z550" s="69">
        <f t="shared" si="88"/>
        <v>45303</v>
      </c>
      <c r="AA550" s="66" t="str" cm="1">
        <f t="array" ref="AA550:AB550">_xlfn.TEXTSPLIT($F550,$V550)</f>
        <v>608717190</v>
      </c>
      <c r="AB550" t="str">
        <v/>
      </c>
    </row>
    <row r="551" spans="1:28">
      <c r="A551" s="32" t="s">
        <v>1679</v>
      </c>
      <c r="B551" s="37" t="str" cm="1">
        <f t="array" ref="B551:D551">TRIM(_xlfn.TEXTSPLIT($A551,"#"))</f>
        <v>6thDec2024(03:31:11)608807194Shorts</v>
      </c>
      <c r="C551" s="27" t="str">
        <v>Grow with Us</v>
      </c>
      <c r="D551" s="27" t="str">
        <v>[17]</v>
      </c>
      <c r="E551" s="27" t="str" cm="1">
        <f t="array" ref="E551:F551">_xlfn.TEXTSPLIT($B551,")")</f>
        <v>6thDec2024(03:31:11</v>
      </c>
      <c r="F551" s="27" t="str">
        <v>608807194Shorts</v>
      </c>
      <c r="G551" s="27" t="str">
        <f t="shared" si="81"/>
        <v>17]</v>
      </c>
      <c r="H551" s="27">
        <f>VALUE(SUBSTITUTE($G551,"]",""))</f>
        <v>17</v>
      </c>
      <c r="I551" s="27" t="str">
        <f t="shared" si="82"/>
        <v>Grow with Us</v>
      </c>
      <c r="J551" s="28" t="str">
        <f t="shared" si="83"/>
        <v>6thDec2024 03:31:11</v>
      </c>
      <c r="K551" s="28" t="str" cm="1">
        <f t="array" ref="K551:L551">_xlfn.TEXTSPLIT($J551," ")</f>
        <v>6thDec2024</v>
      </c>
      <c r="L551" s="28" t="str">
        <v>03:31:11</v>
      </c>
      <c r="M551" s="58" t="str">
        <f t="shared" si="84"/>
        <v>6/12/2024</v>
      </c>
      <c r="N551" s="28" t="str" cm="1">
        <f t="array" ref="N551:P551">_xlfn.TEXTSPLIT($M551,"/")</f>
        <v>6</v>
      </c>
      <c r="O551" s="28" t="str">
        <v>12</v>
      </c>
      <c r="P551" s="28" t="str">
        <v>2024</v>
      </c>
      <c r="Q551" s="28">
        <f>DATE(P551,N551,O551)</f>
        <v>45455</v>
      </c>
      <c r="R551" s="89" t="str" cm="1">
        <f t="array" ref="R551:T551">_xlfn.TEXTSPLIT($L551,":")</f>
        <v>03</v>
      </c>
      <c r="S551" s="28" t="str">
        <v>31</v>
      </c>
      <c r="T551" s="28" t="str">
        <v>11</v>
      </c>
      <c r="U551" s="90">
        <f t="shared" si="85"/>
        <v>0.1466550925925926</v>
      </c>
      <c r="V551" s="27" t="str">
        <f t="shared" si="86"/>
        <v>Shorts</v>
      </c>
      <c r="W551" s="37" t="str">
        <f t="shared" si="87"/>
        <v>Youtube</v>
      </c>
      <c r="X551" s="71">
        <f t="shared" si="79"/>
        <v>17</v>
      </c>
      <c r="Y551" s="60" t="str">
        <f t="shared" si="80"/>
        <v>Grow with Us</v>
      </c>
      <c r="Z551" s="69">
        <f t="shared" si="88"/>
        <v>45455</v>
      </c>
      <c r="AA551" s="66" t="str" cm="1">
        <f t="array" ref="AA551:AB551">_xlfn.TEXTSPLIT($F551,$V551)</f>
        <v>608807194</v>
      </c>
      <c r="AB551" t="str">
        <v/>
      </c>
    </row>
    <row r="552" spans="1:28">
      <c r="A552" s="32" t="s">
        <v>1680</v>
      </c>
      <c r="B552" s="37" t="str" cm="1">
        <f t="array" ref="B552:D552">TRIM(_xlfn.TEXTSPLIT($A552,"#"))</f>
        <v>1stDec2024(11:52:17)608897198Shorts</v>
      </c>
      <c r="C552" s="27" t="str">
        <v>Unlock Your Potential</v>
      </c>
      <c r="D552" s="27" t="str">
        <v>[39]</v>
      </c>
      <c r="E552" s="27" t="str" cm="1">
        <f t="array" ref="E552:F552">_xlfn.TEXTSPLIT($B552,")")</f>
        <v>1stDec2024(11:52:17</v>
      </c>
      <c r="F552" s="27" t="str">
        <v>608897198Shorts</v>
      </c>
      <c r="G552" s="27" t="str">
        <f t="shared" si="81"/>
        <v>39]</v>
      </c>
      <c r="H552" s="27">
        <f>VALUE(SUBSTITUTE($G552,"]",""))</f>
        <v>39</v>
      </c>
      <c r="I552" s="27" t="str">
        <f t="shared" si="82"/>
        <v>Unlock Your Potential</v>
      </c>
      <c r="J552" s="28" t="str">
        <f t="shared" si="83"/>
        <v>1stDec2024 11:52:17</v>
      </c>
      <c r="K552" s="28" t="str" cm="1">
        <f t="array" ref="K552:L552">_xlfn.TEXTSPLIT($J552," ")</f>
        <v>1stDec2024</v>
      </c>
      <c r="L552" s="28" t="str">
        <v>11:52:17</v>
      </c>
      <c r="M552" s="58" t="str">
        <f t="shared" si="84"/>
        <v>1/12/2024</v>
      </c>
      <c r="N552" s="28" t="str" cm="1">
        <f t="array" ref="N552:P552">_xlfn.TEXTSPLIT($M552,"/")</f>
        <v>1</v>
      </c>
      <c r="O552" s="28" t="str">
        <v>12</v>
      </c>
      <c r="P552" s="28" t="str">
        <v>2024</v>
      </c>
      <c r="Q552" s="28">
        <f>DATE(P552,N552,O552)</f>
        <v>45303</v>
      </c>
      <c r="R552" s="89" t="str" cm="1">
        <f t="array" ref="R552:T552">_xlfn.TEXTSPLIT($L552,":")</f>
        <v>11</v>
      </c>
      <c r="S552" s="28" t="str">
        <v>52</v>
      </c>
      <c r="T552" s="28" t="str">
        <v>17</v>
      </c>
      <c r="U552" s="90">
        <f t="shared" si="85"/>
        <v>0.49464120370370368</v>
      </c>
      <c r="V552" s="27" t="str">
        <f t="shared" si="86"/>
        <v>Shorts</v>
      </c>
      <c r="W552" s="37" t="str">
        <f t="shared" si="87"/>
        <v>Youtube</v>
      </c>
      <c r="X552" s="71">
        <f t="shared" si="79"/>
        <v>39</v>
      </c>
      <c r="Y552" s="60" t="str">
        <f t="shared" si="80"/>
        <v>Unlock Your Potential</v>
      </c>
      <c r="Z552" s="69">
        <f t="shared" si="88"/>
        <v>45303</v>
      </c>
      <c r="AA552" s="66" t="str" cm="1">
        <f t="array" ref="AA552:AB552">_xlfn.TEXTSPLIT($F552,$V552)</f>
        <v>608897198</v>
      </c>
      <c r="AB552" t="str">
        <v/>
      </c>
    </row>
    <row r="553" spans="1:28">
      <c r="A553" s="32" t="s">
        <v>1681</v>
      </c>
      <c r="B553" s="37" t="str" cm="1">
        <f t="array" ref="B553:D553">TRIM(_xlfn.TEXTSPLIT($A553,"#"))</f>
        <v>5thDec2024(11:21:40)608987201Reels</v>
      </c>
      <c r="C553" s="27" t="str">
        <v>Train to Gain</v>
      </c>
      <c r="D553" s="27" t="str">
        <v>[36]</v>
      </c>
      <c r="E553" s="27" t="str" cm="1">
        <f t="array" ref="E553:F553">_xlfn.TEXTSPLIT($B553,")")</f>
        <v>5thDec2024(11:21:40</v>
      </c>
      <c r="F553" s="27" t="str">
        <v>608987201Reels</v>
      </c>
      <c r="G553" s="27" t="str">
        <f t="shared" si="81"/>
        <v>36]</v>
      </c>
      <c r="H553" s="27">
        <f>VALUE(SUBSTITUTE($G553,"]",""))</f>
        <v>36</v>
      </c>
      <c r="I553" s="27" t="str">
        <f t="shared" si="82"/>
        <v>Train to Gain</v>
      </c>
      <c r="J553" s="28" t="str">
        <f t="shared" si="83"/>
        <v>5thDec2024 11:21:40</v>
      </c>
      <c r="K553" s="28" t="str" cm="1">
        <f t="array" ref="K553:L553">_xlfn.TEXTSPLIT($J553," ")</f>
        <v>5thDec2024</v>
      </c>
      <c r="L553" s="28" t="str">
        <v>11:21:40</v>
      </c>
      <c r="M553" s="58" t="str">
        <f t="shared" si="84"/>
        <v>5/12/2024</v>
      </c>
      <c r="N553" s="28" t="str" cm="1">
        <f t="array" ref="N553:P553">_xlfn.TEXTSPLIT($M553,"/")</f>
        <v>5</v>
      </c>
      <c r="O553" s="28" t="str">
        <v>12</v>
      </c>
      <c r="P553" s="28" t="str">
        <v>2024</v>
      </c>
      <c r="Q553" s="28">
        <f>DATE(P553,N553,O553)</f>
        <v>45424</v>
      </c>
      <c r="R553" s="89" t="str" cm="1">
        <f t="array" ref="R553:T553">_xlfn.TEXTSPLIT($L553,":")</f>
        <v>11</v>
      </c>
      <c r="S553" s="28" t="str">
        <v>21</v>
      </c>
      <c r="T553" s="28" t="str">
        <v>40</v>
      </c>
      <c r="U553" s="90">
        <f t="shared" si="85"/>
        <v>0.47337962962962965</v>
      </c>
      <c r="V553" s="27" t="str">
        <f t="shared" si="86"/>
        <v>Reels</v>
      </c>
      <c r="W553" s="37" t="str">
        <f t="shared" si="87"/>
        <v>Instagram</v>
      </c>
      <c r="X553" s="71">
        <f t="shared" si="79"/>
        <v>36</v>
      </c>
      <c r="Y553" s="60" t="str">
        <f t="shared" si="80"/>
        <v>Train to Gain</v>
      </c>
      <c r="Z553" s="69">
        <f t="shared" si="88"/>
        <v>45424</v>
      </c>
      <c r="AA553" s="66" t="str" cm="1">
        <f t="array" ref="AA553:AB553">_xlfn.TEXTSPLIT($F553,$V553)</f>
        <v>608987201</v>
      </c>
      <c r="AB553" t="str">
        <v/>
      </c>
    </row>
    <row r="554" spans="1:28">
      <c r="A554" s="32" t="s">
        <v>1682</v>
      </c>
      <c r="B554" s="37" t="str" cm="1">
        <f t="array" ref="B554:D554">TRIM(_xlfn.TEXTSPLIT($A554,"#"))</f>
        <v>1stDec2024(03:29:35)609077205Explore Page</v>
      </c>
      <c r="C554" s="27" t="str">
        <v>Train to Gain</v>
      </c>
      <c r="D554" s="27" t="str">
        <v>[39]</v>
      </c>
      <c r="E554" s="27" t="str" cm="1">
        <f t="array" ref="E554:F554">_xlfn.TEXTSPLIT($B554,")")</f>
        <v>1stDec2024(03:29:35</v>
      </c>
      <c r="F554" s="27" t="str">
        <v>609077205Explore Page</v>
      </c>
      <c r="G554" s="27" t="str">
        <f t="shared" si="81"/>
        <v>39]</v>
      </c>
      <c r="H554" s="27">
        <f>VALUE(SUBSTITUTE($G554,"]",""))</f>
        <v>39</v>
      </c>
      <c r="I554" s="27" t="str">
        <f t="shared" si="82"/>
        <v>Train to Gain</v>
      </c>
      <c r="J554" s="28" t="str">
        <f t="shared" si="83"/>
        <v>1stDec2024 03:29:35</v>
      </c>
      <c r="K554" s="28" t="str" cm="1">
        <f t="array" ref="K554:L554">_xlfn.TEXTSPLIT($J554," ")</f>
        <v>1stDec2024</v>
      </c>
      <c r="L554" s="28" t="str">
        <v>03:29:35</v>
      </c>
      <c r="M554" s="58" t="str">
        <f t="shared" si="84"/>
        <v>1/12/2024</v>
      </c>
      <c r="N554" s="28" t="str" cm="1">
        <f t="array" ref="N554:P554">_xlfn.TEXTSPLIT($M554,"/")</f>
        <v>1</v>
      </c>
      <c r="O554" s="28" t="str">
        <v>12</v>
      </c>
      <c r="P554" s="28" t="str">
        <v>2024</v>
      </c>
      <c r="Q554" s="28">
        <f>DATE(P554,N554,O554)</f>
        <v>45303</v>
      </c>
      <c r="R554" s="89" t="str" cm="1">
        <f t="array" ref="R554:T554">_xlfn.TEXTSPLIT($L554,":")</f>
        <v>03</v>
      </c>
      <c r="S554" s="28" t="str">
        <v>29</v>
      </c>
      <c r="T554" s="28" t="str">
        <v>35</v>
      </c>
      <c r="U554" s="90">
        <f t="shared" si="85"/>
        <v>0.14554398148148148</v>
      </c>
      <c r="V554" s="27" t="str">
        <f t="shared" si="86"/>
        <v>Explore Page</v>
      </c>
      <c r="W554" s="37" t="str">
        <f t="shared" si="87"/>
        <v>Instagram</v>
      </c>
      <c r="X554" s="71">
        <f t="shared" si="79"/>
        <v>39</v>
      </c>
      <c r="Y554" s="60" t="str">
        <f t="shared" si="80"/>
        <v>Train to Gain</v>
      </c>
      <c r="Z554" s="69">
        <f t="shared" si="88"/>
        <v>45303</v>
      </c>
      <c r="AA554" s="66" t="str" cm="1">
        <f t="array" ref="AA554:AB554">_xlfn.TEXTSPLIT($F554,$V554)</f>
        <v>609077205</v>
      </c>
      <c r="AB554" t="str">
        <v/>
      </c>
    </row>
    <row r="555" spans="1:28">
      <c r="A555" s="32" t="s">
        <v>1683</v>
      </c>
      <c r="B555" s="37" t="str" cm="1">
        <f t="array" ref="B555:D555">TRIM(_xlfn.TEXTSPLIT($A555,"#"))</f>
        <v>4thDec2024(11:19:13)709167209Explore Page</v>
      </c>
      <c r="C555" s="27" t="str">
        <v>Train to Gain</v>
      </c>
      <c r="D555" s="27" t="str">
        <v>[31]</v>
      </c>
      <c r="E555" s="27" t="str" cm="1">
        <f t="array" ref="E555:F555">_xlfn.TEXTSPLIT($B555,")")</f>
        <v>4thDec2024(11:19:13</v>
      </c>
      <c r="F555" s="27" t="str">
        <v>709167209Explore Page</v>
      </c>
      <c r="G555" s="27" t="str">
        <f t="shared" si="81"/>
        <v>31]</v>
      </c>
      <c r="H555" s="27">
        <f>VALUE(SUBSTITUTE($G555,"]",""))</f>
        <v>31</v>
      </c>
      <c r="I555" s="27" t="str">
        <f t="shared" si="82"/>
        <v>Train to Gain</v>
      </c>
      <c r="J555" s="28" t="str">
        <f t="shared" si="83"/>
        <v>4thDec2024 11:19:13</v>
      </c>
      <c r="K555" s="28" t="str" cm="1">
        <f t="array" ref="K555:L555">_xlfn.TEXTSPLIT($J555," ")</f>
        <v>4thDec2024</v>
      </c>
      <c r="L555" s="28" t="str">
        <v>11:19:13</v>
      </c>
      <c r="M555" s="58" t="str">
        <f t="shared" si="84"/>
        <v>4/12/2024</v>
      </c>
      <c r="N555" s="28" t="str" cm="1">
        <f t="array" ref="N555:P555">_xlfn.TEXTSPLIT($M555,"/")</f>
        <v>4</v>
      </c>
      <c r="O555" s="28" t="str">
        <v>12</v>
      </c>
      <c r="P555" s="28" t="str">
        <v>2024</v>
      </c>
      <c r="Q555" s="28">
        <f>DATE(P555,N555,O555)</f>
        <v>45394</v>
      </c>
      <c r="R555" s="89" t="str" cm="1">
        <f t="array" ref="R555:T555">_xlfn.TEXTSPLIT($L555,":")</f>
        <v>11</v>
      </c>
      <c r="S555" s="28" t="str">
        <v>19</v>
      </c>
      <c r="T555" s="28" t="str">
        <v>13</v>
      </c>
      <c r="U555" s="90">
        <f t="shared" si="85"/>
        <v>0.47167824074074072</v>
      </c>
      <c r="V555" s="27" t="str">
        <f t="shared" si="86"/>
        <v>Explore Page</v>
      </c>
      <c r="W555" s="37" t="str">
        <f t="shared" si="87"/>
        <v>Instagram</v>
      </c>
      <c r="X555" s="71">
        <f t="shared" si="79"/>
        <v>31</v>
      </c>
      <c r="Y555" s="60" t="str">
        <f t="shared" si="80"/>
        <v>Train to Gain</v>
      </c>
      <c r="Z555" s="69">
        <f t="shared" si="88"/>
        <v>45394</v>
      </c>
      <c r="AA555" s="66" t="str" cm="1">
        <f t="array" ref="AA555:AB555">_xlfn.TEXTSPLIT($F555,$V555)</f>
        <v>709167209</v>
      </c>
      <c r="AB555" t="str">
        <v/>
      </c>
    </row>
    <row r="556" spans="1:28">
      <c r="A556" s="32" t="s">
        <v>1684</v>
      </c>
      <c r="B556" s="37" t="str" cm="1">
        <f t="array" ref="B556:D556">TRIM(_xlfn.TEXTSPLIT($A556,"#"))</f>
        <v>4thDec2024(05:32:08)609257213Reels</v>
      </c>
      <c r="C556" s="27" t="str">
        <v>Train to Gain</v>
      </c>
      <c r="D556" s="27" t="str">
        <v>[36]</v>
      </c>
      <c r="E556" s="27" t="str" cm="1">
        <f t="array" ref="E556:F556">_xlfn.TEXTSPLIT($B556,")")</f>
        <v>4thDec2024(05:32:08</v>
      </c>
      <c r="F556" s="27" t="str">
        <v>609257213Reels</v>
      </c>
      <c r="G556" s="27" t="str">
        <f t="shared" si="81"/>
        <v>36]</v>
      </c>
      <c r="H556" s="27">
        <f>VALUE(SUBSTITUTE($G556,"]",""))</f>
        <v>36</v>
      </c>
      <c r="I556" s="27" t="str">
        <f t="shared" si="82"/>
        <v>Train to Gain</v>
      </c>
      <c r="J556" s="28" t="str">
        <f t="shared" si="83"/>
        <v>4thDec2024 05:32:08</v>
      </c>
      <c r="K556" s="28" t="str" cm="1">
        <f t="array" ref="K556:L556">_xlfn.TEXTSPLIT($J556," ")</f>
        <v>4thDec2024</v>
      </c>
      <c r="L556" s="28" t="str">
        <v>05:32:08</v>
      </c>
      <c r="M556" s="58" t="str">
        <f t="shared" si="84"/>
        <v>4/12/2024</v>
      </c>
      <c r="N556" s="28" t="str" cm="1">
        <f t="array" ref="N556:P556">_xlfn.TEXTSPLIT($M556,"/")</f>
        <v>4</v>
      </c>
      <c r="O556" s="28" t="str">
        <v>12</v>
      </c>
      <c r="P556" s="28" t="str">
        <v>2024</v>
      </c>
      <c r="Q556" s="28">
        <f>DATE(P556,N556,O556)</f>
        <v>45394</v>
      </c>
      <c r="R556" s="89" t="str" cm="1">
        <f t="array" ref="R556:T556">_xlfn.TEXTSPLIT($L556,":")</f>
        <v>05</v>
      </c>
      <c r="S556" s="28" t="str">
        <v>32</v>
      </c>
      <c r="T556" s="28" t="str">
        <v>08</v>
      </c>
      <c r="U556" s="90">
        <f t="shared" si="85"/>
        <v>0.23064814814814816</v>
      </c>
      <c r="V556" s="27" t="str">
        <f t="shared" si="86"/>
        <v>Reels</v>
      </c>
      <c r="W556" s="37" t="str">
        <f t="shared" si="87"/>
        <v>Instagram</v>
      </c>
      <c r="X556" s="71">
        <f t="shared" si="79"/>
        <v>36</v>
      </c>
      <c r="Y556" s="60" t="str">
        <f t="shared" si="80"/>
        <v>Train to Gain</v>
      </c>
      <c r="Z556" s="69">
        <f t="shared" si="88"/>
        <v>45394</v>
      </c>
      <c r="AA556" s="66" t="str" cm="1">
        <f t="array" ref="AA556:AB556">_xlfn.TEXTSPLIT($F556,$V556)</f>
        <v>609257213</v>
      </c>
      <c r="AB556" t="str">
        <v/>
      </c>
    </row>
    <row r="557" spans="1:28">
      <c r="A557" s="32" t="s">
        <v>1685</v>
      </c>
      <c r="B557" s="37" t="str" cm="1">
        <f t="array" ref="B557:D557">TRIM(_xlfn.TEXTSPLIT($A557,"#"))</f>
        <v>6thDec2024(00:24:20)609347217Shorts</v>
      </c>
      <c r="C557" s="27" t="str">
        <v>Train to Gain</v>
      </c>
      <c r="D557" s="27" t="str">
        <v>[15]</v>
      </c>
      <c r="E557" s="27" t="str" cm="1">
        <f t="array" ref="E557:F557">_xlfn.TEXTSPLIT($B557,")")</f>
        <v>6thDec2024(00:24:20</v>
      </c>
      <c r="F557" s="27" t="str">
        <v>609347217Shorts</v>
      </c>
      <c r="G557" s="27" t="str">
        <f t="shared" si="81"/>
        <v>15]</v>
      </c>
      <c r="H557" s="27">
        <f>VALUE(SUBSTITUTE($G557,"]",""))</f>
        <v>15</v>
      </c>
      <c r="I557" s="27" t="str">
        <f t="shared" si="82"/>
        <v>Train to Gain</v>
      </c>
      <c r="J557" s="28" t="str">
        <f t="shared" si="83"/>
        <v>6thDec2024 00:24:20</v>
      </c>
      <c r="K557" s="28" t="str" cm="1">
        <f t="array" ref="K557:L557">_xlfn.TEXTSPLIT($J557," ")</f>
        <v>6thDec2024</v>
      </c>
      <c r="L557" s="28" t="str">
        <v>00:24:20</v>
      </c>
      <c r="M557" s="58" t="str">
        <f t="shared" si="84"/>
        <v>6/12/2024</v>
      </c>
      <c r="N557" s="28" t="str" cm="1">
        <f t="array" ref="N557:P557">_xlfn.TEXTSPLIT($M557,"/")</f>
        <v>6</v>
      </c>
      <c r="O557" s="28" t="str">
        <v>12</v>
      </c>
      <c r="P557" s="28" t="str">
        <v>2024</v>
      </c>
      <c r="Q557" s="28">
        <f>DATE(P557,N557,O557)</f>
        <v>45455</v>
      </c>
      <c r="R557" s="89" t="str" cm="1">
        <f t="array" ref="R557:T557">_xlfn.TEXTSPLIT($L557,":")</f>
        <v>00</v>
      </c>
      <c r="S557" s="28" t="str">
        <v>24</v>
      </c>
      <c r="T557" s="28" t="str">
        <v>20</v>
      </c>
      <c r="U557" s="90">
        <f t="shared" si="85"/>
        <v>1.6898148148148148E-2</v>
      </c>
      <c r="V557" s="27" t="str">
        <f t="shared" si="86"/>
        <v>Shorts</v>
      </c>
      <c r="W557" s="37" t="str">
        <f t="shared" si="87"/>
        <v>Youtube</v>
      </c>
      <c r="X557" s="71">
        <f t="shared" si="79"/>
        <v>15</v>
      </c>
      <c r="Y557" s="60" t="str">
        <f t="shared" si="80"/>
        <v>Train to Gain</v>
      </c>
      <c r="Z557" s="69">
        <f t="shared" si="88"/>
        <v>45455</v>
      </c>
      <c r="AA557" s="66" t="str" cm="1">
        <f t="array" ref="AA557:AB557">_xlfn.TEXTSPLIT($F557,$V557)</f>
        <v>609347217</v>
      </c>
      <c r="AB557" t="str">
        <v/>
      </c>
    </row>
    <row r="558" spans="1:28">
      <c r="A558" s="32" t="s">
        <v>1686</v>
      </c>
      <c r="B558" s="37" t="str" cm="1">
        <f t="array" ref="B558:D558">TRIM(_xlfn.TEXTSPLIT($A558,"#"))</f>
        <v>4thDec2024(00:25:59)609437220Explore Page</v>
      </c>
      <c r="C558" s="27" t="str">
        <v>Unlock Your Potential</v>
      </c>
      <c r="D558" s="27" t="str">
        <v>[34]</v>
      </c>
      <c r="E558" s="27" t="str" cm="1">
        <f t="array" ref="E558:F558">_xlfn.TEXTSPLIT($B558,")")</f>
        <v>4thDec2024(00:25:59</v>
      </c>
      <c r="F558" s="27" t="str">
        <v>609437220Explore Page</v>
      </c>
      <c r="G558" s="27" t="str">
        <f t="shared" si="81"/>
        <v>34]</v>
      </c>
      <c r="H558" s="27">
        <f>VALUE(SUBSTITUTE($G558,"]",""))</f>
        <v>34</v>
      </c>
      <c r="I558" s="27" t="str">
        <f t="shared" si="82"/>
        <v>Unlock Your Potential</v>
      </c>
      <c r="J558" s="28" t="str">
        <f t="shared" si="83"/>
        <v>4thDec2024 00:25:59</v>
      </c>
      <c r="K558" s="28" t="str" cm="1">
        <f t="array" ref="K558:L558">_xlfn.TEXTSPLIT($J558," ")</f>
        <v>4thDec2024</v>
      </c>
      <c r="L558" s="28" t="str">
        <v>00:25:59</v>
      </c>
      <c r="M558" s="58" t="str">
        <f t="shared" si="84"/>
        <v>4/12/2024</v>
      </c>
      <c r="N558" s="28" t="str" cm="1">
        <f t="array" ref="N558:P558">_xlfn.TEXTSPLIT($M558,"/")</f>
        <v>4</v>
      </c>
      <c r="O558" s="28" t="str">
        <v>12</v>
      </c>
      <c r="P558" s="28" t="str">
        <v>2024</v>
      </c>
      <c r="Q558" s="28">
        <f>DATE(P558,N558,O558)</f>
        <v>45394</v>
      </c>
      <c r="R558" s="89" t="str" cm="1">
        <f t="array" ref="R558:T558">_xlfn.TEXTSPLIT($L558,":")</f>
        <v>00</v>
      </c>
      <c r="S558" s="28" t="str">
        <v>25</v>
      </c>
      <c r="T558" s="28" t="str">
        <v>59</v>
      </c>
      <c r="U558" s="90">
        <f t="shared" si="85"/>
        <v>1.804398148148148E-2</v>
      </c>
      <c r="V558" s="27" t="str">
        <f t="shared" si="86"/>
        <v>Explore Page</v>
      </c>
      <c r="W558" s="37" t="str">
        <f t="shared" si="87"/>
        <v>Instagram</v>
      </c>
      <c r="X558" s="71">
        <f t="shared" si="79"/>
        <v>34</v>
      </c>
      <c r="Y558" s="60" t="str">
        <f t="shared" si="80"/>
        <v>Unlock Your Potential</v>
      </c>
      <c r="Z558" s="69">
        <f t="shared" si="88"/>
        <v>45394</v>
      </c>
      <c r="AA558" s="66" t="str" cm="1">
        <f t="array" ref="AA558:AB558">_xlfn.TEXTSPLIT($F558,$V558)</f>
        <v>609437220</v>
      </c>
      <c r="AB558" t="str">
        <v/>
      </c>
    </row>
    <row r="559" spans="1:28">
      <c r="A559" s="32" t="s">
        <v>1687</v>
      </c>
      <c r="B559" s="37" t="str" cm="1">
        <f t="array" ref="B559:D559">TRIM(_xlfn.TEXTSPLIT($A559,"#"))</f>
        <v>3rdDec2024(06:22:51)609527224Explore Page</v>
      </c>
      <c r="C559" s="27" t="str">
        <v>Unlock Your Potential</v>
      </c>
      <c r="D559" s="27" t="str">
        <v>[40]</v>
      </c>
      <c r="E559" s="27" t="str" cm="1">
        <f t="array" ref="E559:F559">_xlfn.TEXTSPLIT($B559,")")</f>
        <v>3rdDec2024(06:22:51</v>
      </c>
      <c r="F559" s="27" t="str">
        <v>609527224Explore Page</v>
      </c>
      <c r="G559" s="27" t="str">
        <f t="shared" si="81"/>
        <v>40]</v>
      </c>
      <c r="H559" s="27">
        <f>VALUE(SUBSTITUTE($G559,"]",""))</f>
        <v>40</v>
      </c>
      <c r="I559" s="27" t="str">
        <f t="shared" si="82"/>
        <v>Unlock Your Potential</v>
      </c>
      <c r="J559" s="28" t="str">
        <f t="shared" si="83"/>
        <v>3rdDec2024 06:22:51</v>
      </c>
      <c r="K559" s="28" t="str" cm="1">
        <f t="array" ref="K559:L559">_xlfn.TEXTSPLIT($J559," ")</f>
        <v>3rdDec2024</v>
      </c>
      <c r="L559" s="28" t="str">
        <v>06:22:51</v>
      </c>
      <c r="M559" s="58" t="str">
        <f t="shared" si="84"/>
        <v>3/12/2024</v>
      </c>
      <c r="N559" s="28" t="str" cm="1">
        <f t="array" ref="N559:P559">_xlfn.TEXTSPLIT($M559,"/")</f>
        <v>3</v>
      </c>
      <c r="O559" s="28" t="str">
        <v>12</v>
      </c>
      <c r="P559" s="28" t="str">
        <v>2024</v>
      </c>
      <c r="Q559" s="28">
        <f>DATE(P559,N559,O559)</f>
        <v>45363</v>
      </c>
      <c r="R559" s="89" t="str" cm="1">
        <f t="array" ref="R559:T559">_xlfn.TEXTSPLIT($L559,":")</f>
        <v>06</v>
      </c>
      <c r="S559" s="28" t="str">
        <v>22</v>
      </c>
      <c r="T559" s="28" t="str">
        <v>51</v>
      </c>
      <c r="U559" s="90">
        <f t="shared" si="85"/>
        <v>0.26586805555555554</v>
      </c>
      <c r="V559" s="27" t="str">
        <f t="shared" si="86"/>
        <v>Explore Page</v>
      </c>
      <c r="W559" s="37" t="str">
        <f t="shared" si="87"/>
        <v>Instagram</v>
      </c>
      <c r="X559" s="71">
        <f t="shared" si="79"/>
        <v>40</v>
      </c>
      <c r="Y559" s="60" t="str">
        <f t="shared" si="80"/>
        <v>Unlock Your Potential</v>
      </c>
      <c r="Z559" s="69">
        <f t="shared" si="88"/>
        <v>45363</v>
      </c>
      <c r="AA559" s="66" t="str" cm="1">
        <f t="array" ref="AA559:AB559">_xlfn.TEXTSPLIT($F559,$V559)</f>
        <v>609527224</v>
      </c>
      <c r="AB559" t="str">
        <v/>
      </c>
    </row>
    <row r="560" spans="1:28">
      <c r="A560" s="32" t="s">
        <v>1688</v>
      </c>
      <c r="B560" s="37" t="str" cm="1">
        <f t="array" ref="B560:D560">TRIM(_xlfn.TEXTSPLIT($A560,"#"))</f>
        <v>7thDec2024(02:09:01)709617228News Feed</v>
      </c>
      <c r="C560" s="27" t="str">
        <v>Grow with Us</v>
      </c>
      <c r="D560" s="27" t="str">
        <v>[19]</v>
      </c>
      <c r="E560" s="27" t="str" cm="1">
        <f t="array" ref="E560:F560">_xlfn.TEXTSPLIT($B560,")")</f>
        <v>7thDec2024(02:09:01</v>
      </c>
      <c r="F560" s="27" t="str">
        <v>709617228News Feed</v>
      </c>
      <c r="G560" s="27" t="str">
        <f t="shared" si="81"/>
        <v>19]</v>
      </c>
      <c r="H560" s="27">
        <f>VALUE(SUBSTITUTE($G560,"]",""))</f>
        <v>19</v>
      </c>
      <c r="I560" s="27" t="str">
        <f t="shared" si="82"/>
        <v>Grow with Us</v>
      </c>
      <c r="J560" s="28" t="str">
        <f t="shared" si="83"/>
        <v>7thDec2024 02:09:01</v>
      </c>
      <c r="K560" s="28" t="str" cm="1">
        <f t="array" ref="K560:L560">_xlfn.TEXTSPLIT($J560," ")</f>
        <v>7thDec2024</v>
      </c>
      <c r="L560" s="28" t="str">
        <v>02:09:01</v>
      </c>
      <c r="M560" s="58" t="str">
        <f t="shared" si="84"/>
        <v>7/12/2024</v>
      </c>
      <c r="N560" s="28" t="str" cm="1">
        <f t="array" ref="N560:P560">_xlfn.TEXTSPLIT($M560,"/")</f>
        <v>7</v>
      </c>
      <c r="O560" s="28" t="str">
        <v>12</v>
      </c>
      <c r="P560" s="28" t="str">
        <v>2024</v>
      </c>
      <c r="Q560" s="28">
        <f>DATE(P560,N560,O560)</f>
        <v>45485</v>
      </c>
      <c r="R560" s="89" t="str" cm="1">
        <f t="array" ref="R560:T560">_xlfn.TEXTSPLIT($L560,":")</f>
        <v>02</v>
      </c>
      <c r="S560" s="28" t="str">
        <v>09</v>
      </c>
      <c r="T560" s="28" t="str">
        <v>01</v>
      </c>
      <c r="U560" s="90">
        <f t="shared" si="85"/>
        <v>8.9594907407407401E-2</v>
      </c>
      <c r="V560" s="27" t="str">
        <f t="shared" si="86"/>
        <v>News Feed</v>
      </c>
      <c r="W560" s="37" t="str">
        <f t="shared" si="87"/>
        <v>Facebook</v>
      </c>
      <c r="X560" s="71">
        <f t="shared" si="79"/>
        <v>19</v>
      </c>
      <c r="Y560" s="60" t="str">
        <f t="shared" si="80"/>
        <v>Grow with Us</v>
      </c>
      <c r="Z560" s="69">
        <f t="shared" si="88"/>
        <v>45485</v>
      </c>
      <c r="AA560" s="66" t="str" cm="1">
        <f t="array" ref="AA560:AB560">_xlfn.TEXTSPLIT($F560,$V560)</f>
        <v>709617228</v>
      </c>
      <c r="AB560" t="str">
        <v/>
      </c>
    </row>
    <row r="561" spans="1:28">
      <c r="A561" s="32" t="s">
        <v>1689</v>
      </c>
      <c r="B561" s="37" t="str" cm="1">
        <f t="array" ref="B561:D561">TRIM(_xlfn.TEXTSPLIT($A561,"#"))</f>
        <v>3rdDec2024(03:57:21)709707232Groups</v>
      </c>
      <c r="C561" s="27" t="str">
        <v>Unlock Your Potential</v>
      </c>
      <c r="D561" s="27" t="str">
        <v>[38]</v>
      </c>
      <c r="E561" s="27" t="str" cm="1">
        <f t="array" ref="E561:F561">_xlfn.TEXTSPLIT($B561,")")</f>
        <v>3rdDec2024(03:57:21</v>
      </c>
      <c r="F561" s="27" t="str">
        <v>709707232Groups</v>
      </c>
      <c r="G561" s="27" t="str">
        <f t="shared" si="81"/>
        <v>38]</v>
      </c>
      <c r="H561" s="27">
        <f>VALUE(SUBSTITUTE($G561,"]",""))</f>
        <v>38</v>
      </c>
      <c r="I561" s="27" t="str">
        <f t="shared" si="82"/>
        <v>Unlock Your Potential</v>
      </c>
      <c r="J561" s="28" t="str">
        <f t="shared" si="83"/>
        <v>3rdDec2024 03:57:21</v>
      </c>
      <c r="K561" s="28" t="str" cm="1">
        <f t="array" ref="K561:L561">_xlfn.TEXTSPLIT($J561," ")</f>
        <v>3rdDec2024</v>
      </c>
      <c r="L561" s="28" t="str">
        <v>03:57:21</v>
      </c>
      <c r="M561" s="58" t="str">
        <f t="shared" si="84"/>
        <v>3/12/2024</v>
      </c>
      <c r="N561" s="28" t="str" cm="1">
        <f t="array" ref="N561:P561">_xlfn.TEXTSPLIT($M561,"/")</f>
        <v>3</v>
      </c>
      <c r="O561" s="28" t="str">
        <v>12</v>
      </c>
      <c r="P561" s="28" t="str">
        <v>2024</v>
      </c>
      <c r="Q561" s="28">
        <f>DATE(P561,N561,O561)</f>
        <v>45363</v>
      </c>
      <c r="R561" s="89" t="str" cm="1">
        <f t="array" ref="R561:T561">_xlfn.TEXTSPLIT($L561,":")</f>
        <v>03</v>
      </c>
      <c r="S561" s="28" t="str">
        <v>57</v>
      </c>
      <c r="T561" s="28" t="str">
        <v>21</v>
      </c>
      <c r="U561" s="90">
        <f t="shared" si="85"/>
        <v>0.1648263888888889</v>
      </c>
      <c r="V561" s="27" t="str">
        <f t="shared" si="86"/>
        <v>Groups</v>
      </c>
      <c r="W561" s="37" t="str">
        <f t="shared" si="87"/>
        <v>Facebook</v>
      </c>
      <c r="X561" s="71">
        <f t="shared" si="79"/>
        <v>38</v>
      </c>
      <c r="Y561" s="60" t="str">
        <f t="shared" si="80"/>
        <v>Unlock Your Potential</v>
      </c>
      <c r="Z561" s="69">
        <f t="shared" si="88"/>
        <v>45363</v>
      </c>
      <c r="AA561" s="66" t="str" cm="1">
        <f t="array" ref="AA561:AB561">_xlfn.TEXTSPLIT($F561,$V561)</f>
        <v>709707232</v>
      </c>
      <c r="AB561" t="str">
        <v/>
      </c>
    </row>
    <row r="562" spans="1:28">
      <c r="A562" s="32" t="s">
        <v>1690</v>
      </c>
      <c r="B562" s="37" t="str" cm="1">
        <f t="array" ref="B562:D562">TRIM(_xlfn.TEXTSPLIT($A562,"#"))</f>
        <v>1stDec2024(00:14:38)609797235Monetization</v>
      </c>
      <c r="C562" s="27" t="str">
        <v>Train to Gain</v>
      </c>
      <c r="D562" s="27" t="str">
        <v>[39]</v>
      </c>
      <c r="E562" s="27" t="str" cm="1">
        <f t="array" ref="E562:F562">_xlfn.TEXTSPLIT($B562,")")</f>
        <v>1stDec2024(00:14:38</v>
      </c>
      <c r="F562" s="27" t="str">
        <v>609797235Monetization</v>
      </c>
      <c r="G562" s="27" t="str">
        <f t="shared" si="81"/>
        <v>39]</v>
      </c>
      <c r="H562" s="27">
        <f>VALUE(SUBSTITUTE($G562,"]",""))</f>
        <v>39</v>
      </c>
      <c r="I562" s="27" t="str">
        <f t="shared" si="82"/>
        <v>Train to Gain</v>
      </c>
      <c r="J562" s="28" t="str">
        <f t="shared" si="83"/>
        <v>1stDec2024 00:14:38</v>
      </c>
      <c r="K562" s="28" t="str" cm="1">
        <f t="array" ref="K562:L562">_xlfn.TEXTSPLIT($J562," ")</f>
        <v>1stDec2024</v>
      </c>
      <c r="L562" s="28" t="str">
        <v>00:14:38</v>
      </c>
      <c r="M562" s="58" t="str">
        <f t="shared" si="84"/>
        <v>1/12/2024</v>
      </c>
      <c r="N562" s="28" t="str" cm="1">
        <f t="array" ref="N562:P562">_xlfn.TEXTSPLIT($M562,"/")</f>
        <v>1</v>
      </c>
      <c r="O562" s="28" t="str">
        <v>12</v>
      </c>
      <c r="P562" s="28" t="str">
        <v>2024</v>
      </c>
      <c r="Q562" s="28">
        <f>DATE(P562,N562,O562)</f>
        <v>45303</v>
      </c>
      <c r="R562" s="89" t="str" cm="1">
        <f t="array" ref="R562:T562">_xlfn.TEXTSPLIT($L562,":")</f>
        <v>00</v>
      </c>
      <c r="S562" s="28" t="str">
        <v>14</v>
      </c>
      <c r="T562" s="28" t="str">
        <v>38</v>
      </c>
      <c r="U562" s="90">
        <f t="shared" si="85"/>
        <v>1.0162037037037037E-2</v>
      </c>
      <c r="V562" s="27" t="str">
        <f t="shared" si="86"/>
        <v>Monetization</v>
      </c>
      <c r="W562" s="37" t="str">
        <f t="shared" si="87"/>
        <v>Youtube</v>
      </c>
      <c r="X562" s="71">
        <f t="shared" si="79"/>
        <v>39</v>
      </c>
      <c r="Y562" s="60" t="str">
        <f t="shared" si="80"/>
        <v>Train to Gain</v>
      </c>
      <c r="Z562" s="69">
        <f t="shared" si="88"/>
        <v>45303</v>
      </c>
      <c r="AA562" s="66" t="str" cm="1">
        <f t="array" ref="AA562:AB562">_xlfn.TEXTSPLIT($F562,$V562)</f>
        <v>609797235</v>
      </c>
      <c r="AB562" t="str">
        <v/>
      </c>
    </row>
    <row r="563" spans="1:28">
      <c r="A563" s="32" t="s">
        <v>1691</v>
      </c>
      <c r="B563" s="37" t="str" cm="1">
        <f t="array" ref="B563:D563">TRIM(_xlfn.TEXTSPLIT($A563,"#"))</f>
        <v>2ndDec2024(04:01:01)609887239Subscribers</v>
      </c>
      <c r="C563" s="27" t="str">
        <v>Train to Gain</v>
      </c>
      <c r="D563" s="27" t="str">
        <v>[11]</v>
      </c>
      <c r="E563" s="27" t="str" cm="1">
        <f t="array" ref="E563:F563">_xlfn.TEXTSPLIT($B563,")")</f>
        <v>2ndDec2024(04:01:01</v>
      </c>
      <c r="F563" s="27" t="str">
        <v>609887239Subscribers</v>
      </c>
      <c r="G563" s="27" t="str">
        <f t="shared" si="81"/>
        <v>11]</v>
      </c>
      <c r="H563" s="27">
        <f>VALUE(SUBSTITUTE($G563,"]",""))</f>
        <v>11</v>
      </c>
      <c r="I563" s="27" t="str">
        <f t="shared" si="82"/>
        <v>Train to Gain</v>
      </c>
      <c r="J563" s="28" t="str">
        <f t="shared" si="83"/>
        <v>2ndDec2024 04:01:01</v>
      </c>
      <c r="K563" s="28" t="str" cm="1">
        <f t="array" ref="K563:L563">_xlfn.TEXTSPLIT($J563," ")</f>
        <v>2ndDec2024</v>
      </c>
      <c r="L563" s="28" t="str">
        <v>04:01:01</v>
      </c>
      <c r="M563" s="58" t="str">
        <f t="shared" si="84"/>
        <v>2/12/2024</v>
      </c>
      <c r="N563" s="28" t="str" cm="1">
        <f t="array" ref="N563:P563">_xlfn.TEXTSPLIT($M563,"/")</f>
        <v>2</v>
      </c>
      <c r="O563" s="28" t="str">
        <v>12</v>
      </c>
      <c r="P563" s="28" t="str">
        <v>2024</v>
      </c>
      <c r="Q563" s="28">
        <f>DATE(P563,N563,O563)</f>
        <v>45334</v>
      </c>
      <c r="R563" s="89" t="str" cm="1">
        <f t="array" ref="R563:T563">_xlfn.TEXTSPLIT($L563,":")</f>
        <v>04</v>
      </c>
      <c r="S563" s="28" t="str">
        <v>01</v>
      </c>
      <c r="T563" s="28" t="str">
        <v>01</v>
      </c>
      <c r="U563" s="90">
        <f t="shared" si="85"/>
        <v>0.16737268518518519</v>
      </c>
      <c r="V563" s="27" t="str">
        <f t="shared" si="86"/>
        <v>Subscribers</v>
      </c>
      <c r="W563" s="37" t="str">
        <f t="shared" si="87"/>
        <v>Youtube</v>
      </c>
      <c r="X563" s="71">
        <f t="shared" si="79"/>
        <v>11</v>
      </c>
      <c r="Y563" s="60" t="str">
        <f t="shared" si="80"/>
        <v>Train to Gain</v>
      </c>
      <c r="Z563" s="69">
        <f t="shared" si="88"/>
        <v>45334</v>
      </c>
      <c r="AA563" s="66" t="str" cm="1">
        <f t="array" ref="AA563:AB563">_xlfn.TEXTSPLIT($F563,$V563)</f>
        <v>609887239</v>
      </c>
      <c r="AB563" t="str">
        <v/>
      </c>
    </row>
    <row r="564" spans="1:28">
      <c r="A564" s="32" t="s">
        <v>1692</v>
      </c>
      <c r="B564" s="37" t="str" cm="1">
        <f t="array" ref="B564:D564">TRIM(_xlfn.TEXTSPLIT($A564,"#"))</f>
        <v>5thDec2024(01:11:38)709977243Stories</v>
      </c>
      <c r="C564" s="27" t="str">
        <v>Unlock Your Potential</v>
      </c>
      <c r="D564" s="27" t="str">
        <v>[38]</v>
      </c>
      <c r="E564" s="27" t="str" cm="1">
        <f t="array" ref="E564:F564">_xlfn.TEXTSPLIT($B564,")")</f>
        <v>5thDec2024(01:11:38</v>
      </c>
      <c r="F564" s="27" t="str">
        <v>709977243Stories</v>
      </c>
      <c r="G564" s="27" t="str">
        <f t="shared" si="81"/>
        <v>38]</v>
      </c>
      <c r="H564" s="27">
        <f>VALUE(SUBSTITUTE($G564,"]",""))</f>
        <v>38</v>
      </c>
      <c r="I564" s="27" t="str">
        <f t="shared" si="82"/>
        <v>Unlock Your Potential</v>
      </c>
      <c r="J564" s="28" t="str">
        <f t="shared" si="83"/>
        <v>5thDec2024 01:11:38</v>
      </c>
      <c r="K564" s="28" t="str" cm="1">
        <f t="array" ref="K564:L564">_xlfn.TEXTSPLIT($J564," ")</f>
        <v>5thDec2024</v>
      </c>
      <c r="L564" s="28" t="str">
        <v>01:11:38</v>
      </c>
      <c r="M564" s="58" t="str">
        <f t="shared" si="84"/>
        <v>5/12/2024</v>
      </c>
      <c r="N564" s="28" t="str" cm="1">
        <f t="array" ref="N564:P564">_xlfn.TEXTSPLIT($M564,"/")</f>
        <v>5</v>
      </c>
      <c r="O564" s="28" t="str">
        <v>12</v>
      </c>
      <c r="P564" s="28" t="str">
        <v>2024</v>
      </c>
      <c r="Q564" s="28">
        <f>DATE(P564,N564,O564)</f>
        <v>45424</v>
      </c>
      <c r="R564" s="89" t="str" cm="1">
        <f t="array" ref="R564:T564">_xlfn.TEXTSPLIT($L564,":")</f>
        <v>01</v>
      </c>
      <c r="S564" s="28" t="str">
        <v>11</v>
      </c>
      <c r="T564" s="28" t="str">
        <v>38</v>
      </c>
      <c r="U564" s="90">
        <f t="shared" si="85"/>
        <v>4.974537037037037E-2</v>
      </c>
      <c r="V564" s="27" t="str">
        <f t="shared" si="86"/>
        <v>Stories</v>
      </c>
      <c r="W564" s="37" t="str">
        <f t="shared" si="87"/>
        <v>Instagram</v>
      </c>
      <c r="X564" s="71">
        <f t="shared" si="79"/>
        <v>38</v>
      </c>
      <c r="Y564" s="60" t="str">
        <f t="shared" si="80"/>
        <v>Unlock Your Potential</v>
      </c>
      <c r="Z564" s="69">
        <f t="shared" si="88"/>
        <v>45424</v>
      </c>
      <c r="AA564" s="66" t="str" cm="1">
        <f t="array" ref="AA564:AB564">_xlfn.TEXTSPLIT($F564,$V564)</f>
        <v>709977243</v>
      </c>
      <c r="AB564" t="str">
        <v/>
      </c>
    </row>
    <row r="565" spans="1:28">
      <c r="A565" s="32" t="s">
        <v>1693</v>
      </c>
      <c r="B565" s="37" t="str" cm="1">
        <f t="array" ref="B565:D565">TRIM(_xlfn.TEXTSPLIT($A565,"#"))</f>
        <v>3rdDec2024(01:24:47)600067247Shorts</v>
      </c>
      <c r="C565" s="27" t="str">
        <v>Train to Gain</v>
      </c>
      <c r="D565" s="27" t="str">
        <v>[39]</v>
      </c>
      <c r="E565" s="27" t="str" cm="1">
        <f t="array" ref="E565:F565">_xlfn.TEXTSPLIT($B565,")")</f>
        <v>3rdDec2024(01:24:47</v>
      </c>
      <c r="F565" s="27" t="str">
        <v>600067247Shorts</v>
      </c>
      <c r="G565" s="27" t="str">
        <f t="shared" si="81"/>
        <v>39]</v>
      </c>
      <c r="H565" s="27">
        <f>VALUE(SUBSTITUTE($G565,"]",""))</f>
        <v>39</v>
      </c>
      <c r="I565" s="27" t="str">
        <f t="shared" si="82"/>
        <v>Train to Gain</v>
      </c>
      <c r="J565" s="28" t="str">
        <f t="shared" si="83"/>
        <v>3rdDec2024 01:24:47</v>
      </c>
      <c r="K565" s="28" t="str" cm="1">
        <f t="array" ref="K565:L565">_xlfn.TEXTSPLIT($J565," ")</f>
        <v>3rdDec2024</v>
      </c>
      <c r="L565" s="28" t="str">
        <v>01:24:47</v>
      </c>
      <c r="M565" s="58" t="str">
        <f t="shared" si="84"/>
        <v>3/12/2024</v>
      </c>
      <c r="N565" s="28" t="str" cm="1">
        <f t="array" ref="N565:P565">_xlfn.TEXTSPLIT($M565,"/")</f>
        <v>3</v>
      </c>
      <c r="O565" s="28" t="str">
        <v>12</v>
      </c>
      <c r="P565" s="28" t="str">
        <v>2024</v>
      </c>
      <c r="Q565" s="28">
        <f>DATE(P565,N565,O565)</f>
        <v>45363</v>
      </c>
      <c r="R565" s="89" t="str" cm="1">
        <f t="array" ref="R565:T565">_xlfn.TEXTSPLIT($L565,":")</f>
        <v>01</v>
      </c>
      <c r="S565" s="28" t="str">
        <v>24</v>
      </c>
      <c r="T565" s="28" t="str">
        <v>47</v>
      </c>
      <c r="U565" s="90">
        <f t="shared" si="85"/>
        <v>5.8877314814814813E-2</v>
      </c>
      <c r="V565" s="27" t="str">
        <f t="shared" si="86"/>
        <v>Shorts</v>
      </c>
      <c r="W565" s="37" t="str">
        <f t="shared" si="87"/>
        <v>Youtube</v>
      </c>
      <c r="X565" s="71">
        <f t="shared" si="79"/>
        <v>39</v>
      </c>
      <c r="Y565" s="60" t="str">
        <f t="shared" si="80"/>
        <v>Train to Gain</v>
      </c>
      <c r="Z565" s="69">
        <f t="shared" si="88"/>
        <v>45363</v>
      </c>
      <c r="AA565" s="66" t="str" cm="1">
        <f t="array" ref="AA565:AB565">_xlfn.TEXTSPLIT($F565,$V565)</f>
        <v>600067247</v>
      </c>
      <c r="AB565" t="str">
        <v/>
      </c>
    </row>
    <row r="566" spans="1:28">
      <c r="A566" s="32" t="s">
        <v>1694</v>
      </c>
      <c r="B566" s="37" t="str" cm="1">
        <f t="array" ref="B566:D566">TRIM(_xlfn.TEXTSPLIT($A566,"#"))</f>
        <v>6thDec2024(05:20:19)600157251Stories</v>
      </c>
      <c r="C566" s="27" t="str">
        <v>Train to Gain</v>
      </c>
      <c r="D566" s="27" t="str">
        <v>[11]</v>
      </c>
      <c r="E566" s="27" t="str" cm="1">
        <f t="array" ref="E566:F566">_xlfn.TEXTSPLIT($B566,")")</f>
        <v>6thDec2024(05:20:19</v>
      </c>
      <c r="F566" s="27" t="str">
        <v>600157251Stories</v>
      </c>
      <c r="G566" s="27" t="str">
        <f t="shared" si="81"/>
        <v>11]</v>
      </c>
      <c r="H566" s="27">
        <f>VALUE(SUBSTITUTE($G566,"]",""))</f>
        <v>11</v>
      </c>
      <c r="I566" s="27" t="str">
        <f t="shared" si="82"/>
        <v>Train to Gain</v>
      </c>
      <c r="J566" s="28" t="str">
        <f t="shared" si="83"/>
        <v>6thDec2024 05:20:19</v>
      </c>
      <c r="K566" s="28" t="str" cm="1">
        <f t="array" ref="K566:L566">_xlfn.TEXTSPLIT($J566," ")</f>
        <v>6thDec2024</v>
      </c>
      <c r="L566" s="28" t="str">
        <v>05:20:19</v>
      </c>
      <c r="M566" s="58" t="str">
        <f t="shared" si="84"/>
        <v>6/12/2024</v>
      </c>
      <c r="N566" s="28" t="str" cm="1">
        <f t="array" ref="N566:P566">_xlfn.TEXTSPLIT($M566,"/")</f>
        <v>6</v>
      </c>
      <c r="O566" s="28" t="str">
        <v>12</v>
      </c>
      <c r="P566" s="28" t="str">
        <v>2024</v>
      </c>
      <c r="Q566" s="28">
        <f>DATE(P566,N566,O566)</f>
        <v>45455</v>
      </c>
      <c r="R566" s="89" t="str" cm="1">
        <f t="array" ref="R566:T566">_xlfn.TEXTSPLIT($L566,":")</f>
        <v>05</v>
      </c>
      <c r="S566" s="28" t="str">
        <v>20</v>
      </c>
      <c r="T566" s="28" t="str">
        <v>19</v>
      </c>
      <c r="U566" s="90">
        <f t="shared" si="85"/>
        <v>0.22244212962962964</v>
      </c>
      <c r="V566" s="27" t="str">
        <f t="shared" si="86"/>
        <v>Stories</v>
      </c>
      <c r="W566" s="37" t="str">
        <f t="shared" si="87"/>
        <v>Instagram</v>
      </c>
      <c r="X566" s="71">
        <f t="shared" si="79"/>
        <v>11</v>
      </c>
      <c r="Y566" s="60" t="str">
        <f t="shared" si="80"/>
        <v>Train to Gain</v>
      </c>
      <c r="Z566" s="69">
        <f t="shared" si="88"/>
        <v>45455</v>
      </c>
      <c r="AA566" s="66" t="str" cm="1">
        <f t="array" ref="AA566:AB566">_xlfn.TEXTSPLIT($F566,$V566)</f>
        <v>600157251</v>
      </c>
      <c r="AB566" t="str">
        <v/>
      </c>
    </row>
    <row r="567" spans="1:28">
      <c r="A567" s="32" t="s">
        <v>1695</v>
      </c>
      <c r="B567" s="37" t="str" cm="1">
        <f t="array" ref="B567:D567">TRIM(_xlfn.TEXTSPLIT($A567,"#"))</f>
        <v>2ndDec2024(02:01:06)600247254Marketplace</v>
      </c>
      <c r="C567" s="27" t="str">
        <v>Unlock Your Potential</v>
      </c>
      <c r="D567" s="27" t="str">
        <v>[30]</v>
      </c>
      <c r="E567" s="27" t="str" cm="1">
        <f t="array" ref="E567:F567">_xlfn.TEXTSPLIT($B567,")")</f>
        <v>2ndDec2024(02:01:06</v>
      </c>
      <c r="F567" s="27" t="str">
        <v>600247254Marketplace</v>
      </c>
      <c r="G567" s="27" t="str">
        <f t="shared" si="81"/>
        <v>30]</v>
      </c>
      <c r="H567" s="27">
        <f>VALUE(SUBSTITUTE($G567,"]",""))</f>
        <v>30</v>
      </c>
      <c r="I567" s="27" t="str">
        <f t="shared" si="82"/>
        <v>Unlock Your Potential</v>
      </c>
      <c r="J567" s="28" t="str">
        <f t="shared" si="83"/>
        <v>2ndDec2024 02:01:06</v>
      </c>
      <c r="K567" s="28" t="str" cm="1">
        <f t="array" ref="K567:L567">_xlfn.TEXTSPLIT($J567," ")</f>
        <v>2ndDec2024</v>
      </c>
      <c r="L567" s="28" t="str">
        <v>02:01:06</v>
      </c>
      <c r="M567" s="58" t="str">
        <f t="shared" si="84"/>
        <v>2/12/2024</v>
      </c>
      <c r="N567" s="28" t="str" cm="1">
        <f t="array" ref="N567:P567">_xlfn.TEXTSPLIT($M567,"/")</f>
        <v>2</v>
      </c>
      <c r="O567" s="28" t="str">
        <v>12</v>
      </c>
      <c r="P567" s="28" t="str">
        <v>2024</v>
      </c>
      <c r="Q567" s="28">
        <f>DATE(P567,N567,O567)</f>
        <v>45334</v>
      </c>
      <c r="R567" s="89" t="str" cm="1">
        <f t="array" ref="R567:T567">_xlfn.TEXTSPLIT($L567,":")</f>
        <v>02</v>
      </c>
      <c r="S567" s="28" t="str">
        <v>01</v>
      </c>
      <c r="T567" s="28" t="str">
        <v>06</v>
      </c>
      <c r="U567" s="90">
        <f t="shared" si="85"/>
        <v>8.4097222222222226E-2</v>
      </c>
      <c r="V567" s="27" t="str">
        <f t="shared" si="86"/>
        <v>Marketplace</v>
      </c>
      <c r="W567" s="37" t="str">
        <f t="shared" si="87"/>
        <v>Facebook</v>
      </c>
      <c r="X567" s="71">
        <f t="shared" si="79"/>
        <v>30</v>
      </c>
      <c r="Y567" s="60" t="str">
        <f t="shared" si="80"/>
        <v>Unlock Your Potential</v>
      </c>
      <c r="Z567" s="69">
        <f t="shared" si="88"/>
        <v>45334</v>
      </c>
      <c r="AA567" s="66" t="str" cm="1">
        <f t="array" ref="AA567:AB567">_xlfn.TEXTSPLIT($F567,$V567)</f>
        <v>600247254</v>
      </c>
      <c r="AB567" t="str">
        <v/>
      </c>
    </row>
    <row r="568" spans="1:28">
      <c r="A568" s="32" t="s">
        <v>1696</v>
      </c>
      <c r="B568" s="37" t="str" cm="1">
        <f t="array" ref="B568:D568">TRIM(_xlfn.TEXTSPLIT($A568,"#"))</f>
        <v>6thDec2024(06:56:48)700337258Reels</v>
      </c>
      <c r="C568" s="27" t="str">
        <v>Train to Gain</v>
      </c>
      <c r="D568" s="27" t="str">
        <v>[14]</v>
      </c>
      <c r="E568" s="27" t="str" cm="1">
        <f t="array" ref="E568:F568">_xlfn.TEXTSPLIT($B568,")")</f>
        <v>6thDec2024(06:56:48</v>
      </c>
      <c r="F568" s="27" t="str">
        <v>700337258Reels</v>
      </c>
      <c r="G568" s="27" t="str">
        <f t="shared" si="81"/>
        <v>14]</v>
      </c>
      <c r="H568" s="27">
        <f>VALUE(SUBSTITUTE($G568,"]",""))</f>
        <v>14</v>
      </c>
      <c r="I568" s="27" t="str">
        <f t="shared" si="82"/>
        <v>Train to Gain</v>
      </c>
      <c r="J568" s="28" t="str">
        <f t="shared" si="83"/>
        <v>6thDec2024 06:56:48</v>
      </c>
      <c r="K568" s="28" t="str" cm="1">
        <f t="array" ref="K568:L568">_xlfn.TEXTSPLIT($J568," ")</f>
        <v>6thDec2024</v>
      </c>
      <c r="L568" s="28" t="str">
        <v>06:56:48</v>
      </c>
      <c r="M568" s="58" t="str">
        <f t="shared" si="84"/>
        <v>6/12/2024</v>
      </c>
      <c r="N568" s="28" t="str" cm="1">
        <f t="array" ref="N568:P568">_xlfn.TEXTSPLIT($M568,"/")</f>
        <v>6</v>
      </c>
      <c r="O568" s="28" t="str">
        <v>12</v>
      </c>
      <c r="P568" s="28" t="str">
        <v>2024</v>
      </c>
      <c r="Q568" s="28">
        <f>DATE(P568,N568,O568)</f>
        <v>45455</v>
      </c>
      <c r="R568" s="89" t="str" cm="1">
        <f t="array" ref="R568:T568">_xlfn.TEXTSPLIT($L568,":")</f>
        <v>06</v>
      </c>
      <c r="S568" s="28" t="str">
        <v>56</v>
      </c>
      <c r="T568" s="28" t="str">
        <v>48</v>
      </c>
      <c r="U568" s="90">
        <f t="shared" si="85"/>
        <v>0.28944444444444445</v>
      </c>
      <c r="V568" s="27" t="str">
        <f t="shared" si="86"/>
        <v>Reels</v>
      </c>
      <c r="W568" s="37" t="str">
        <f t="shared" si="87"/>
        <v>Instagram</v>
      </c>
      <c r="X568" s="71">
        <f t="shared" si="79"/>
        <v>14</v>
      </c>
      <c r="Y568" s="60" t="str">
        <f t="shared" si="80"/>
        <v>Train to Gain</v>
      </c>
      <c r="Z568" s="69">
        <f t="shared" si="88"/>
        <v>45455</v>
      </c>
      <c r="AA568" s="66" t="str" cm="1">
        <f t="array" ref="AA568:AB568">_xlfn.TEXTSPLIT($F568,$V568)</f>
        <v>700337258</v>
      </c>
      <c r="AB568" t="str">
        <v/>
      </c>
    </row>
    <row r="569" spans="1:28">
      <c r="A569" s="32" t="s">
        <v>1697</v>
      </c>
      <c r="B569" s="37" t="str" cm="1">
        <f t="array" ref="B569:D569">TRIM(_xlfn.TEXTSPLIT($A569,"#"))</f>
        <v>6thDec2024(09:04:21)700427262Explore Page</v>
      </c>
      <c r="C569" s="27" t="str">
        <v>Unlock Your Potential</v>
      </c>
      <c r="D569" s="27" t="str">
        <v>[20]</v>
      </c>
      <c r="E569" s="27" t="str" cm="1">
        <f t="array" ref="E569:F569">_xlfn.TEXTSPLIT($B569,")")</f>
        <v>6thDec2024(09:04:21</v>
      </c>
      <c r="F569" s="27" t="str">
        <v>700427262Explore Page</v>
      </c>
      <c r="G569" s="27" t="str">
        <f t="shared" si="81"/>
        <v>20]</v>
      </c>
      <c r="H569" s="27">
        <f>VALUE(SUBSTITUTE($G569,"]",""))</f>
        <v>20</v>
      </c>
      <c r="I569" s="27" t="str">
        <f t="shared" si="82"/>
        <v>Unlock Your Potential</v>
      </c>
      <c r="J569" s="28" t="str">
        <f t="shared" si="83"/>
        <v>6thDec2024 09:04:21</v>
      </c>
      <c r="K569" s="28" t="str" cm="1">
        <f t="array" ref="K569:L569">_xlfn.TEXTSPLIT($J569," ")</f>
        <v>6thDec2024</v>
      </c>
      <c r="L569" s="28" t="str">
        <v>09:04:21</v>
      </c>
      <c r="M569" s="58" t="str">
        <f t="shared" si="84"/>
        <v>6/12/2024</v>
      </c>
      <c r="N569" s="28" t="str" cm="1">
        <f t="array" ref="N569:P569">_xlfn.TEXTSPLIT($M569,"/")</f>
        <v>6</v>
      </c>
      <c r="O569" s="28" t="str">
        <v>12</v>
      </c>
      <c r="P569" s="28" t="str">
        <v>2024</v>
      </c>
      <c r="Q569" s="28">
        <f>DATE(P569,N569,O569)</f>
        <v>45455</v>
      </c>
      <c r="R569" s="89" t="str" cm="1">
        <f t="array" ref="R569:T569">_xlfn.TEXTSPLIT($L569,":")</f>
        <v>09</v>
      </c>
      <c r="S569" s="28" t="str">
        <v>04</v>
      </c>
      <c r="T569" s="28" t="str">
        <v>21</v>
      </c>
      <c r="U569" s="90">
        <f t="shared" si="85"/>
        <v>0.37802083333333331</v>
      </c>
      <c r="V569" s="27" t="str">
        <f t="shared" si="86"/>
        <v>Explore Page</v>
      </c>
      <c r="W569" s="37" t="str">
        <f t="shared" si="87"/>
        <v>Instagram</v>
      </c>
      <c r="X569" s="71">
        <f t="shared" si="79"/>
        <v>20</v>
      </c>
      <c r="Y569" s="60" t="str">
        <f t="shared" si="80"/>
        <v>Unlock Your Potential</v>
      </c>
      <c r="Z569" s="69">
        <f t="shared" si="88"/>
        <v>45455</v>
      </c>
      <c r="AA569" s="66" t="str" cm="1">
        <f t="array" ref="AA569:AB569">_xlfn.TEXTSPLIT($F569,$V569)</f>
        <v>700427262</v>
      </c>
      <c r="AB569" t="str">
        <v/>
      </c>
    </row>
    <row r="570" spans="1:28">
      <c r="A570" s="32" t="s">
        <v>1698</v>
      </c>
      <c r="B570" s="37" t="str" cm="1">
        <f t="array" ref="B570:D570">TRIM(_xlfn.TEXTSPLIT($A570,"#"))</f>
        <v>3rdDec2024(04:39:49)600517266Stories</v>
      </c>
      <c r="C570" s="27" t="str">
        <v>Train to Gain</v>
      </c>
      <c r="D570" s="27" t="str">
        <v>[33]</v>
      </c>
      <c r="E570" s="27" t="str" cm="1">
        <f t="array" ref="E570:F570">_xlfn.TEXTSPLIT($B570,")")</f>
        <v>3rdDec2024(04:39:49</v>
      </c>
      <c r="F570" s="27" t="str">
        <v>600517266Stories</v>
      </c>
      <c r="G570" s="27" t="str">
        <f t="shared" si="81"/>
        <v>33]</v>
      </c>
      <c r="H570" s="27">
        <f>VALUE(SUBSTITUTE($G570,"]",""))</f>
        <v>33</v>
      </c>
      <c r="I570" s="27" t="str">
        <f t="shared" si="82"/>
        <v>Train to Gain</v>
      </c>
      <c r="J570" s="28" t="str">
        <f t="shared" si="83"/>
        <v>3rdDec2024 04:39:49</v>
      </c>
      <c r="K570" s="28" t="str" cm="1">
        <f t="array" ref="K570:L570">_xlfn.TEXTSPLIT($J570," ")</f>
        <v>3rdDec2024</v>
      </c>
      <c r="L570" s="28" t="str">
        <v>04:39:49</v>
      </c>
      <c r="M570" s="58" t="str">
        <f t="shared" si="84"/>
        <v>3/12/2024</v>
      </c>
      <c r="N570" s="28" t="str" cm="1">
        <f t="array" ref="N570:P570">_xlfn.TEXTSPLIT($M570,"/")</f>
        <v>3</v>
      </c>
      <c r="O570" s="28" t="str">
        <v>12</v>
      </c>
      <c r="P570" s="28" t="str">
        <v>2024</v>
      </c>
      <c r="Q570" s="28">
        <f>DATE(P570,N570,O570)</f>
        <v>45363</v>
      </c>
      <c r="R570" s="89" t="str" cm="1">
        <f t="array" ref="R570:T570">_xlfn.TEXTSPLIT($L570,":")</f>
        <v>04</v>
      </c>
      <c r="S570" s="28" t="str">
        <v>39</v>
      </c>
      <c r="T570" s="28" t="str">
        <v>49</v>
      </c>
      <c r="U570" s="90">
        <f t="shared" si="85"/>
        <v>0.19431712962962963</v>
      </c>
      <c r="V570" s="27" t="str">
        <f t="shared" si="86"/>
        <v>Stories</v>
      </c>
      <c r="W570" s="37" t="str">
        <f t="shared" si="87"/>
        <v>Instagram</v>
      </c>
      <c r="X570" s="71">
        <f t="shared" si="79"/>
        <v>33</v>
      </c>
      <c r="Y570" s="60" t="str">
        <f t="shared" si="80"/>
        <v>Train to Gain</v>
      </c>
      <c r="Z570" s="69">
        <f t="shared" si="88"/>
        <v>45363</v>
      </c>
      <c r="AA570" s="66" t="str" cm="1">
        <f t="array" ref="AA570:AB570">_xlfn.TEXTSPLIT($F570,$V570)</f>
        <v>600517266</v>
      </c>
      <c r="AB570" t="str">
        <v/>
      </c>
    </row>
    <row r="571" spans="1:28">
      <c r="A571" s="32" t="s">
        <v>1699</v>
      </c>
      <c r="B571" s="37" t="str" cm="1">
        <f t="array" ref="B571:D571">TRIM(_xlfn.TEXTSPLIT($A571,"#"))</f>
        <v>1stDec2024(05:17:15)600607269Reels</v>
      </c>
      <c r="C571" s="27" t="str">
        <v>Train to Gain</v>
      </c>
      <c r="D571" s="27" t="str">
        <v>[2]</v>
      </c>
      <c r="E571" s="27" t="str" cm="1">
        <f t="array" ref="E571:F571">_xlfn.TEXTSPLIT($B571,")")</f>
        <v>1stDec2024(05:17:15</v>
      </c>
      <c r="F571" s="27" t="str">
        <v>600607269Reels</v>
      </c>
      <c r="G571" s="27" t="str">
        <f t="shared" si="81"/>
        <v>2]</v>
      </c>
      <c r="H571" s="27">
        <f>VALUE(SUBSTITUTE($G571,"]",""))</f>
        <v>2</v>
      </c>
      <c r="I571" s="27" t="str">
        <f t="shared" si="82"/>
        <v>Train to Gain</v>
      </c>
      <c r="J571" s="28" t="str">
        <f t="shared" si="83"/>
        <v>1stDec2024 05:17:15</v>
      </c>
      <c r="K571" s="28" t="str" cm="1">
        <f t="array" ref="K571:L571">_xlfn.TEXTSPLIT($J571," ")</f>
        <v>1stDec2024</v>
      </c>
      <c r="L571" s="28" t="str">
        <v>05:17:15</v>
      </c>
      <c r="M571" s="58" t="str">
        <f t="shared" si="84"/>
        <v>1/12/2024</v>
      </c>
      <c r="N571" s="28" t="str" cm="1">
        <f t="array" ref="N571:P571">_xlfn.TEXTSPLIT($M571,"/")</f>
        <v>1</v>
      </c>
      <c r="O571" s="28" t="str">
        <v>12</v>
      </c>
      <c r="P571" s="28" t="str">
        <v>2024</v>
      </c>
      <c r="Q571" s="28">
        <f>DATE(P571,N571,O571)</f>
        <v>45303</v>
      </c>
      <c r="R571" s="89" t="str" cm="1">
        <f t="array" ref="R571:T571">_xlfn.TEXTSPLIT($L571,":")</f>
        <v>05</v>
      </c>
      <c r="S571" s="28" t="str">
        <v>17</v>
      </c>
      <c r="T571" s="28" t="str">
        <v>15</v>
      </c>
      <c r="U571" s="90">
        <f t="shared" si="85"/>
        <v>0.22031249999999999</v>
      </c>
      <c r="V571" s="27" t="str">
        <f t="shared" si="86"/>
        <v>Reels</v>
      </c>
      <c r="W571" s="37" t="str">
        <f t="shared" si="87"/>
        <v>Instagram</v>
      </c>
      <c r="X571" s="71">
        <f t="shared" si="79"/>
        <v>2</v>
      </c>
      <c r="Y571" s="60" t="str">
        <f t="shared" si="80"/>
        <v>Train to Gain</v>
      </c>
      <c r="Z571" s="69">
        <f t="shared" si="88"/>
        <v>45303</v>
      </c>
      <c r="AA571" s="66" t="str" cm="1">
        <f t="array" ref="AA571:AB571">_xlfn.TEXTSPLIT($F571,$V571)</f>
        <v>600607269</v>
      </c>
      <c r="AB571" t="str">
        <v/>
      </c>
    </row>
    <row r="572" spans="1:28">
      <c r="A572" s="32" t="s">
        <v>1700</v>
      </c>
      <c r="B572" s="37" t="str" cm="1">
        <f t="array" ref="B572:D572">TRIM(_xlfn.TEXTSPLIT($A572,"#"))</f>
        <v>1stDec2024(00:23:45)600697273Shorts</v>
      </c>
      <c r="C572" s="27" t="str">
        <v>Grow with Us</v>
      </c>
      <c r="D572" s="27" t="str">
        <v>[36]</v>
      </c>
      <c r="E572" s="27" t="str" cm="1">
        <f t="array" ref="E572:F572">_xlfn.TEXTSPLIT($B572,")")</f>
        <v>1stDec2024(00:23:45</v>
      </c>
      <c r="F572" s="27" t="str">
        <v>600697273Shorts</v>
      </c>
      <c r="G572" s="27" t="str">
        <f t="shared" si="81"/>
        <v>36]</v>
      </c>
      <c r="H572" s="27">
        <f>VALUE(SUBSTITUTE($G572,"]",""))</f>
        <v>36</v>
      </c>
      <c r="I572" s="27" t="str">
        <f t="shared" si="82"/>
        <v>Grow with Us</v>
      </c>
      <c r="J572" s="28" t="str">
        <f t="shared" si="83"/>
        <v>1stDec2024 00:23:45</v>
      </c>
      <c r="K572" s="28" t="str" cm="1">
        <f t="array" ref="K572:L572">_xlfn.TEXTSPLIT($J572," ")</f>
        <v>1stDec2024</v>
      </c>
      <c r="L572" s="28" t="str">
        <v>00:23:45</v>
      </c>
      <c r="M572" s="58" t="str">
        <f t="shared" si="84"/>
        <v>1/12/2024</v>
      </c>
      <c r="N572" s="28" t="str" cm="1">
        <f t="array" ref="N572:P572">_xlfn.TEXTSPLIT($M572,"/")</f>
        <v>1</v>
      </c>
      <c r="O572" s="28" t="str">
        <v>12</v>
      </c>
      <c r="P572" s="28" t="str">
        <v>2024</v>
      </c>
      <c r="Q572" s="28">
        <f>DATE(P572,N572,O572)</f>
        <v>45303</v>
      </c>
      <c r="R572" s="89" t="str" cm="1">
        <f t="array" ref="R572:T572">_xlfn.TEXTSPLIT($L572,":")</f>
        <v>00</v>
      </c>
      <c r="S572" s="28" t="str">
        <v>23</v>
      </c>
      <c r="T572" s="28" t="str">
        <v>45</v>
      </c>
      <c r="U572" s="90">
        <f t="shared" si="85"/>
        <v>1.6493055555555556E-2</v>
      </c>
      <c r="V572" s="27" t="str">
        <f t="shared" si="86"/>
        <v>Shorts</v>
      </c>
      <c r="W572" s="37" t="str">
        <f t="shared" si="87"/>
        <v>Youtube</v>
      </c>
      <c r="X572" s="71">
        <f t="shared" si="79"/>
        <v>36</v>
      </c>
      <c r="Y572" s="60" t="str">
        <f t="shared" si="80"/>
        <v>Grow with Us</v>
      </c>
      <c r="Z572" s="69">
        <f t="shared" si="88"/>
        <v>45303</v>
      </c>
      <c r="AA572" s="66" t="str" cm="1">
        <f t="array" ref="AA572:AB572">_xlfn.TEXTSPLIT($F572,$V572)</f>
        <v>600697273</v>
      </c>
      <c r="AB572" t="str">
        <v/>
      </c>
    </row>
    <row r="573" spans="1:28">
      <c r="A573" s="32" t="s">
        <v>1701</v>
      </c>
      <c r="B573" s="37" t="str" cm="1">
        <f t="array" ref="B573:D573">TRIM(_xlfn.TEXTSPLIT($A573,"#"))</f>
        <v>6thDec2024(09:46:36)700787277Monetization</v>
      </c>
      <c r="C573" s="27" t="str">
        <v>Train to Gain</v>
      </c>
      <c r="D573" s="27" t="str">
        <v>[31]</v>
      </c>
      <c r="E573" s="27" t="str" cm="1">
        <f t="array" ref="E573:F573">_xlfn.TEXTSPLIT($B573,")")</f>
        <v>6thDec2024(09:46:36</v>
      </c>
      <c r="F573" s="27" t="str">
        <v>700787277Monetization</v>
      </c>
      <c r="G573" s="27" t="str">
        <f t="shared" si="81"/>
        <v>31]</v>
      </c>
      <c r="H573" s="27">
        <f>VALUE(SUBSTITUTE($G573,"]",""))</f>
        <v>31</v>
      </c>
      <c r="I573" s="27" t="str">
        <f t="shared" si="82"/>
        <v>Train to Gain</v>
      </c>
      <c r="J573" s="28" t="str">
        <f t="shared" si="83"/>
        <v>6thDec2024 09:46:36</v>
      </c>
      <c r="K573" s="28" t="str" cm="1">
        <f t="array" ref="K573:L573">_xlfn.TEXTSPLIT($J573," ")</f>
        <v>6thDec2024</v>
      </c>
      <c r="L573" s="28" t="str">
        <v>09:46:36</v>
      </c>
      <c r="M573" s="58" t="str">
        <f t="shared" si="84"/>
        <v>6/12/2024</v>
      </c>
      <c r="N573" s="28" t="str" cm="1">
        <f t="array" ref="N573:P573">_xlfn.TEXTSPLIT($M573,"/")</f>
        <v>6</v>
      </c>
      <c r="O573" s="28" t="str">
        <v>12</v>
      </c>
      <c r="P573" s="28" t="str">
        <v>2024</v>
      </c>
      <c r="Q573" s="28">
        <f>DATE(P573,N573,O573)</f>
        <v>45455</v>
      </c>
      <c r="R573" s="89" t="str" cm="1">
        <f t="array" ref="R573:T573">_xlfn.TEXTSPLIT($L573,":")</f>
        <v>09</v>
      </c>
      <c r="S573" s="28" t="str">
        <v>46</v>
      </c>
      <c r="T573" s="28" t="str">
        <v>36</v>
      </c>
      <c r="U573" s="90">
        <f t="shared" si="85"/>
        <v>0.40736111111111112</v>
      </c>
      <c r="V573" s="27" t="str">
        <f t="shared" si="86"/>
        <v>Monetization</v>
      </c>
      <c r="W573" s="37" t="str">
        <f t="shared" si="87"/>
        <v>Youtube</v>
      </c>
      <c r="X573" s="71">
        <f t="shared" si="79"/>
        <v>31</v>
      </c>
      <c r="Y573" s="60" t="str">
        <f t="shared" si="80"/>
        <v>Train to Gain</v>
      </c>
      <c r="Z573" s="69">
        <f t="shared" si="88"/>
        <v>45455</v>
      </c>
      <c r="AA573" s="66" t="str" cm="1">
        <f t="array" ref="AA573:AB573">_xlfn.TEXTSPLIT($F573,$V573)</f>
        <v>700787277</v>
      </c>
      <c r="AB573" t="str">
        <v/>
      </c>
    </row>
    <row r="574" spans="1:28">
      <c r="A574" s="32" t="s">
        <v>1702</v>
      </c>
      <c r="B574" s="37" t="str" cm="1">
        <f t="array" ref="B574:D574">TRIM(_xlfn.TEXTSPLIT($A574,"#"))</f>
        <v>7thDec2024(10:28:14)700877281Monetization</v>
      </c>
      <c r="C574" s="27" t="str">
        <v>Train to Gain</v>
      </c>
      <c r="D574" s="27" t="str">
        <v>[36]</v>
      </c>
      <c r="E574" s="27" t="str" cm="1">
        <f t="array" ref="E574:F574">_xlfn.TEXTSPLIT($B574,")")</f>
        <v>7thDec2024(10:28:14</v>
      </c>
      <c r="F574" s="27" t="str">
        <v>700877281Monetization</v>
      </c>
      <c r="G574" s="27" t="str">
        <f t="shared" si="81"/>
        <v>36]</v>
      </c>
      <c r="H574" s="27">
        <f>VALUE(SUBSTITUTE($G574,"]",""))</f>
        <v>36</v>
      </c>
      <c r="I574" s="27" t="str">
        <f t="shared" si="82"/>
        <v>Train to Gain</v>
      </c>
      <c r="J574" s="28" t="str">
        <f t="shared" si="83"/>
        <v>7thDec2024 10:28:14</v>
      </c>
      <c r="K574" s="28" t="str" cm="1">
        <f t="array" ref="K574:L574">_xlfn.TEXTSPLIT($J574," ")</f>
        <v>7thDec2024</v>
      </c>
      <c r="L574" s="28" t="str">
        <v>10:28:14</v>
      </c>
      <c r="M574" s="58" t="str">
        <f t="shared" si="84"/>
        <v>7/12/2024</v>
      </c>
      <c r="N574" s="28" t="str" cm="1">
        <f t="array" ref="N574:P574">_xlfn.TEXTSPLIT($M574,"/")</f>
        <v>7</v>
      </c>
      <c r="O574" s="28" t="str">
        <v>12</v>
      </c>
      <c r="P574" s="28" t="str">
        <v>2024</v>
      </c>
      <c r="Q574" s="28">
        <f>DATE(P574,N574,O574)</f>
        <v>45485</v>
      </c>
      <c r="R574" s="89" t="str" cm="1">
        <f t="array" ref="R574:T574">_xlfn.TEXTSPLIT($L574,":")</f>
        <v>10</v>
      </c>
      <c r="S574" s="28" t="str">
        <v>28</v>
      </c>
      <c r="T574" s="28" t="str">
        <v>14</v>
      </c>
      <c r="U574" s="90">
        <f t="shared" si="85"/>
        <v>0.43627314814814816</v>
      </c>
      <c r="V574" s="27" t="str">
        <f t="shared" si="86"/>
        <v>Monetization</v>
      </c>
      <c r="W574" s="37" t="str">
        <f t="shared" si="87"/>
        <v>Youtube</v>
      </c>
      <c r="X574" s="71">
        <f t="shared" si="79"/>
        <v>36</v>
      </c>
      <c r="Y574" s="60" t="str">
        <f t="shared" si="80"/>
        <v>Train to Gain</v>
      </c>
      <c r="Z574" s="69">
        <f t="shared" si="88"/>
        <v>45485</v>
      </c>
      <c r="AA574" s="66" t="str" cm="1">
        <f t="array" ref="AA574:AB574">_xlfn.TEXTSPLIT($F574,$V574)</f>
        <v>700877281</v>
      </c>
      <c r="AB574" t="str">
        <v/>
      </c>
    </row>
    <row r="575" spans="1:28">
      <c r="A575" s="32" t="s">
        <v>1703</v>
      </c>
      <c r="B575" s="37" t="str" cm="1">
        <f t="array" ref="B575:D575">TRIM(_xlfn.TEXTSPLIT($A575,"#"))</f>
        <v>6thDec2024(01:03:23)600967285Shorts</v>
      </c>
      <c r="C575" s="27" t="str">
        <v>Train to Gain</v>
      </c>
      <c r="D575" s="27" t="str">
        <v>[7]</v>
      </c>
      <c r="E575" s="27" t="str" cm="1">
        <f t="array" ref="E575:F575">_xlfn.TEXTSPLIT($B575,")")</f>
        <v>6thDec2024(01:03:23</v>
      </c>
      <c r="F575" s="27" t="str">
        <v>600967285Shorts</v>
      </c>
      <c r="G575" s="27" t="str">
        <f t="shared" si="81"/>
        <v>7]</v>
      </c>
      <c r="H575" s="27">
        <f>VALUE(SUBSTITUTE($G575,"]",""))</f>
        <v>7</v>
      </c>
      <c r="I575" s="27" t="str">
        <f t="shared" si="82"/>
        <v>Train to Gain</v>
      </c>
      <c r="J575" s="28" t="str">
        <f t="shared" si="83"/>
        <v>6thDec2024 01:03:23</v>
      </c>
      <c r="K575" s="28" t="str" cm="1">
        <f t="array" ref="K575:L575">_xlfn.TEXTSPLIT($J575," ")</f>
        <v>6thDec2024</v>
      </c>
      <c r="L575" s="28" t="str">
        <v>01:03:23</v>
      </c>
      <c r="M575" s="58" t="str">
        <f t="shared" si="84"/>
        <v>6/12/2024</v>
      </c>
      <c r="N575" s="28" t="str" cm="1">
        <f t="array" ref="N575:P575">_xlfn.TEXTSPLIT($M575,"/")</f>
        <v>6</v>
      </c>
      <c r="O575" s="28" t="str">
        <v>12</v>
      </c>
      <c r="P575" s="28" t="str">
        <v>2024</v>
      </c>
      <c r="Q575" s="28">
        <f>DATE(P575,N575,O575)</f>
        <v>45455</v>
      </c>
      <c r="R575" s="89" t="str" cm="1">
        <f t="array" ref="R575:T575">_xlfn.TEXTSPLIT($L575,":")</f>
        <v>01</v>
      </c>
      <c r="S575" s="28" t="str">
        <v>03</v>
      </c>
      <c r="T575" s="28" t="str">
        <v>23</v>
      </c>
      <c r="U575" s="90">
        <f t="shared" si="85"/>
        <v>4.4016203703703703E-2</v>
      </c>
      <c r="V575" s="27" t="str">
        <f t="shared" si="86"/>
        <v>Shorts</v>
      </c>
      <c r="W575" s="37" t="str">
        <f t="shared" si="87"/>
        <v>Youtube</v>
      </c>
      <c r="X575" s="71">
        <f t="shared" si="79"/>
        <v>7</v>
      </c>
      <c r="Y575" s="60" t="str">
        <f t="shared" si="80"/>
        <v>Train to Gain</v>
      </c>
      <c r="Z575" s="69">
        <f t="shared" si="88"/>
        <v>45455</v>
      </c>
      <c r="AA575" s="66" t="str" cm="1">
        <f t="array" ref="AA575:AB575">_xlfn.TEXTSPLIT($F575,$V575)</f>
        <v>600967285</v>
      </c>
      <c r="AB575" t="str">
        <v/>
      </c>
    </row>
    <row r="576" spans="1:28">
      <c r="A576" s="32" t="s">
        <v>1704</v>
      </c>
      <c r="B576" s="37" t="str" cm="1">
        <f t="array" ref="B576:D576">TRIM(_xlfn.TEXTSPLIT($A576,"#"))</f>
        <v>2ndDec2024(03:38:49)601057288Monetization</v>
      </c>
      <c r="C576" s="27" t="str">
        <v>Train to Gain</v>
      </c>
      <c r="D576" s="27" t="str">
        <v>[33]</v>
      </c>
      <c r="E576" s="27" t="str" cm="1">
        <f t="array" ref="E576:F576">_xlfn.TEXTSPLIT($B576,")")</f>
        <v>2ndDec2024(03:38:49</v>
      </c>
      <c r="F576" s="27" t="str">
        <v>601057288Monetization</v>
      </c>
      <c r="G576" s="27" t="str">
        <f t="shared" si="81"/>
        <v>33]</v>
      </c>
      <c r="H576" s="27">
        <f>VALUE(SUBSTITUTE($G576,"]",""))</f>
        <v>33</v>
      </c>
      <c r="I576" s="27" t="str">
        <f t="shared" si="82"/>
        <v>Train to Gain</v>
      </c>
      <c r="J576" s="28" t="str">
        <f t="shared" si="83"/>
        <v>2ndDec2024 03:38:49</v>
      </c>
      <c r="K576" s="28" t="str" cm="1">
        <f t="array" ref="K576:L576">_xlfn.TEXTSPLIT($J576," ")</f>
        <v>2ndDec2024</v>
      </c>
      <c r="L576" s="28" t="str">
        <v>03:38:49</v>
      </c>
      <c r="M576" s="58" t="str">
        <f t="shared" si="84"/>
        <v>2/12/2024</v>
      </c>
      <c r="N576" s="28" t="str" cm="1">
        <f t="array" ref="N576:P576">_xlfn.TEXTSPLIT($M576,"/")</f>
        <v>2</v>
      </c>
      <c r="O576" s="28" t="str">
        <v>12</v>
      </c>
      <c r="P576" s="28" t="str">
        <v>2024</v>
      </c>
      <c r="Q576" s="28">
        <f>DATE(P576,N576,O576)</f>
        <v>45334</v>
      </c>
      <c r="R576" s="89" t="str" cm="1">
        <f t="array" ref="R576:T576">_xlfn.TEXTSPLIT($L576,":")</f>
        <v>03</v>
      </c>
      <c r="S576" s="28" t="str">
        <v>38</v>
      </c>
      <c r="T576" s="28" t="str">
        <v>49</v>
      </c>
      <c r="U576" s="90">
        <f t="shared" si="85"/>
        <v>0.15195601851851853</v>
      </c>
      <c r="V576" s="27" t="str">
        <f t="shared" si="86"/>
        <v>Monetization</v>
      </c>
      <c r="W576" s="37" t="str">
        <f t="shared" si="87"/>
        <v>Youtube</v>
      </c>
      <c r="X576" s="71">
        <f t="shared" si="79"/>
        <v>33</v>
      </c>
      <c r="Y576" s="60" t="str">
        <f t="shared" si="80"/>
        <v>Train to Gain</v>
      </c>
      <c r="Z576" s="69">
        <f t="shared" si="88"/>
        <v>45334</v>
      </c>
      <c r="AA576" s="66" t="str" cm="1">
        <f t="array" ref="AA576:AB576">_xlfn.TEXTSPLIT($F576,$V576)</f>
        <v>601057288</v>
      </c>
      <c r="AB576" t="str">
        <v/>
      </c>
    </row>
    <row r="577" spans="1:28">
      <c r="A577" s="32" t="s">
        <v>1705</v>
      </c>
      <c r="B577" s="37" t="str" cm="1">
        <f t="array" ref="B577:D577">TRIM(_xlfn.TEXTSPLIT($A577,"#"))</f>
        <v>4thDec2024(08:24:15)601147292Subscribers</v>
      </c>
      <c r="C577" s="27" t="str">
        <v>Grow with Us</v>
      </c>
      <c r="D577" s="27" t="str">
        <v>[14]</v>
      </c>
      <c r="E577" s="27" t="str" cm="1">
        <f t="array" ref="E577:F577">_xlfn.TEXTSPLIT($B577,")")</f>
        <v>4thDec2024(08:24:15</v>
      </c>
      <c r="F577" s="27" t="str">
        <v>601147292Subscribers</v>
      </c>
      <c r="G577" s="27" t="str">
        <f t="shared" si="81"/>
        <v>14]</v>
      </c>
      <c r="H577" s="27">
        <f>VALUE(SUBSTITUTE($G577,"]",""))</f>
        <v>14</v>
      </c>
      <c r="I577" s="27" t="str">
        <f t="shared" si="82"/>
        <v>Grow with Us</v>
      </c>
      <c r="J577" s="28" t="str">
        <f t="shared" si="83"/>
        <v>4thDec2024 08:24:15</v>
      </c>
      <c r="K577" s="28" t="str" cm="1">
        <f t="array" ref="K577:L577">_xlfn.TEXTSPLIT($J577," ")</f>
        <v>4thDec2024</v>
      </c>
      <c r="L577" s="28" t="str">
        <v>08:24:15</v>
      </c>
      <c r="M577" s="58" t="str">
        <f t="shared" si="84"/>
        <v>4/12/2024</v>
      </c>
      <c r="N577" s="28" t="str" cm="1">
        <f t="array" ref="N577:P577">_xlfn.TEXTSPLIT($M577,"/")</f>
        <v>4</v>
      </c>
      <c r="O577" s="28" t="str">
        <v>12</v>
      </c>
      <c r="P577" s="28" t="str">
        <v>2024</v>
      </c>
      <c r="Q577" s="28">
        <f>DATE(P577,N577,O577)</f>
        <v>45394</v>
      </c>
      <c r="R577" s="89" t="str" cm="1">
        <f t="array" ref="R577:T577">_xlfn.TEXTSPLIT($L577,":")</f>
        <v>08</v>
      </c>
      <c r="S577" s="28" t="str">
        <v>24</v>
      </c>
      <c r="T577" s="28" t="str">
        <v>15</v>
      </c>
      <c r="U577" s="90">
        <f t="shared" si="85"/>
        <v>0.35017361111111112</v>
      </c>
      <c r="V577" s="27" t="str">
        <f t="shared" si="86"/>
        <v>Subscribers</v>
      </c>
      <c r="W577" s="37" t="str">
        <f t="shared" si="87"/>
        <v>Youtube</v>
      </c>
      <c r="X577" s="71">
        <f t="shared" si="79"/>
        <v>14</v>
      </c>
      <c r="Y577" s="60" t="str">
        <f t="shared" si="80"/>
        <v>Grow with Us</v>
      </c>
      <c r="Z577" s="69">
        <f t="shared" si="88"/>
        <v>45394</v>
      </c>
      <c r="AA577" s="66" t="str" cm="1">
        <f t="array" ref="AA577:AB577">_xlfn.TEXTSPLIT($F577,$V577)</f>
        <v>601147292</v>
      </c>
      <c r="AB577" t="str">
        <v/>
      </c>
    </row>
    <row r="578" spans="1:28">
      <c r="A578" s="32" t="s">
        <v>1706</v>
      </c>
      <c r="B578" s="37" t="str" cm="1">
        <f t="array" ref="B578:D578">TRIM(_xlfn.TEXTSPLIT($A578,"#"))</f>
        <v>1stDec2024(07:27:14)601237296Explore Page</v>
      </c>
      <c r="C578" s="27" t="str">
        <v>Unlock Your Potential</v>
      </c>
      <c r="D578" s="27" t="str">
        <v>[5]</v>
      </c>
      <c r="E578" s="27" t="str" cm="1">
        <f t="array" ref="E578:F578">_xlfn.TEXTSPLIT($B578,")")</f>
        <v>1stDec2024(07:27:14</v>
      </c>
      <c r="F578" s="27" t="str">
        <v>601237296Explore Page</v>
      </c>
      <c r="G578" s="27" t="str">
        <f t="shared" si="81"/>
        <v>5]</v>
      </c>
      <c r="H578" s="27">
        <f>VALUE(SUBSTITUTE($G578,"]",""))</f>
        <v>5</v>
      </c>
      <c r="I578" s="27" t="str">
        <f t="shared" si="82"/>
        <v>Unlock Your Potential</v>
      </c>
      <c r="J578" s="28" t="str">
        <f t="shared" si="83"/>
        <v>1stDec2024 07:27:14</v>
      </c>
      <c r="K578" s="28" t="str" cm="1">
        <f t="array" ref="K578:L578">_xlfn.TEXTSPLIT($J578," ")</f>
        <v>1stDec2024</v>
      </c>
      <c r="L578" s="28" t="str">
        <v>07:27:14</v>
      </c>
      <c r="M578" s="58" t="str">
        <f t="shared" si="84"/>
        <v>1/12/2024</v>
      </c>
      <c r="N578" s="28" t="str" cm="1">
        <f t="array" ref="N578:P578">_xlfn.TEXTSPLIT($M578,"/")</f>
        <v>1</v>
      </c>
      <c r="O578" s="28" t="str">
        <v>12</v>
      </c>
      <c r="P578" s="28" t="str">
        <v>2024</v>
      </c>
      <c r="Q578" s="28">
        <f>DATE(P578,N578,O578)</f>
        <v>45303</v>
      </c>
      <c r="R578" s="89" t="str" cm="1">
        <f t="array" ref="R578:T578">_xlfn.TEXTSPLIT($L578,":")</f>
        <v>07</v>
      </c>
      <c r="S578" s="28" t="str">
        <v>27</v>
      </c>
      <c r="T578" s="28" t="str">
        <v>14</v>
      </c>
      <c r="U578" s="90">
        <f t="shared" si="85"/>
        <v>0.31057870370370372</v>
      </c>
      <c r="V578" s="27" t="str">
        <f t="shared" si="86"/>
        <v>Explore Page</v>
      </c>
      <c r="W578" s="37" t="str">
        <f t="shared" si="87"/>
        <v>Instagram</v>
      </c>
      <c r="X578" s="71">
        <f t="shared" ref="X578:X641" si="89">H578</f>
        <v>5</v>
      </c>
      <c r="Y578" s="60" t="str">
        <f t="shared" ref="Y578:Y641" si="90">I578</f>
        <v>Unlock Your Potential</v>
      </c>
      <c r="Z578" s="69">
        <f t="shared" si="88"/>
        <v>45303</v>
      </c>
      <c r="AA578" s="66" t="str" cm="1">
        <f t="array" ref="AA578:AB578">_xlfn.TEXTSPLIT($F578,$V578)</f>
        <v>601237296</v>
      </c>
      <c r="AB578" t="str">
        <v/>
      </c>
    </row>
    <row r="579" spans="1:28">
      <c r="A579" s="32" t="s">
        <v>1707</v>
      </c>
      <c r="B579" s="37" t="str" cm="1">
        <f t="array" ref="B579:D579">TRIM(_xlfn.TEXTSPLIT($A579,"#"))</f>
        <v>5thDec2024(09:39:53)701327300Reels</v>
      </c>
      <c r="C579" s="27" t="str">
        <v>Unlock Your Potential</v>
      </c>
      <c r="D579" s="27" t="str">
        <v>[19]</v>
      </c>
      <c r="E579" s="27" t="str" cm="1">
        <f t="array" ref="E579:F579">_xlfn.TEXTSPLIT($B579,")")</f>
        <v>5thDec2024(09:39:53</v>
      </c>
      <c r="F579" s="27" t="str">
        <v>701327300Reels</v>
      </c>
      <c r="G579" s="27" t="str">
        <f t="shared" ref="G579:G642" si="91">SUBSTITUTE($D579,"[","")</f>
        <v>19]</v>
      </c>
      <c r="H579" s="27">
        <f>VALUE(SUBSTITUTE($G579,"]",""))</f>
        <v>19</v>
      </c>
      <c r="I579" s="27" t="str">
        <f t="shared" ref="I579:I642" si="92">C579</f>
        <v>Unlock Your Potential</v>
      </c>
      <c r="J579" s="28" t="str">
        <f t="shared" ref="J579:J642" si="93">SUBSTITUTE($E579,"("," ")</f>
        <v>5thDec2024 09:39:53</v>
      </c>
      <c r="K579" s="28" t="str" cm="1">
        <f t="array" ref="K579:L579">_xlfn.TEXTSPLIT($J579," ")</f>
        <v>5thDec2024</v>
      </c>
      <c r="L579" s="28" t="str">
        <v>09:39:53</v>
      </c>
      <c r="M579" s="58" t="str">
        <f t="shared" ref="M579:M642" si="94">IF($K579="7thDec2024","7/12/2024",IF($K579="1stDec2024","1/12/2024",IF($K579="2ndDec2024","2/12/2024",IF($K579="3rdDec2024","3/12/2024",IF($K579="4thDec2024","4/12/2024",IF($K579="5thDec2024","5/12/2024",IF($K579="6thDec2024","6/12/2024",IF($K579="7thDec2024","7/12/2024"))))))))</f>
        <v>5/12/2024</v>
      </c>
      <c r="N579" s="28" t="str" cm="1">
        <f t="array" ref="N579:P579">_xlfn.TEXTSPLIT($M579,"/")</f>
        <v>5</v>
      </c>
      <c r="O579" s="28" t="str">
        <v>12</v>
      </c>
      <c r="P579" s="28" t="str">
        <v>2024</v>
      </c>
      <c r="Q579" s="28">
        <f>DATE(P579,N579,O579)</f>
        <v>45424</v>
      </c>
      <c r="R579" s="89" t="str" cm="1">
        <f t="array" ref="R579:T579">_xlfn.TEXTSPLIT($L579,":")</f>
        <v>09</v>
      </c>
      <c r="S579" s="28" t="str">
        <v>39</v>
      </c>
      <c r="T579" s="28" t="str">
        <v>53</v>
      </c>
      <c r="U579" s="90">
        <f t="shared" ref="U579:U642" si="95">TIME(R579,S579,T579)</f>
        <v>0.40269675925925924</v>
      </c>
      <c r="V579" s="27" t="str">
        <f t="shared" ref="V579:V642" si="96">MID($F579,10,20)</f>
        <v>Reels</v>
      </c>
      <c r="W579" s="37" t="str">
        <f t="shared" ref="W579:W642" si="97">IF(OR($V579="Reels",$V579="Stories",$V579="Explore Page"),"Instagram",IF(OR($V579="News Feed",$V579="Groups",$V579="Marketplace",$V579="Watch",$V579="Reactions"),"Facebook",IF(OR($V579="Subscribers",$V579="Shorts",$V579="Monetization"),"Youtube")))</f>
        <v>Instagram</v>
      </c>
      <c r="X579" s="71">
        <f t="shared" si="89"/>
        <v>19</v>
      </c>
      <c r="Y579" s="60" t="str">
        <f t="shared" si="90"/>
        <v>Unlock Your Potential</v>
      </c>
      <c r="Z579" s="69">
        <f t="shared" ref="Z579:Z642" si="98">Q579</f>
        <v>45424</v>
      </c>
      <c r="AA579" s="66" t="str" cm="1">
        <f t="array" ref="AA579:AB579">_xlfn.TEXTSPLIT($F579,$V579)</f>
        <v>701327300</v>
      </c>
      <c r="AB579" t="str">
        <v/>
      </c>
    </row>
    <row r="580" spans="1:28">
      <c r="A580" s="32" t="s">
        <v>1708</v>
      </c>
      <c r="B580" s="37" t="str" cm="1">
        <f t="array" ref="B580:D580">TRIM(_xlfn.TEXTSPLIT($A580,"#"))</f>
        <v>1stDec2024(10:46:15)601417303Explore Page</v>
      </c>
      <c r="C580" s="27" t="str">
        <v>Grow with Us</v>
      </c>
      <c r="D580" s="27" t="str">
        <v>[36]</v>
      </c>
      <c r="E580" s="27" t="str" cm="1">
        <f t="array" ref="E580:F580">_xlfn.TEXTSPLIT($B580,")")</f>
        <v>1stDec2024(10:46:15</v>
      </c>
      <c r="F580" s="27" t="str">
        <v>601417303Explore Page</v>
      </c>
      <c r="G580" s="27" t="str">
        <f t="shared" si="91"/>
        <v>36]</v>
      </c>
      <c r="H580" s="27">
        <f>VALUE(SUBSTITUTE($G580,"]",""))</f>
        <v>36</v>
      </c>
      <c r="I580" s="27" t="str">
        <f t="shared" si="92"/>
        <v>Grow with Us</v>
      </c>
      <c r="J580" s="28" t="str">
        <f t="shared" si="93"/>
        <v>1stDec2024 10:46:15</v>
      </c>
      <c r="K580" s="28" t="str" cm="1">
        <f t="array" ref="K580:L580">_xlfn.TEXTSPLIT($J580," ")</f>
        <v>1stDec2024</v>
      </c>
      <c r="L580" s="28" t="str">
        <v>10:46:15</v>
      </c>
      <c r="M580" s="58" t="str">
        <f t="shared" si="94"/>
        <v>1/12/2024</v>
      </c>
      <c r="N580" s="28" t="str" cm="1">
        <f t="array" ref="N580:P580">_xlfn.TEXTSPLIT($M580,"/")</f>
        <v>1</v>
      </c>
      <c r="O580" s="28" t="str">
        <v>12</v>
      </c>
      <c r="P580" s="28" t="str">
        <v>2024</v>
      </c>
      <c r="Q580" s="28">
        <f>DATE(P580,N580,O580)</f>
        <v>45303</v>
      </c>
      <c r="R580" s="89" t="str" cm="1">
        <f t="array" ref="R580:T580">_xlfn.TEXTSPLIT($L580,":")</f>
        <v>10</v>
      </c>
      <c r="S580" s="28" t="str">
        <v>46</v>
      </c>
      <c r="T580" s="28" t="str">
        <v>15</v>
      </c>
      <c r="U580" s="90">
        <f t="shared" si="95"/>
        <v>0.44878472222222221</v>
      </c>
      <c r="V580" s="27" t="str">
        <f t="shared" si="96"/>
        <v>Explore Page</v>
      </c>
      <c r="W580" s="37" t="str">
        <f t="shared" si="97"/>
        <v>Instagram</v>
      </c>
      <c r="X580" s="71">
        <f t="shared" si="89"/>
        <v>36</v>
      </c>
      <c r="Y580" s="60" t="str">
        <f t="shared" si="90"/>
        <v>Grow with Us</v>
      </c>
      <c r="Z580" s="69">
        <f t="shared" si="98"/>
        <v>45303</v>
      </c>
      <c r="AA580" s="66" t="str" cm="1">
        <f t="array" ref="AA580:AB580">_xlfn.TEXTSPLIT($F580,$V580)</f>
        <v>601417303</v>
      </c>
      <c r="AB580" t="str">
        <v/>
      </c>
    </row>
    <row r="581" spans="1:28">
      <c r="A581" s="32" t="s">
        <v>1709</v>
      </c>
      <c r="B581" s="37" t="str" cm="1">
        <f t="array" ref="B581:D581">TRIM(_xlfn.TEXTSPLIT($A581,"#"))</f>
        <v>5thDec2024(03:46:54)701507307Reels</v>
      </c>
      <c r="C581" s="27" t="str">
        <v>Unlock Your Potential</v>
      </c>
      <c r="D581" s="27" t="str">
        <v>[31]</v>
      </c>
      <c r="E581" s="27" t="str" cm="1">
        <f t="array" ref="E581:F581">_xlfn.TEXTSPLIT($B581,")")</f>
        <v>5thDec2024(03:46:54</v>
      </c>
      <c r="F581" s="27" t="str">
        <v>701507307Reels</v>
      </c>
      <c r="G581" s="27" t="str">
        <f t="shared" si="91"/>
        <v>31]</v>
      </c>
      <c r="H581" s="27">
        <f>VALUE(SUBSTITUTE($G581,"]",""))</f>
        <v>31</v>
      </c>
      <c r="I581" s="27" t="str">
        <f t="shared" si="92"/>
        <v>Unlock Your Potential</v>
      </c>
      <c r="J581" s="28" t="str">
        <f t="shared" si="93"/>
        <v>5thDec2024 03:46:54</v>
      </c>
      <c r="K581" s="28" t="str" cm="1">
        <f t="array" ref="K581:L581">_xlfn.TEXTSPLIT($J581," ")</f>
        <v>5thDec2024</v>
      </c>
      <c r="L581" s="28" t="str">
        <v>03:46:54</v>
      </c>
      <c r="M581" s="58" t="str">
        <f t="shared" si="94"/>
        <v>5/12/2024</v>
      </c>
      <c r="N581" s="28" t="str" cm="1">
        <f t="array" ref="N581:P581">_xlfn.TEXTSPLIT($M581,"/")</f>
        <v>5</v>
      </c>
      <c r="O581" s="28" t="str">
        <v>12</v>
      </c>
      <c r="P581" s="28" t="str">
        <v>2024</v>
      </c>
      <c r="Q581" s="28">
        <f>DATE(P581,N581,O581)</f>
        <v>45424</v>
      </c>
      <c r="R581" s="89" t="str" cm="1">
        <f t="array" ref="R581:T581">_xlfn.TEXTSPLIT($L581,":")</f>
        <v>03</v>
      </c>
      <c r="S581" s="28" t="str">
        <v>46</v>
      </c>
      <c r="T581" s="28" t="str">
        <v>54</v>
      </c>
      <c r="U581" s="90">
        <f t="shared" si="95"/>
        <v>0.15756944444444446</v>
      </c>
      <c r="V581" s="27" t="str">
        <f t="shared" si="96"/>
        <v>Reels</v>
      </c>
      <c r="W581" s="37" t="str">
        <f t="shared" si="97"/>
        <v>Instagram</v>
      </c>
      <c r="X581" s="71">
        <f t="shared" si="89"/>
        <v>31</v>
      </c>
      <c r="Y581" s="60" t="str">
        <f t="shared" si="90"/>
        <v>Unlock Your Potential</v>
      </c>
      <c r="Z581" s="69">
        <f t="shared" si="98"/>
        <v>45424</v>
      </c>
      <c r="AA581" s="66" t="str" cm="1">
        <f t="array" ref="AA581:AB581">_xlfn.TEXTSPLIT($F581,$V581)</f>
        <v>701507307</v>
      </c>
      <c r="AB581" t="str">
        <v/>
      </c>
    </row>
    <row r="582" spans="1:28">
      <c r="A582" s="32" t="s">
        <v>1710</v>
      </c>
      <c r="B582" s="37" t="str" cm="1">
        <f t="array" ref="B582:D582">TRIM(_xlfn.TEXTSPLIT($A582,"#"))</f>
        <v>3rdDec2024(11:08:34)601597311Shorts</v>
      </c>
      <c r="C582" s="27" t="str">
        <v>Train to Gain</v>
      </c>
      <c r="D582" s="27" t="str">
        <v>[36]</v>
      </c>
      <c r="E582" s="27" t="str" cm="1">
        <f t="array" ref="E582:F582">_xlfn.TEXTSPLIT($B582,")")</f>
        <v>3rdDec2024(11:08:34</v>
      </c>
      <c r="F582" s="27" t="str">
        <v>601597311Shorts</v>
      </c>
      <c r="G582" s="27" t="str">
        <f t="shared" si="91"/>
        <v>36]</v>
      </c>
      <c r="H582" s="27">
        <f>VALUE(SUBSTITUTE($G582,"]",""))</f>
        <v>36</v>
      </c>
      <c r="I582" s="27" t="str">
        <f t="shared" si="92"/>
        <v>Train to Gain</v>
      </c>
      <c r="J582" s="28" t="str">
        <f t="shared" si="93"/>
        <v>3rdDec2024 11:08:34</v>
      </c>
      <c r="K582" s="28" t="str" cm="1">
        <f t="array" ref="K582:L582">_xlfn.TEXTSPLIT($J582," ")</f>
        <v>3rdDec2024</v>
      </c>
      <c r="L582" s="28" t="str">
        <v>11:08:34</v>
      </c>
      <c r="M582" s="58" t="str">
        <f t="shared" si="94"/>
        <v>3/12/2024</v>
      </c>
      <c r="N582" s="28" t="str" cm="1">
        <f t="array" ref="N582:P582">_xlfn.TEXTSPLIT($M582,"/")</f>
        <v>3</v>
      </c>
      <c r="O582" s="28" t="str">
        <v>12</v>
      </c>
      <c r="P582" s="28" t="str">
        <v>2024</v>
      </c>
      <c r="Q582" s="28">
        <f>DATE(P582,N582,O582)</f>
        <v>45363</v>
      </c>
      <c r="R582" s="89" t="str" cm="1">
        <f t="array" ref="R582:T582">_xlfn.TEXTSPLIT($L582,":")</f>
        <v>11</v>
      </c>
      <c r="S582" s="28" t="str">
        <v>08</v>
      </c>
      <c r="T582" s="28" t="str">
        <v>34</v>
      </c>
      <c r="U582" s="90">
        <f t="shared" si="95"/>
        <v>0.46428240740740739</v>
      </c>
      <c r="V582" s="27" t="str">
        <f t="shared" si="96"/>
        <v>Shorts</v>
      </c>
      <c r="W582" s="37" t="str">
        <f t="shared" si="97"/>
        <v>Youtube</v>
      </c>
      <c r="X582" s="71">
        <f t="shared" si="89"/>
        <v>36</v>
      </c>
      <c r="Y582" s="60" t="str">
        <f t="shared" si="90"/>
        <v>Train to Gain</v>
      </c>
      <c r="Z582" s="69">
        <f t="shared" si="98"/>
        <v>45363</v>
      </c>
      <c r="AA582" s="66" t="str" cm="1">
        <f t="array" ref="AA582:AB582">_xlfn.TEXTSPLIT($F582,$V582)</f>
        <v>601597311</v>
      </c>
      <c r="AB582" t="str">
        <v/>
      </c>
    </row>
    <row r="583" spans="1:28">
      <c r="A583" s="32" t="s">
        <v>1711</v>
      </c>
      <c r="B583" s="37" t="str" cm="1">
        <f t="array" ref="B583:D583">TRIM(_xlfn.TEXTSPLIT($A583,"#"))</f>
        <v>1stDec2024(03:10:24)601687315Stories</v>
      </c>
      <c r="C583" s="27" t="str">
        <v>Train to Gain</v>
      </c>
      <c r="D583" s="27" t="str">
        <v>[15]</v>
      </c>
      <c r="E583" s="27" t="str" cm="1">
        <f t="array" ref="E583:F583">_xlfn.TEXTSPLIT($B583,")")</f>
        <v>1stDec2024(03:10:24</v>
      </c>
      <c r="F583" s="27" t="str">
        <v>601687315Stories</v>
      </c>
      <c r="G583" s="27" t="str">
        <f t="shared" si="91"/>
        <v>15]</v>
      </c>
      <c r="H583" s="27">
        <f>VALUE(SUBSTITUTE($G583,"]",""))</f>
        <v>15</v>
      </c>
      <c r="I583" s="27" t="str">
        <f t="shared" si="92"/>
        <v>Train to Gain</v>
      </c>
      <c r="J583" s="28" t="str">
        <f t="shared" si="93"/>
        <v>1stDec2024 03:10:24</v>
      </c>
      <c r="K583" s="28" t="str" cm="1">
        <f t="array" ref="K583:L583">_xlfn.TEXTSPLIT($J583," ")</f>
        <v>1stDec2024</v>
      </c>
      <c r="L583" s="28" t="str">
        <v>03:10:24</v>
      </c>
      <c r="M583" s="58" t="str">
        <f t="shared" si="94"/>
        <v>1/12/2024</v>
      </c>
      <c r="N583" s="28" t="str" cm="1">
        <f t="array" ref="N583:P583">_xlfn.TEXTSPLIT($M583,"/")</f>
        <v>1</v>
      </c>
      <c r="O583" s="28" t="str">
        <v>12</v>
      </c>
      <c r="P583" s="28" t="str">
        <v>2024</v>
      </c>
      <c r="Q583" s="28">
        <f>DATE(P583,N583,O583)</f>
        <v>45303</v>
      </c>
      <c r="R583" s="89" t="str" cm="1">
        <f t="array" ref="R583:T583">_xlfn.TEXTSPLIT($L583,":")</f>
        <v>03</v>
      </c>
      <c r="S583" s="28" t="str">
        <v>10</v>
      </c>
      <c r="T583" s="28" t="str">
        <v>24</v>
      </c>
      <c r="U583" s="90">
        <f t="shared" si="95"/>
        <v>0.13222222222222221</v>
      </c>
      <c r="V583" s="27" t="str">
        <f t="shared" si="96"/>
        <v>Stories</v>
      </c>
      <c r="W583" s="37" t="str">
        <f t="shared" si="97"/>
        <v>Instagram</v>
      </c>
      <c r="X583" s="71">
        <f t="shared" si="89"/>
        <v>15</v>
      </c>
      <c r="Y583" s="60" t="str">
        <f t="shared" si="90"/>
        <v>Train to Gain</v>
      </c>
      <c r="Z583" s="69">
        <f t="shared" si="98"/>
        <v>45303</v>
      </c>
      <c r="AA583" s="66" t="str" cm="1">
        <f t="array" ref="AA583:AB583">_xlfn.TEXTSPLIT($F583,$V583)</f>
        <v>601687315</v>
      </c>
      <c r="AB583" t="str">
        <v/>
      </c>
    </row>
    <row r="584" spans="1:28">
      <c r="A584" s="32" t="s">
        <v>1712</v>
      </c>
      <c r="B584" s="37" t="str" cm="1">
        <f t="array" ref="B584:D584">TRIM(_xlfn.TEXTSPLIT($A584,"#"))</f>
        <v>2ndDec2024(06:46:04)601777319Reels</v>
      </c>
      <c r="C584" s="27" t="str">
        <v>Unlock Your Potential</v>
      </c>
      <c r="D584" s="27" t="str">
        <v>[31]</v>
      </c>
      <c r="E584" s="27" t="str" cm="1">
        <f t="array" ref="E584:F584">_xlfn.TEXTSPLIT($B584,")")</f>
        <v>2ndDec2024(06:46:04</v>
      </c>
      <c r="F584" s="27" t="str">
        <v>601777319Reels</v>
      </c>
      <c r="G584" s="27" t="str">
        <f t="shared" si="91"/>
        <v>31]</v>
      </c>
      <c r="H584" s="27">
        <f>VALUE(SUBSTITUTE($G584,"]",""))</f>
        <v>31</v>
      </c>
      <c r="I584" s="27" t="str">
        <f t="shared" si="92"/>
        <v>Unlock Your Potential</v>
      </c>
      <c r="J584" s="28" t="str">
        <f t="shared" si="93"/>
        <v>2ndDec2024 06:46:04</v>
      </c>
      <c r="K584" s="28" t="str" cm="1">
        <f t="array" ref="K584:L584">_xlfn.TEXTSPLIT($J584," ")</f>
        <v>2ndDec2024</v>
      </c>
      <c r="L584" s="28" t="str">
        <v>06:46:04</v>
      </c>
      <c r="M584" s="58" t="str">
        <f t="shared" si="94"/>
        <v>2/12/2024</v>
      </c>
      <c r="N584" s="28" t="str" cm="1">
        <f t="array" ref="N584:P584">_xlfn.TEXTSPLIT($M584,"/")</f>
        <v>2</v>
      </c>
      <c r="O584" s="28" t="str">
        <v>12</v>
      </c>
      <c r="P584" s="28" t="str">
        <v>2024</v>
      </c>
      <c r="Q584" s="28">
        <f>DATE(P584,N584,O584)</f>
        <v>45334</v>
      </c>
      <c r="R584" s="89" t="str" cm="1">
        <f t="array" ref="R584:T584">_xlfn.TEXTSPLIT($L584,":")</f>
        <v>06</v>
      </c>
      <c r="S584" s="28" t="str">
        <v>46</v>
      </c>
      <c r="T584" s="28" t="str">
        <v>04</v>
      </c>
      <c r="U584" s="90">
        <f t="shared" si="95"/>
        <v>0.28199074074074076</v>
      </c>
      <c r="V584" s="27" t="str">
        <f t="shared" si="96"/>
        <v>Reels</v>
      </c>
      <c r="W584" s="37" t="str">
        <f t="shared" si="97"/>
        <v>Instagram</v>
      </c>
      <c r="X584" s="71">
        <f t="shared" si="89"/>
        <v>31</v>
      </c>
      <c r="Y584" s="60" t="str">
        <f t="shared" si="90"/>
        <v>Unlock Your Potential</v>
      </c>
      <c r="Z584" s="69">
        <f t="shared" si="98"/>
        <v>45334</v>
      </c>
      <c r="AA584" s="66" t="str" cm="1">
        <f t="array" ref="AA584:AB584">_xlfn.TEXTSPLIT($F584,$V584)</f>
        <v>601777319</v>
      </c>
      <c r="AB584" t="str">
        <v/>
      </c>
    </row>
    <row r="585" spans="1:28">
      <c r="A585" s="32" t="s">
        <v>1713</v>
      </c>
      <c r="B585" s="37" t="str" cm="1">
        <f t="array" ref="B585:D585">TRIM(_xlfn.TEXTSPLIT($A585,"#"))</f>
        <v>6thDec2024(08:34:20)701867322Groups</v>
      </c>
      <c r="C585" s="27" t="str">
        <v>Train to Gain</v>
      </c>
      <c r="D585" s="27" t="str">
        <v>[13]</v>
      </c>
      <c r="E585" s="27" t="str" cm="1">
        <f t="array" ref="E585:F585">_xlfn.TEXTSPLIT($B585,")")</f>
        <v>6thDec2024(08:34:20</v>
      </c>
      <c r="F585" s="27" t="str">
        <v>701867322Groups</v>
      </c>
      <c r="G585" s="27" t="str">
        <f t="shared" si="91"/>
        <v>13]</v>
      </c>
      <c r="H585" s="27">
        <f>VALUE(SUBSTITUTE($G585,"]",""))</f>
        <v>13</v>
      </c>
      <c r="I585" s="27" t="str">
        <f t="shared" si="92"/>
        <v>Train to Gain</v>
      </c>
      <c r="J585" s="28" t="str">
        <f t="shared" si="93"/>
        <v>6thDec2024 08:34:20</v>
      </c>
      <c r="K585" s="28" t="str" cm="1">
        <f t="array" ref="K585:L585">_xlfn.TEXTSPLIT($J585," ")</f>
        <v>6thDec2024</v>
      </c>
      <c r="L585" s="28" t="str">
        <v>08:34:20</v>
      </c>
      <c r="M585" s="58" t="str">
        <f t="shared" si="94"/>
        <v>6/12/2024</v>
      </c>
      <c r="N585" s="28" t="str" cm="1">
        <f t="array" ref="N585:P585">_xlfn.TEXTSPLIT($M585,"/")</f>
        <v>6</v>
      </c>
      <c r="O585" s="28" t="str">
        <v>12</v>
      </c>
      <c r="P585" s="28" t="str">
        <v>2024</v>
      </c>
      <c r="Q585" s="28">
        <f>DATE(P585,N585,O585)</f>
        <v>45455</v>
      </c>
      <c r="R585" s="89" t="str" cm="1">
        <f t="array" ref="R585:T585">_xlfn.TEXTSPLIT($L585,":")</f>
        <v>08</v>
      </c>
      <c r="S585" s="28" t="str">
        <v>34</v>
      </c>
      <c r="T585" s="28" t="str">
        <v>20</v>
      </c>
      <c r="U585" s="90">
        <f t="shared" si="95"/>
        <v>0.35717592592592595</v>
      </c>
      <c r="V585" s="27" t="str">
        <f t="shared" si="96"/>
        <v>Groups</v>
      </c>
      <c r="W585" s="37" t="str">
        <f t="shared" si="97"/>
        <v>Facebook</v>
      </c>
      <c r="X585" s="71">
        <f t="shared" si="89"/>
        <v>13</v>
      </c>
      <c r="Y585" s="60" t="str">
        <f t="shared" si="90"/>
        <v>Train to Gain</v>
      </c>
      <c r="Z585" s="69">
        <f t="shared" si="98"/>
        <v>45455</v>
      </c>
      <c r="AA585" s="66" t="str" cm="1">
        <f t="array" ref="AA585:AB585">_xlfn.TEXTSPLIT($F585,$V585)</f>
        <v>701867322</v>
      </c>
      <c r="AB585" t="str">
        <v/>
      </c>
    </row>
    <row r="586" spans="1:28">
      <c r="A586" s="32" t="s">
        <v>1714</v>
      </c>
      <c r="B586" s="37" t="str" cm="1">
        <f t="array" ref="B586:D586">TRIM(_xlfn.TEXTSPLIT($A586,"#"))</f>
        <v>3rdDec2024(01:22:31)601957326Explore Page</v>
      </c>
      <c r="C586" s="27" t="str">
        <v>Train to Gain</v>
      </c>
      <c r="D586" s="27" t="str">
        <v>[15]</v>
      </c>
      <c r="E586" s="27" t="str" cm="1">
        <f t="array" ref="E586:F586">_xlfn.TEXTSPLIT($B586,")")</f>
        <v>3rdDec2024(01:22:31</v>
      </c>
      <c r="F586" s="27" t="str">
        <v>601957326Explore Page</v>
      </c>
      <c r="G586" s="27" t="str">
        <f t="shared" si="91"/>
        <v>15]</v>
      </c>
      <c r="H586" s="27">
        <f>VALUE(SUBSTITUTE($G586,"]",""))</f>
        <v>15</v>
      </c>
      <c r="I586" s="27" t="str">
        <f t="shared" si="92"/>
        <v>Train to Gain</v>
      </c>
      <c r="J586" s="28" t="str">
        <f t="shared" si="93"/>
        <v>3rdDec2024 01:22:31</v>
      </c>
      <c r="K586" s="28" t="str" cm="1">
        <f t="array" ref="K586:L586">_xlfn.TEXTSPLIT($J586," ")</f>
        <v>3rdDec2024</v>
      </c>
      <c r="L586" s="28" t="str">
        <v>01:22:31</v>
      </c>
      <c r="M586" s="58" t="str">
        <f t="shared" si="94"/>
        <v>3/12/2024</v>
      </c>
      <c r="N586" s="28" t="str" cm="1">
        <f t="array" ref="N586:P586">_xlfn.TEXTSPLIT($M586,"/")</f>
        <v>3</v>
      </c>
      <c r="O586" s="28" t="str">
        <v>12</v>
      </c>
      <c r="P586" s="28" t="str">
        <v>2024</v>
      </c>
      <c r="Q586" s="28">
        <f>DATE(P586,N586,O586)</f>
        <v>45363</v>
      </c>
      <c r="R586" s="89" t="str" cm="1">
        <f t="array" ref="R586:T586">_xlfn.TEXTSPLIT($L586,":")</f>
        <v>01</v>
      </c>
      <c r="S586" s="28" t="str">
        <v>22</v>
      </c>
      <c r="T586" s="28" t="str">
        <v>31</v>
      </c>
      <c r="U586" s="90">
        <f t="shared" si="95"/>
        <v>5.7303240740740738E-2</v>
      </c>
      <c r="V586" s="27" t="str">
        <f t="shared" si="96"/>
        <v>Explore Page</v>
      </c>
      <c r="W586" s="37" t="str">
        <f t="shared" si="97"/>
        <v>Instagram</v>
      </c>
      <c r="X586" s="71">
        <f t="shared" si="89"/>
        <v>15</v>
      </c>
      <c r="Y586" s="60" t="str">
        <f t="shared" si="90"/>
        <v>Train to Gain</v>
      </c>
      <c r="Z586" s="69">
        <f t="shared" si="98"/>
        <v>45363</v>
      </c>
      <c r="AA586" s="66" t="str" cm="1">
        <f t="array" ref="AA586:AB586">_xlfn.TEXTSPLIT($F586,$V586)</f>
        <v>601957326</v>
      </c>
      <c r="AB586" t="str">
        <v/>
      </c>
    </row>
    <row r="587" spans="1:28">
      <c r="A587" s="32" t="s">
        <v>1715</v>
      </c>
      <c r="B587" s="37" t="str" cm="1">
        <f t="array" ref="B587:D587">TRIM(_xlfn.TEXTSPLIT($A587,"#"))</f>
        <v>3rdDec2024(09:45:15)702047330Monetization</v>
      </c>
      <c r="C587" s="27" t="str">
        <v>Unlock Your Potential</v>
      </c>
      <c r="D587" s="27" t="str">
        <v>[39]</v>
      </c>
      <c r="E587" s="27" t="str" cm="1">
        <f t="array" ref="E587:F587">_xlfn.TEXTSPLIT($B587,")")</f>
        <v>3rdDec2024(09:45:15</v>
      </c>
      <c r="F587" s="27" t="str">
        <v>702047330Monetization</v>
      </c>
      <c r="G587" s="27" t="str">
        <f t="shared" si="91"/>
        <v>39]</v>
      </c>
      <c r="H587" s="27">
        <f>VALUE(SUBSTITUTE($G587,"]",""))</f>
        <v>39</v>
      </c>
      <c r="I587" s="27" t="str">
        <f t="shared" si="92"/>
        <v>Unlock Your Potential</v>
      </c>
      <c r="J587" s="28" t="str">
        <f t="shared" si="93"/>
        <v>3rdDec2024 09:45:15</v>
      </c>
      <c r="K587" s="28" t="str" cm="1">
        <f t="array" ref="K587:L587">_xlfn.TEXTSPLIT($J587," ")</f>
        <v>3rdDec2024</v>
      </c>
      <c r="L587" s="28" t="str">
        <v>09:45:15</v>
      </c>
      <c r="M587" s="58" t="str">
        <f t="shared" si="94"/>
        <v>3/12/2024</v>
      </c>
      <c r="N587" s="28" t="str" cm="1">
        <f t="array" ref="N587:P587">_xlfn.TEXTSPLIT($M587,"/")</f>
        <v>3</v>
      </c>
      <c r="O587" s="28" t="str">
        <v>12</v>
      </c>
      <c r="P587" s="28" t="str">
        <v>2024</v>
      </c>
      <c r="Q587" s="28">
        <f>DATE(P587,N587,O587)</f>
        <v>45363</v>
      </c>
      <c r="R587" s="89" t="str" cm="1">
        <f t="array" ref="R587:T587">_xlfn.TEXTSPLIT($L587,":")</f>
        <v>09</v>
      </c>
      <c r="S587" s="28" t="str">
        <v>45</v>
      </c>
      <c r="T587" s="28" t="str">
        <v>15</v>
      </c>
      <c r="U587" s="90">
        <f t="shared" si="95"/>
        <v>0.40642361111111114</v>
      </c>
      <c r="V587" s="27" t="str">
        <f t="shared" si="96"/>
        <v>Monetization</v>
      </c>
      <c r="W587" s="37" t="str">
        <f t="shared" si="97"/>
        <v>Youtube</v>
      </c>
      <c r="X587" s="71">
        <f t="shared" si="89"/>
        <v>39</v>
      </c>
      <c r="Y587" s="60" t="str">
        <f t="shared" si="90"/>
        <v>Unlock Your Potential</v>
      </c>
      <c r="Z587" s="69">
        <f t="shared" si="98"/>
        <v>45363</v>
      </c>
      <c r="AA587" s="66" t="str" cm="1">
        <f t="array" ref="AA587:AB587">_xlfn.TEXTSPLIT($F587,$V587)</f>
        <v>702047330</v>
      </c>
      <c r="AB587" t="str">
        <v/>
      </c>
    </row>
    <row r="588" spans="1:28">
      <c r="A588" s="32" t="s">
        <v>1716</v>
      </c>
      <c r="B588" s="37" t="str" cm="1">
        <f t="array" ref="B588:D588">TRIM(_xlfn.TEXTSPLIT($A588,"#"))</f>
        <v>4thDec2024(09:28:42)702137334Monetization</v>
      </c>
      <c r="C588" s="27" t="str">
        <v>Train to Gain</v>
      </c>
      <c r="D588" s="27" t="str">
        <v>[8]</v>
      </c>
      <c r="E588" s="27" t="str" cm="1">
        <f t="array" ref="E588:F588">_xlfn.TEXTSPLIT($B588,")")</f>
        <v>4thDec2024(09:28:42</v>
      </c>
      <c r="F588" s="27" t="str">
        <v>702137334Monetization</v>
      </c>
      <c r="G588" s="27" t="str">
        <f t="shared" si="91"/>
        <v>8]</v>
      </c>
      <c r="H588" s="27">
        <f>VALUE(SUBSTITUTE($G588,"]",""))</f>
        <v>8</v>
      </c>
      <c r="I588" s="27" t="str">
        <f t="shared" si="92"/>
        <v>Train to Gain</v>
      </c>
      <c r="J588" s="28" t="str">
        <f t="shared" si="93"/>
        <v>4thDec2024 09:28:42</v>
      </c>
      <c r="K588" s="28" t="str" cm="1">
        <f t="array" ref="K588:L588">_xlfn.TEXTSPLIT($J588," ")</f>
        <v>4thDec2024</v>
      </c>
      <c r="L588" s="28" t="str">
        <v>09:28:42</v>
      </c>
      <c r="M588" s="58" t="str">
        <f t="shared" si="94"/>
        <v>4/12/2024</v>
      </c>
      <c r="N588" s="28" t="str" cm="1">
        <f t="array" ref="N588:P588">_xlfn.TEXTSPLIT($M588,"/")</f>
        <v>4</v>
      </c>
      <c r="O588" s="28" t="str">
        <v>12</v>
      </c>
      <c r="P588" s="28" t="str">
        <v>2024</v>
      </c>
      <c r="Q588" s="28">
        <f>DATE(P588,N588,O588)</f>
        <v>45394</v>
      </c>
      <c r="R588" s="89" t="str" cm="1">
        <f t="array" ref="R588:T588">_xlfn.TEXTSPLIT($L588,":")</f>
        <v>09</v>
      </c>
      <c r="S588" s="28" t="str">
        <v>28</v>
      </c>
      <c r="T588" s="28" t="str">
        <v>42</v>
      </c>
      <c r="U588" s="90">
        <f t="shared" si="95"/>
        <v>0.39493055555555556</v>
      </c>
      <c r="V588" s="27" t="str">
        <f t="shared" si="96"/>
        <v>Monetization</v>
      </c>
      <c r="W588" s="37" t="str">
        <f t="shared" si="97"/>
        <v>Youtube</v>
      </c>
      <c r="X588" s="71">
        <f t="shared" si="89"/>
        <v>8</v>
      </c>
      <c r="Y588" s="60" t="str">
        <f t="shared" si="90"/>
        <v>Train to Gain</v>
      </c>
      <c r="Z588" s="69">
        <f t="shared" si="98"/>
        <v>45394</v>
      </c>
      <c r="AA588" s="66" t="str" cm="1">
        <f t="array" ref="AA588:AB588">_xlfn.TEXTSPLIT($F588,$V588)</f>
        <v>702137334</v>
      </c>
      <c r="AB588" t="str">
        <v/>
      </c>
    </row>
    <row r="589" spans="1:28">
      <c r="A589" s="32" t="s">
        <v>1717</v>
      </c>
      <c r="B589" s="37" t="str" cm="1">
        <f t="array" ref="B589:D589">TRIM(_xlfn.TEXTSPLIT($A589,"#"))</f>
        <v>1stDec2024(02:03:50)602227337Shorts</v>
      </c>
      <c r="C589" s="27" t="str">
        <v>Train to Gain</v>
      </c>
      <c r="D589" s="27" t="str">
        <v>[14]</v>
      </c>
      <c r="E589" s="27" t="str" cm="1">
        <f t="array" ref="E589:F589">_xlfn.TEXTSPLIT($B589,")")</f>
        <v>1stDec2024(02:03:50</v>
      </c>
      <c r="F589" s="27" t="str">
        <v>602227337Shorts</v>
      </c>
      <c r="G589" s="27" t="str">
        <f t="shared" si="91"/>
        <v>14]</v>
      </c>
      <c r="H589" s="27">
        <f>VALUE(SUBSTITUTE($G589,"]",""))</f>
        <v>14</v>
      </c>
      <c r="I589" s="27" t="str">
        <f t="shared" si="92"/>
        <v>Train to Gain</v>
      </c>
      <c r="J589" s="28" t="str">
        <f t="shared" si="93"/>
        <v>1stDec2024 02:03:50</v>
      </c>
      <c r="K589" s="28" t="str" cm="1">
        <f t="array" ref="K589:L589">_xlfn.TEXTSPLIT($J589," ")</f>
        <v>1stDec2024</v>
      </c>
      <c r="L589" s="28" t="str">
        <v>02:03:50</v>
      </c>
      <c r="M589" s="58" t="str">
        <f t="shared" si="94"/>
        <v>1/12/2024</v>
      </c>
      <c r="N589" s="28" t="str" cm="1">
        <f t="array" ref="N589:P589">_xlfn.TEXTSPLIT($M589,"/")</f>
        <v>1</v>
      </c>
      <c r="O589" s="28" t="str">
        <v>12</v>
      </c>
      <c r="P589" s="28" t="str">
        <v>2024</v>
      </c>
      <c r="Q589" s="28">
        <f>DATE(P589,N589,O589)</f>
        <v>45303</v>
      </c>
      <c r="R589" s="89" t="str" cm="1">
        <f t="array" ref="R589:T589">_xlfn.TEXTSPLIT($L589,":")</f>
        <v>02</v>
      </c>
      <c r="S589" s="28" t="str">
        <v>03</v>
      </c>
      <c r="T589" s="28" t="str">
        <v>50</v>
      </c>
      <c r="U589" s="90">
        <f t="shared" si="95"/>
        <v>8.5995370370370375E-2</v>
      </c>
      <c r="V589" s="27" t="str">
        <f t="shared" si="96"/>
        <v>Shorts</v>
      </c>
      <c r="W589" s="37" t="str">
        <f t="shared" si="97"/>
        <v>Youtube</v>
      </c>
      <c r="X589" s="71">
        <f t="shared" si="89"/>
        <v>14</v>
      </c>
      <c r="Y589" s="60" t="str">
        <f t="shared" si="90"/>
        <v>Train to Gain</v>
      </c>
      <c r="Z589" s="69">
        <f t="shared" si="98"/>
        <v>45303</v>
      </c>
      <c r="AA589" s="66" t="str" cm="1">
        <f t="array" ref="AA589:AB589">_xlfn.TEXTSPLIT($F589,$V589)</f>
        <v>602227337</v>
      </c>
      <c r="AB589" t="str">
        <v/>
      </c>
    </row>
    <row r="590" spans="1:28">
      <c r="A590" s="32" t="s">
        <v>1718</v>
      </c>
      <c r="B590" s="37" t="str" cm="1">
        <f t="array" ref="B590:D590">TRIM(_xlfn.TEXTSPLIT($A590,"#"))</f>
        <v>1stDec2024(05:01:01)602317341Explore Page</v>
      </c>
      <c r="C590" s="27" t="str">
        <v>Unlock Your Potential</v>
      </c>
      <c r="D590" s="27" t="str">
        <v>[14]</v>
      </c>
      <c r="E590" s="27" t="str" cm="1">
        <f t="array" ref="E590:F590">_xlfn.TEXTSPLIT($B590,")")</f>
        <v>1stDec2024(05:01:01</v>
      </c>
      <c r="F590" s="27" t="str">
        <v>602317341Explore Page</v>
      </c>
      <c r="G590" s="27" t="str">
        <f t="shared" si="91"/>
        <v>14]</v>
      </c>
      <c r="H590" s="27">
        <f>VALUE(SUBSTITUTE($G590,"]",""))</f>
        <v>14</v>
      </c>
      <c r="I590" s="27" t="str">
        <f t="shared" si="92"/>
        <v>Unlock Your Potential</v>
      </c>
      <c r="J590" s="28" t="str">
        <f t="shared" si="93"/>
        <v>1stDec2024 05:01:01</v>
      </c>
      <c r="K590" s="28" t="str" cm="1">
        <f t="array" ref="K590:L590">_xlfn.TEXTSPLIT($J590," ")</f>
        <v>1stDec2024</v>
      </c>
      <c r="L590" s="28" t="str">
        <v>05:01:01</v>
      </c>
      <c r="M590" s="58" t="str">
        <f t="shared" si="94"/>
        <v>1/12/2024</v>
      </c>
      <c r="N590" s="28" t="str" cm="1">
        <f t="array" ref="N590:P590">_xlfn.TEXTSPLIT($M590,"/")</f>
        <v>1</v>
      </c>
      <c r="O590" s="28" t="str">
        <v>12</v>
      </c>
      <c r="P590" s="28" t="str">
        <v>2024</v>
      </c>
      <c r="Q590" s="28">
        <f>DATE(P590,N590,O590)</f>
        <v>45303</v>
      </c>
      <c r="R590" s="89" t="str" cm="1">
        <f t="array" ref="R590:T590">_xlfn.TEXTSPLIT($L590,":")</f>
        <v>05</v>
      </c>
      <c r="S590" s="28" t="str">
        <v>01</v>
      </c>
      <c r="T590" s="28" t="str">
        <v>01</v>
      </c>
      <c r="U590" s="90">
        <f t="shared" si="95"/>
        <v>0.20903935185185185</v>
      </c>
      <c r="V590" s="27" t="str">
        <f t="shared" si="96"/>
        <v>Explore Page</v>
      </c>
      <c r="W590" s="37" t="str">
        <f t="shared" si="97"/>
        <v>Instagram</v>
      </c>
      <c r="X590" s="71">
        <f t="shared" si="89"/>
        <v>14</v>
      </c>
      <c r="Y590" s="60" t="str">
        <f t="shared" si="90"/>
        <v>Unlock Your Potential</v>
      </c>
      <c r="Z590" s="69">
        <f t="shared" si="98"/>
        <v>45303</v>
      </c>
      <c r="AA590" s="66" t="str" cm="1">
        <f t="array" ref="AA590:AB590">_xlfn.TEXTSPLIT($F590,$V590)</f>
        <v>602317341</v>
      </c>
      <c r="AB590" t="str">
        <v/>
      </c>
    </row>
    <row r="591" spans="1:28">
      <c r="A591" s="32" t="s">
        <v>1719</v>
      </c>
      <c r="B591" s="37" t="str" cm="1">
        <f t="array" ref="B591:D591">TRIM(_xlfn.TEXTSPLIT($A591,"#"))</f>
        <v>5thDec2024(05:50:34)702407345News Feed</v>
      </c>
      <c r="C591" s="27" t="str">
        <v>Unlock Your Potential</v>
      </c>
      <c r="D591" s="27" t="str">
        <v>[14]</v>
      </c>
      <c r="E591" s="27" t="str" cm="1">
        <f t="array" ref="E591:F591">_xlfn.TEXTSPLIT($B591,")")</f>
        <v>5thDec2024(05:50:34</v>
      </c>
      <c r="F591" s="27" t="str">
        <v>702407345News Feed</v>
      </c>
      <c r="G591" s="27" t="str">
        <f t="shared" si="91"/>
        <v>14]</v>
      </c>
      <c r="H591" s="27">
        <f>VALUE(SUBSTITUTE($G591,"]",""))</f>
        <v>14</v>
      </c>
      <c r="I591" s="27" t="str">
        <f t="shared" si="92"/>
        <v>Unlock Your Potential</v>
      </c>
      <c r="J591" s="28" t="str">
        <f t="shared" si="93"/>
        <v>5thDec2024 05:50:34</v>
      </c>
      <c r="K591" s="28" t="str" cm="1">
        <f t="array" ref="K591:L591">_xlfn.TEXTSPLIT($J591," ")</f>
        <v>5thDec2024</v>
      </c>
      <c r="L591" s="28" t="str">
        <v>05:50:34</v>
      </c>
      <c r="M591" s="58" t="str">
        <f t="shared" si="94"/>
        <v>5/12/2024</v>
      </c>
      <c r="N591" s="28" t="str" cm="1">
        <f t="array" ref="N591:P591">_xlfn.TEXTSPLIT($M591,"/")</f>
        <v>5</v>
      </c>
      <c r="O591" s="28" t="str">
        <v>12</v>
      </c>
      <c r="P591" s="28" t="str">
        <v>2024</v>
      </c>
      <c r="Q591" s="28">
        <f>DATE(P591,N591,O591)</f>
        <v>45424</v>
      </c>
      <c r="R591" s="89" t="str" cm="1">
        <f t="array" ref="R591:T591">_xlfn.TEXTSPLIT($L591,":")</f>
        <v>05</v>
      </c>
      <c r="S591" s="28" t="str">
        <v>50</v>
      </c>
      <c r="T591" s="28" t="str">
        <v>34</v>
      </c>
      <c r="U591" s="90">
        <f t="shared" si="95"/>
        <v>0.24344907407407407</v>
      </c>
      <c r="V591" s="27" t="str">
        <f t="shared" si="96"/>
        <v>News Feed</v>
      </c>
      <c r="W591" s="37" t="str">
        <f t="shared" si="97"/>
        <v>Facebook</v>
      </c>
      <c r="X591" s="71">
        <f t="shared" si="89"/>
        <v>14</v>
      </c>
      <c r="Y591" s="60" t="str">
        <f t="shared" si="90"/>
        <v>Unlock Your Potential</v>
      </c>
      <c r="Z591" s="69">
        <f t="shared" si="98"/>
        <v>45424</v>
      </c>
      <c r="AA591" s="66" t="str" cm="1">
        <f t="array" ref="AA591:AB591">_xlfn.TEXTSPLIT($F591,$V591)</f>
        <v>702407345</v>
      </c>
      <c r="AB591" t="str">
        <v/>
      </c>
    </row>
    <row r="592" spans="1:28">
      <c r="A592" s="32" t="s">
        <v>1720</v>
      </c>
      <c r="B592" s="37" t="str" cm="1">
        <f t="array" ref="B592:D592">TRIM(_xlfn.TEXTSPLIT($A592,"#"))</f>
        <v>2ndDec2024(07:46:17)602497349Reels</v>
      </c>
      <c r="C592" s="27" t="str">
        <v>Train to Gain</v>
      </c>
      <c r="D592" s="27" t="str">
        <v>[2]</v>
      </c>
      <c r="E592" s="27" t="str" cm="1">
        <f t="array" ref="E592:F592">_xlfn.TEXTSPLIT($B592,")")</f>
        <v>2ndDec2024(07:46:17</v>
      </c>
      <c r="F592" s="27" t="str">
        <v>602497349Reels</v>
      </c>
      <c r="G592" s="27" t="str">
        <f t="shared" si="91"/>
        <v>2]</v>
      </c>
      <c r="H592" s="27">
        <f>VALUE(SUBSTITUTE($G592,"]",""))</f>
        <v>2</v>
      </c>
      <c r="I592" s="27" t="str">
        <f t="shared" si="92"/>
        <v>Train to Gain</v>
      </c>
      <c r="J592" s="28" t="str">
        <f t="shared" si="93"/>
        <v>2ndDec2024 07:46:17</v>
      </c>
      <c r="K592" s="28" t="str" cm="1">
        <f t="array" ref="K592:L592">_xlfn.TEXTSPLIT($J592," ")</f>
        <v>2ndDec2024</v>
      </c>
      <c r="L592" s="28" t="str">
        <v>07:46:17</v>
      </c>
      <c r="M592" s="58" t="str">
        <f t="shared" si="94"/>
        <v>2/12/2024</v>
      </c>
      <c r="N592" s="28" t="str" cm="1">
        <f t="array" ref="N592:P592">_xlfn.TEXTSPLIT($M592,"/")</f>
        <v>2</v>
      </c>
      <c r="O592" s="28" t="str">
        <v>12</v>
      </c>
      <c r="P592" s="28" t="str">
        <v>2024</v>
      </c>
      <c r="Q592" s="28">
        <f>DATE(P592,N592,O592)</f>
        <v>45334</v>
      </c>
      <c r="R592" s="89" t="str" cm="1">
        <f t="array" ref="R592:T592">_xlfn.TEXTSPLIT($L592,":")</f>
        <v>07</v>
      </c>
      <c r="S592" s="28" t="str">
        <v>46</v>
      </c>
      <c r="T592" s="28" t="str">
        <v>17</v>
      </c>
      <c r="U592" s="90">
        <f t="shared" si="95"/>
        <v>0.32380787037037034</v>
      </c>
      <c r="V592" s="27" t="str">
        <f t="shared" si="96"/>
        <v>Reels</v>
      </c>
      <c r="W592" s="37" t="str">
        <f t="shared" si="97"/>
        <v>Instagram</v>
      </c>
      <c r="X592" s="71">
        <f t="shared" si="89"/>
        <v>2</v>
      </c>
      <c r="Y592" s="60" t="str">
        <f t="shared" si="90"/>
        <v>Train to Gain</v>
      </c>
      <c r="Z592" s="69">
        <f t="shared" si="98"/>
        <v>45334</v>
      </c>
      <c r="AA592" s="66" t="str" cm="1">
        <f t="array" ref="AA592:AB592">_xlfn.TEXTSPLIT($F592,$V592)</f>
        <v>602497349</v>
      </c>
      <c r="AB592" t="str">
        <v/>
      </c>
    </row>
    <row r="593" spans="1:28">
      <c r="A593" s="32" t="s">
        <v>1721</v>
      </c>
      <c r="B593" s="37" t="str" cm="1">
        <f t="array" ref="B593:D593">TRIM(_xlfn.TEXTSPLIT($A593,"#"))</f>
        <v>1stDec2024(06:29:52)702587353Monetization</v>
      </c>
      <c r="C593" s="27" t="str">
        <v>Train to Gain</v>
      </c>
      <c r="D593" s="27" t="str">
        <v>[38]</v>
      </c>
      <c r="E593" s="27" t="str" cm="1">
        <f t="array" ref="E593:F593">_xlfn.TEXTSPLIT($B593,")")</f>
        <v>1stDec2024(06:29:52</v>
      </c>
      <c r="F593" s="27" t="str">
        <v>702587353Monetization</v>
      </c>
      <c r="G593" s="27" t="str">
        <f t="shared" si="91"/>
        <v>38]</v>
      </c>
      <c r="H593" s="27">
        <f>VALUE(SUBSTITUTE($G593,"]",""))</f>
        <v>38</v>
      </c>
      <c r="I593" s="27" t="str">
        <f t="shared" si="92"/>
        <v>Train to Gain</v>
      </c>
      <c r="J593" s="28" t="str">
        <f t="shared" si="93"/>
        <v>1stDec2024 06:29:52</v>
      </c>
      <c r="K593" s="28" t="str" cm="1">
        <f t="array" ref="K593:L593">_xlfn.TEXTSPLIT($J593," ")</f>
        <v>1stDec2024</v>
      </c>
      <c r="L593" s="28" t="str">
        <v>06:29:52</v>
      </c>
      <c r="M593" s="58" t="str">
        <f t="shared" si="94"/>
        <v>1/12/2024</v>
      </c>
      <c r="N593" s="28" t="str" cm="1">
        <f t="array" ref="N593:P593">_xlfn.TEXTSPLIT($M593,"/")</f>
        <v>1</v>
      </c>
      <c r="O593" s="28" t="str">
        <v>12</v>
      </c>
      <c r="P593" s="28" t="str">
        <v>2024</v>
      </c>
      <c r="Q593" s="28">
        <f>DATE(P593,N593,O593)</f>
        <v>45303</v>
      </c>
      <c r="R593" s="89" t="str" cm="1">
        <f t="array" ref="R593:T593">_xlfn.TEXTSPLIT($L593,":")</f>
        <v>06</v>
      </c>
      <c r="S593" s="28" t="str">
        <v>29</v>
      </c>
      <c r="T593" s="28" t="str">
        <v>52</v>
      </c>
      <c r="U593" s="90">
        <f t="shared" si="95"/>
        <v>0.27074074074074073</v>
      </c>
      <c r="V593" s="27" t="str">
        <f t="shared" si="96"/>
        <v>Monetization</v>
      </c>
      <c r="W593" s="37" t="str">
        <f t="shared" si="97"/>
        <v>Youtube</v>
      </c>
      <c r="X593" s="71">
        <f t="shared" si="89"/>
        <v>38</v>
      </c>
      <c r="Y593" s="60" t="str">
        <f t="shared" si="90"/>
        <v>Train to Gain</v>
      </c>
      <c r="Z593" s="69">
        <f t="shared" si="98"/>
        <v>45303</v>
      </c>
      <c r="AA593" s="66" t="str" cm="1">
        <f t="array" ref="AA593:AB593">_xlfn.TEXTSPLIT($F593,$V593)</f>
        <v>702587353</v>
      </c>
      <c r="AB593" t="str">
        <v/>
      </c>
    </row>
    <row r="594" spans="1:28">
      <c r="A594" s="32" t="s">
        <v>1722</v>
      </c>
      <c r="B594" s="37" t="str" cm="1">
        <f t="array" ref="B594:D594">TRIM(_xlfn.TEXTSPLIT($A594,"#"))</f>
        <v>1stDec2024(09:46:43)702677356Monetization</v>
      </c>
      <c r="C594" s="27" t="str">
        <v>Unlock Your Potential</v>
      </c>
      <c r="D594" s="27" t="str">
        <v>[37]</v>
      </c>
      <c r="E594" s="27" t="str" cm="1">
        <f t="array" ref="E594:F594">_xlfn.TEXTSPLIT($B594,")")</f>
        <v>1stDec2024(09:46:43</v>
      </c>
      <c r="F594" s="27" t="str">
        <v>702677356Monetization</v>
      </c>
      <c r="G594" s="27" t="str">
        <f t="shared" si="91"/>
        <v>37]</v>
      </c>
      <c r="H594" s="27">
        <f>VALUE(SUBSTITUTE($G594,"]",""))</f>
        <v>37</v>
      </c>
      <c r="I594" s="27" t="str">
        <f t="shared" si="92"/>
        <v>Unlock Your Potential</v>
      </c>
      <c r="J594" s="28" t="str">
        <f t="shared" si="93"/>
        <v>1stDec2024 09:46:43</v>
      </c>
      <c r="K594" s="28" t="str" cm="1">
        <f t="array" ref="K594:L594">_xlfn.TEXTSPLIT($J594," ")</f>
        <v>1stDec2024</v>
      </c>
      <c r="L594" s="28" t="str">
        <v>09:46:43</v>
      </c>
      <c r="M594" s="58" t="str">
        <f t="shared" si="94"/>
        <v>1/12/2024</v>
      </c>
      <c r="N594" s="28" t="str" cm="1">
        <f t="array" ref="N594:P594">_xlfn.TEXTSPLIT($M594,"/")</f>
        <v>1</v>
      </c>
      <c r="O594" s="28" t="str">
        <v>12</v>
      </c>
      <c r="P594" s="28" t="str">
        <v>2024</v>
      </c>
      <c r="Q594" s="28">
        <f>DATE(P594,N594,O594)</f>
        <v>45303</v>
      </c>
      <c r="R594" s="89" t="str" cm="1">
        <f t="array" ref="R594:T594">_xlfn.TEXTSPLIT($L594,":")</f>
        <v>09</v>
      </c>
      <c r="S594" s="28" t="str">
        <v>46</v>
      </c>
      <c r="T594" s="28" t="str">
        <v>43</v>
      </c>
      <c r="U594" s="90">
        <f t="shared" si="95"/>
        <v>0.40744212962962961</v>
      </c>
      <c r="V594" s="27" t="str">
        <f t="shared" si="96"/>
        <v>Monetization</v>
      </c>
      <c r="W594" s="37" t="str">
        <f t="shared" si="97"/>
        <v>Youtube</v>
      </c>
      <c r="X594" s="71">
        <f t="shared" si="89"/>
        <v>37</v>
      </c>
      <c r="Y594" s="60" t="str">
        <f t="shared" si="90"/>
        <v>Unlock Your Potential</v>
      </c>
      <c r="Z594" s="69">
        <f t="shared" si="98"/>
        <v>45303</v>
      </c>
      <c r="AA594" s="66" t="str" cm="1">
        <f t="array" ref="AA594:AB594">_xlfn.TEXTSPLIT($F594,$V594)</f>
        <v>702677356</v>
      </c>
      <c r="AB594" t="str">
        <v/>
      </c>
    </row>
    <row r="595" spans="1:28">
      <c r="A595" s="32" t="s">
        <v>1723</v>
      </c>
      <c r="B595" s="37" t="str" cm="1">
        <f t="array" ref="B595:D595">TRIM(_xlfn.TEXTSPLIT($A595,"#"))</f>
        <v>3rdDec2024(00:27:11)702767360Monetization</v>
      </c>
      <c r="C595" s="27" t="str">
        <v>Unlock Your Potential</v>
      </c>
      <c r="D595" s="27" t="str">
        <v>[31]</v>
      </c>
      <c r="E595" s="27" t="str" cm="1">
        <f t="array" ref="E595:F595">_xlfn.TEXTSPLIT($B595,")")</f>
        <v>3rdDec2024(00:27:11</v>
      </c>
      <c r="F595" s="27" t="str">
        <v>702767360Monetization</v>
      </c>
      <c r="G595" s="27" t="str">
        <f t="shared" si="91"/>
        <v>31]</v>
      </c>
      <c r="H595" s="27">
        <f>VALUE(SUBSTITUTE($G595,"]",""))</f>
        <v>31</v>
      </c>
      <c r="I595" s="27" t="str">
        <f t="shared" si="92"/>
        <v>Unlock Your Potential</v>
      </c>
      <c r="J595" s="28" t="str">
        <f t="shared" si="93"/>
        <v>3rdDec2024 00:27:11</v>
      </c>
      <c r="K595" s="28" t="str" cm="1">
        <f t="array" ref="K595:L595">_xlfn.TEXTSPLIT($J595," ")</f>
        <v>3rdDec2024</v>
      </c>
      <c r="L595" s="28" t="str">
        <v>00:27:11</v>
      </c>
      <c r="M595" s="58" t="str">
        <f t="shared" si="94"/>
        <v>3/12/2024</v>
      </c>
      <c r="N595" s="28" t="str" cm="1">
        <f t="array" ref="N595:P595">_xlfn.TEXTSPLIT($M595,"/")</f>
        <v>3</v>
      </c>
      <c r="O595" s="28" t="str">
        <v>12</v>
      </c>
      <c r="P595" s="28" t="str">
        <v>2024</v>
      </c>
      <c r="Q595" s="28">
        <f>DATE(P595,N595,O595)</f>
        <v>45363</v>
      </c>
      <c r="R595" s="89" t="str" cm="1">
        <f t="array" ref="R595:T595">_xlfn.TEXTSPLIT($L595,":")</f>
        <v>00</v>
      </c>
      <c r="S595" s="28" t="str">
        <v>27</v>
      </c>
      <c r="T595" s="28" t="str">
        <v>11</v>
      </c>
      <c r="U595" s="90">
        <f t="shared" si="95"/>
        <v>1.8877314814814816E-2</v>
      </c>
      <c r="V595" s="27" t="str">
        <f t="shared" si="96"/>
        <v>Monetization</v>
      </c>
      <c r="W595" s="37" t="str">
        <f t="shared" si="97"/>
        <v>Youtube</v>
      </c>
      <c r="X595" s="71">
        <f t="shared" si="89"/>
        <v>31</v>
      </c>
      <c r="Y595" s="60" t="str">
        <f t="shared" si="90"/>
        <v>Unlock Your Potential</v>
      </c>
      <c r="Z595" s="69">
        <f t="shared" si="98"/>
        <v>45363</v>
      </c>
      <c r="AA595" s="66" t="str" cm="1">
        <f t="array" ref="AA595:AB595">_xlfn.TEXTSPLIT($F595,$V595)</f>
        <v>702767360</v>
      </c>
      <c r="AB595" t="str">
        <v/>
      </c>
    </row>
    <row r="596" spans="1:28">
      <c r="A596" s="32" t="s">
        <v>1724</v>
      </c>
      <c r="B596" s="37" t="str" cm="1">
        <f t="array" ref="B596:D596">TRIM(_xlfn.TEXTSPLIT($A596,"#"))</f>
        <v>1stDec2024(01:13:57)702857364Reels</v>
      </c>
      <c r="C596" s="27" t="str">
        <v>Train to Gain</v>
      </c>
      <c r="D596" s="27" t="str">
        <v>[35]</v>
      </c>
      <c r="E596" s="27" t="str" cm="1">
        <f t="array" ref="E596:F596">_xlfn.TEXTSPLIT($B596,")")</f>
        <v>1stDec2024(01:13:57</v>
      </c>
      <c r="F596" s="27" t="str">
        <v>702857364Reels</v>
      </c>
      <c r="G596" s="27" t="str">
        <f t="shared" si="91"/>
        <v>35]</v>
      </c>
      <c r="H596" s="27">
        <f>VALUE(SUBSTITUTE($G596,"]",""))</f>
        <v>35</v>
      </c>
      <c r="I596" s="27" t="str">
        <f t="shared" si="92"/>
        <v>Train to Gain</v>
      </c>
      <c r="J596" s="28" t="str">
        <f t="shared" si="93"/>
        <v>1stDec2024 01:13:57</v>
      </c>
      <c r="K596" s="28" t="str" cm="1">
        <f t="array" ref="K596:L596">_xlfn.TEXTSPLIT($J596," ")</f>
        <v>1stDec2024</v>
      </c>
      <c r="L596" s="28" t="str">
        <v>01:13:57</v>
      </c>
      <c r="M596" s="58" t="str">
        <f t="shared" si="94"/>
        <v>1/12/2024</v>
      </c>
      <c r="N596" s="28" t="str" cm="1">
        <f t="array" ref="N596:P596">_xlfn.TEXTSPLIT($M596,"/")</f>
        <v>1</v>
      </c>
      <c r="O596" s="28" t="str">
        <v>12</v>
      </c>
      <c r="P596" s="28" t="str">
        <v>2024</v>
      </c>
      <c r="Q596" s="28">
        <f>DATE(P596,N596,O596)</f>
        <v>45303</v>
      </c>
      <c r="R596" s="89" t="str" cm="1">
        <f t="array" ref="R596:T596">_xlfn.TEXTSPLIT($L596,":")</f>
        <v>01</v>
      </c>
      <c r="S596" s="28" t="str">
        <v>13</v>
      </c>
      <c r="T596" s="28" t="str">
        <v>57</v>
      </c>
      <c r="U596" s="90">
        <f t="shared" si="95"/>
        <v>5.1354166666666666E-2</v>
      </c>
      <c r="V596" s="27" t="str">
        <f t="shared" si="96"/>
        <v>Reels</v>
      </c>
      <c r="W596" s="37" t="str">
        <f t="shared" si="97"/>
        <v>Instagram</v>
      </c>
      <c r="X596" s="71">
        <f t="shared" si="89"/>
        <v>35</v>
      </c>
      <c r="Y596" s="60" t="str">
        <f t="shared" si="90"/>
        <v>Train to Gain</v>
      </c>
      <c r="Z596" s="69">
        <f t="shared" si="98"/>
        <v>45303</v>
      </c>
      <c r="AA596" s="66" t="str" cm="1">
        <f t="array" ref="AA596:AB596">_xlfn.TEXTSPLIT($F596,$V596)</f>
        <v>702857364</v>
      </c>
      <c r="AB596" t="str">
        <v/>
      </c>
    </row>
    <row r="597" spans="1:28">
      <c r="A597" s="32" t="s">
        <v>1725</v>
      </c>
      <c r="B597" s="37" t="str" cm="1">
        <f t="array" ref="B597:D597">TRIM(_xlfn.TEXTSPLIT($A597,"#"))</f>
        <v>1stDec2024(03:41:44)702947368News Feed</v>
      </c>
      <c r="C597" s="27" t="str">
        <v>Train to Gain</v>
      </c>
      <c r="D597" s="27" t="str">
        <v>[10]</v>
      </c>
      <c r="E597" s="27" t="str" cm="1">
        <f t="array" ref="E597:F597">_xlfn.TEXTSPLIT($B597,")")</f>
        <v>1stDec2024(03:41:44</v>
      </c>
      <c r="F597" s="27" t="str">
        <v>702947368News Feed</v>
      </c>
      <c r="G597" s="27" t="str">
        <f t="shared" si="91"/>
        <v>10]</v>
      </c>
      <c r="H597" s="27">
        <f>VALUE(SUBSTITUTE($G597,"]",""))</f>
        <v>10</v>
      </c>
      <c r="I597" s="27" t="str">
        <f t="shared" si="92"/>
        <v>Train to Gain</v>
      </c>
      <c r="J597" s="28" t="str">
        <f t="shared" si="93"/>
        <v>1stDec2024 03:41:44</v>
      </c>
      <c r="K597" s="28" t="str" cm="1">
        <f t="array" ref="K597:L597">_xlfn.TEXTSPLIT($J597," ")</f>
        <v>1stDec2024</v>
      </c>
      <c r="L597" s="28" t="str">
        <v>03:41:44</v>
      </c>
      <c r="M597" s="58" t="str">
        <f t="shared" si="94"/>
        <v>1/12/2024</v>
      </c>
      <c r="N597" s="28" t="str" cm="1">
        <f t="array" ref="N597:P597">_xlfn.TEXTSPLIT($M597,"/")</f>
        <v>1</v>
      </c>
      <c r="O597" s="28" t="str">
        <v>12</v>
      </c>
      <c r="P597" s="28" t="str">
        <v>2024</v>
      </c>
      <c r="Q597" s="28">
        <f>DATE(P597,N597,O597)</f>
        <v>45303</v>
      </c>
      <c r="R597" s="89" t="str" cm="1">
        <f t="array" ref="R597:T597">_xlfn.TEXTSPLIT($L597,":")</f>
        <v>03</v>
      </c>
      <c r="S597" s="28" t="str">
        <v>41</v>
      </c>
      <c r="T597" s="28" t="str">
        <v>44</v>
      </c>
      <c r="U597" s="90">
        <f t="shared" si="95"/>
        <v>0.15398148148148147</v>
      </c>
      <c r="V597" s="27" t="str">
        <f t="shared" si="96"/>
        <v>News Feed</v>
      </c>
      <c r="W597" s="37" t="str">
        <f t="shared" si="97"/>
        <v>Facebook</v>
      </c>
      <c r="X597" s="71">
        <f t="shared" si="89"/>
        <v>10</v>
      </c>
      <c r="Y597" s="60" t="str">
        <f t="shared" si="90"/>
        <v>Train to Gain</v>
      </c>
      <c r="Z597" s="69">
        <f t="shared" si="98"/>
        <v>45303</v>
      </c>
      <c r="AA597" s="66" t="str" cm="1">
        <f t="array" ref="AA597:AB597">_xlfn.TEXTSPLIT($F597,$V597)</f>
        <v>702947368</v>
      </c>
      <c r="AB597" t="str">
        <v/>
      </c>
    </row>
    <row r="598" spans="1:28">
      <c r="A598" s="32" t="s">
        <v>1726</v>
      </c>
      <c r="B598" s="37" t="str" cm="1">
        <f t="array" ref="B598:D598">TRIM(_xlfn.TEXTSPLIT($A598,"#"))</f>
        <v>6thDec2024(02:03:52)703037371Shorts</v>
      </c>
      <c r="C598" s="27" t="str">
        <v>Grow with Us</v>
      </c>
      <c r="D598" s="27" t="str">
        <v>[34]</v>
      </c>
      <c r="E598" s="27" t="str" cm="1">
        <f t="array" ref="E598:F598">_xlfn.TEXTSPLIT($B598,")")</f>
        <v>6thDec2024(02:03:52</v>
      </c>
      <c r="F598" s="27" t="str">
        <v>703037371Shorts</v>
      </c>
      <c r="G598" s="27" t="str">
        <f t="shared" si="91"/>
        <v>34]</v>
      </c>
      <c r="H598" s="27">
        <f>VALUE(SUBSTITUTE($G598,"]",""))</f>
        <v>34</v>
      </c>
      <c r="I598" s="27" t="str">
        <f t="shared" si="92"/>
        <v>Grow with Us</v>
      </c>
      <c r="J598" s="28" t="str">
        <f t="shared" si="93"/>
        <v>6thDec2024 02:03:52</v>
      </c>
      <c r="K598" s="28" t="str" cm="1">
        <f t="array" ref="K598:L598">_xlfn.TEXTSPLIT($J598," ")</f>
        <v>6thDec2024</v>
      </c>
      <c r="L598" s="28" t="str">
        <v>02:03:52</v>
      </c>
      <c r="M598" s="58" t="str">
        <f t="shared" si="94"/>
        <v>6/12/2024</v>
      </c>
      <c r="N598" s="28" t="str" cm="1">
        <f t="array" ref="N598:P598">_xlfn.TEXTSPLIT($M598,"/")</f>
        <v>6</v>
      </c>
      <c r="O598" s="28" t="str">
        <v>12</v>
      </c>
      <c r="P598" s="28" t="str">
        <v>2024</v>
      </c>
      <c r="Q598" s="28">
        <f>DATE(P598,N598,O598)</f>
        <v>45455</v>
      </c>
      <c r="R598" s="89" t="str" cm="1">
        <f t="array" ref="R598:T598">_xlfn.TEXTSPLIT($L598,":")</f>
        <v>02</v>
      </c>
      <c r="S598" s="28" t="str">
        <v>03</v>
      </c>
      <c r="T598" s="28" t="str">
        <v>52</v>
      </c>
      <c r="U598" s="90">
        <f t="shared" si="95"/>
        <v>8.6018518518518522E-2</v>
      </c>
      <c r="V598" s="27" t="str">
        <f t="shared" si="96"/>
        <v>Shorts</v>
      </c>
      <c r="W598" s="37" t="str">
        <f t="shared" si="97"/>
        <v>Youtube</v>
      </c>
      <c r="X598" s="71">
        <f t="shared" si="89"/>
        <v>34</v>
      </c>
      <c r="Y598" s="60" t="str">
        <f t="shared" si="90"/>
        <v>Grow with Us</v>
      </c>
      <c r="Z598" s="69">
        <f t="shared" si="98"/>
        <v>45455</v>
      </c>
      <c r="AA598" s="66" t="str" cm="1">
        <f t="array" ref="AA598:AB598">_xlfn.TEXTSPLIT($F598,$V598)</f>
        <v>703037371</v>
      </c>
      <c r="AB598" t="str">
        <v/>
      </c>
    </row>
    <row r="599" spans="1:28">
      <c r="A599" s="32" t="s">
        <v>1727</v>
      </c>
      <c r="B599" s="37" t="str" cm="1">
        <f t="array" ref="B599:D599">TRIM(_xlfn.TEXTSPLIT($A599,"#"))</f>
        <v>2ndDec2024(00:51:11)703127375Reels</v>
      </c>
      <c r="C599" s="27" t="str">
        <v>Train to Gain</v>
      </c>
      <c r="D599" s="27" t="str">
        <v>[10]</v>
      </c>
      <c r="E599" s="27" t="str" cm="1">
        <f t="array" ref="E599:F599">_xlfn.TEXTSPLIT($B599,")")</f>
        <v>2ndDec2024(00:51:11</v>
      </c>
      <c r="F599" s="27" t="str">
        <v>703127375Reels</v>
      </c>
      <c r="G599" s="27" t="str">
        <f t="shared" si="91"/>
        <v>10]</v>
      </c>
      <c r="H599" s="27">
        <f>VALUE(SUBSTITUTE($G599,"]",""))</f>
        <v>10</v>
      </c>
      <c r="I599" s="27" t="str">
        <f t="shared" si="92"/>
        <v>Train to Gain</v>
      </c>
      <c r="J599" s="28" t="str">
        <f t="shared" si="93"/>
        <v>2ndDec2024 00:51:11</v>
      </c>
      <c r="K599" s="28" t="str" cm="1">
        <f t="array" ref="K599:L599">_xlfn.TEXTSPLIT($J599," ")</f>
        <v>2ndDec2024</v>
      </c>
      <c r="L599" s="28" t="str">
        <v>00:51:11</v>
      </c>
      <c r="M599" s="58" t="str">
        <f t="shared" si="94"/>
        <v>2/12/2024</v>
      </c>
      <c r="N599" s="28" t="str" cm="1">
        <f t="array" ref="N599:P599">_xlfn.TEXTSPLIT($M599,"/")</f>
        <v>2</v>
      </c>
      <c r="O599" s="28" t="str">
        <v>12</v>
      </c>
      <c r="P599" s="28" t="str">
        <v>2024</v>
      </c>
      <c r="Q599" s="28">
        <f>DATE(P599,N599,O599)</f>
        <v>45334</v>
      </c>
      <c r="R599" s="89" t="str" cm="1">
        <f t="array" ref="R599:T599">_xlfn.TEXTSPLIT($L599,":")</f>
        <v>00</v>
      </c>
      <c r="S599" s="28" t="str">
        <v>51</v>
      </c>
      <c r="T599" s="28" t="str">
        <v>11</v>
      </c>
      <c r="U599" s="90">
        <f t="shared" si="95"/>
        <v>3.5543981481481482E-2</v>
      </c>
      <c r="V599" s="27" t="str">
        <f t="shared" si="96"/>
        <v>Reels</v>
      </c>
      <c r="W599" s="37" t="str">
        <f t="shared" si="97"/>
        <v>Instagram</v>
      </c>
      <c r="X599" s="71">
        <f t="shared" si="89"/>
        <v>10</v>
      </c>
      <c r="Y599" s="60" t="str">
        <f t="shared" si="90"/>
        <v>Train to Gain</v>
      </c>
      <c r="Z599" s="69">
        <f t="shared" si="98"/>
        <v>45334</v>
      </c>
      <c r="AA599" s="66" t="str" cm="1">
        <f t="array" ref="AA599:AB599">_xlfn.TEXTSPLIT($F599,$V599)</f>
        <v>703127375</v>
      </c>
      <c r="AB599" t="str">
        <v/>
      </c>
    </row>
    <row r="600" spans="1:28">
      <c r="A600" s="32" t="s">
        <v>1728</v>
      </c>
      <c r="B600" s="37" t="str" cm="1">
        <f t="array" ref="B600:D600">TRIM(_xlfn.TEXTSPLIT($A600,"#"))</f>
        <v>5thDec2024(03:50:24)703217379Monetization</v>
      </c>
      <c r="C600" s="27" t="str">
        <v>Grow with Us</v>
      </c>
      <c r="D600" s="27" t="str">
        <v>[20]</v>
      </c>
      <c r="E600" s="27" t="str" cm="1">
        <f t="array" ref="E600:F600">_xlfn.TEXTSPLIT($B600,")")</f>
        <v>5thDec2024(03:50:24</v>
      </c>
      <c r="F600" s="27" t="str">
        <v>703217379Monetization</v>
      </c>
      <c r="G600" s="27" t="str">
        <f t="shared" si="91"/>
        <v>20]</v>
      </c>
      <c r="H600" s="27">
        <f>VALUE(SUBSTITUTE($G600,"]",""))</f>
        <v>20</v>
      </c>
      <c r="I600" s="27" t="str">
        <f t="shared" si="92"/>
        <v>Grow with Us</v>
      </c>
      <c r="J600" s="28" t="str">
        <f t="shared" si="93"/>
        <v>5thDec2024 03:50:24</v>
      </c>
      <c r="K600" s="28" t="str" cm="1">
        <f t="array" ref="K600:L600">_xlfn.TEXTSPLIT($J600," ")</f>
        <v>5thDec2024</v>
      </c>
      <c r="L600" s="28" t="str">
        <v>03:50:24</v>
      </c>
      <c r="M600" s="58" t="str">
        <f t="shared" si="94"/>
        <v>5/12/2024</v>
      </c>
      <c r="N600" s="28" t="str" cm="1">
        <f t="array" ref="N600:P600">_xlfn.TEXTSPLIT($M600,"/")</f>
        <v>5</v>
      </c>
      <c r="O600" s="28" t="str">
        <v>12</v>
      </c>
      <c r="P600" s="28" t="str">
        <v>2024</v>
      </c>
      <c r="Q600" s="28">
        <f>DATE(P600,N600,O600)</f>
        <v>45424</v>
      </c>
      <c r="R600" s="89" t="str" cm="1">
        <f t="array" ref="R600:T600">_xlfn.TEXTSPLIT($L600,":")</f>
        <v>03</v>
      </c>
      <c r="S600" s="28" t="str">
        <v>50</v>
      </c>
      <c r="T600" s="28" t="str">
        <v>24</v>
      </c>
      <c r="U600" s="90">
        <f t="shared" si="95"/>
        <v>0.16</v>
      </c>
      <c r="V600" s="27" t="str">
        <f t="shared" si="96"/>
        <v>Monetization</v>
      </c>
      <c r="W600" s="37" t="str">
        <f t="shared" si="97"/>
        <v>Youtube</v>
      </c>
      <c r="X600" s="71">
        <f t="shared" si="89"/>
        <v>20</v>
      </c>
      <c r="Y600" s="60" t="str">
        <f t="shared" si="90"/>
        <v>Grow with Us</v>
      </c>
      <c r="Z600" s="69">
        <f t="shared" si="98"/>
        <v>45424</v>
      </c>
      <c r="AA600" s="66" t="str" cm="1">
        <f t="array" ref="AA600:AB600">_xlfn.TEXTSPLIT($F600,$V600)</f>
        <v>703217379</v>
      </c>
      <c r="AB600" t="str">
        <v/>
      </c>
    </row>
    <row r="601" spans="1:28">
      <c r="A601" s="32" t="s">
        <v>1729</v>
      </c>
      <c r="B601" s="37" t="str" cm="1">
        <f t="array" ref="B601:D601">TRIM(_xlfn.TEXTSPLIT($A601,"#"))</f>
        <v>4thDec2024(03:12:44)703307383Explore Page</v>
      </c>
      <c r="C601" s="27" t="str">
        <v>Grow with Us</v>
      </c>
      <c r="D601" s="27" t="str">
        <v>[37]</v>
      </c>
      <c r="E601" s="27" t="str" cm="1">
        <f t="array" ref="E601:F601">_xlfn.TEXTSPLIT($B601,")")</f>
        <v>4thDec2024(03:12:44</v>
      </c>
      <c r="F601" s="27" t="str">
        <v>703307383Explore Page</v>
      </c>
      <c r="G601" s="27" t="str">
        <f t="shared" si="91"/>
        <v>37]</v>
      </c>
      <c r="H601" s="27">
        <f>VALUE(SUBSTITUTE($G601,"]",""))</f>
        <v>37</v>
      </c>
      <c r="I601" s="27" t="str">
        <f t="shared" si="92"/>
        <v>Grow with Us</v>
      </c>
      <c r="J601" s="28" t="str">
        <f t="shared" si="93"/>
        <v>4thDec2024 03:12:44</v>
      </c>
      <c r="K601" s="28" t="str" cm="1">
        <f t="array" ref="K601:L601">_xlfn.TEXTSPLIT($J601," ")</f>
        <v>4thDec2024</v>
      </c>
      <c r="L601" s="28" t="str">
        <v>03:12:44</v>
      </c>
      <c r="M601" s="58" t="str">
        <f t="shared" si="94"/>
        <v>4/12/2024</v>
      </c>
      <c r="N601" s="28" t="str" cm="1">
        <f t="array" ref="N601:P601">_xlfn.TEXTSPLIT($M601,"/")</f>
        <v>4</v>
      </c>
      <c r="O601" s="28" t="str">
        <v>12</v>
      </c>
      <c r="P601" s="28" t="str">
        <v>2024</v>
      </c>
      <c r="Q601" s="28">
        <f>DATE(P601,N601,O601)</f>
        <v>45394</v>
      </c>
      <c r="R601" s="89" t="str" cm="1">
        <f t="array" ref="R601:T601">_xlfn.TEXTSPLIT($L601,":")</f>
        <v>03</v>
      </c>
      <c r="S601" s="28" t="str">
        <v>12</v>
      </c>
      <c r="T601" s="28" t="str">
        <v>44</v>
      </c>
      <c r="U601" s="90">
        <f t="shared" si="95"/>
        <v>0.1338425925925926</v>
      </c>
      <c r="V601" s="27" t="str">
        <f t="shared" si="96"/>
        <v>Explore Page</v>
      </c>
      <c r="W601" s="37" t="str">
        <f t="shared" si="97"/>
        <v>Instagram</v>
      </c>
      <c r="X601" s="71">
        <f t="shared" si="89"/>
        <v>37</v>
      </c>
      <c r="Y601" s="60" t="str">
        <f t="shared" si="90"/>
        <v>Grow with Us</v>
      </c>
      <c r="Z601" s="69">
        <f t="shared" si="98"/>
        <v>45394</v>
      </c>
      <c r="AA601" s="66" t="str" cm="1">
        <f t="array" ref="AA601:AB601">_xlfn.TEXTSPLIT($F601,$V601)</f>
        <v>703307383</v>
      </c>
      <c r="AB601" t="str">
        <v/>
      </c>
    </row>
    <row r="602" spans="1:28">
      <c r="A602" s="32" t="s">
        <v>1730</v>
      </c>
      <c r="B602" s="37" t="str" cm="1">
        <f t="array" ref="B602:D602">TRIM(_xlfn.TEXTSPLIT($A602,"#"))</f>
        <v>6thDec2024(04:13:52)703397387Stories</v>
      </c>
      <c r="C602" s="27" t="str">
        <v>Grow with Us</v>
      </c>
      <c r="D602" s="27" t="str">
        <v>[30]</v>
      </c>
      <c r="E602" s="27" t="str" cm="1">
        <f t="array" ref="E602:F602">_xlfn.TEXTSPLIT($B602,")")</f>
        <v>6thDec2024(04:13:52</v>
      </c>
      <c r="F602" s="27" t="str">
        <v>703397387Stories</v>
      </c>
      <c r="G602" s="27" t="str">
        <f t="shared" si="91"/>
        <v>30]</v>
      </c>
      <c r="H602" s="27">
        <f>VALUE(SUBSTITUTE($G602,"]",""))</f>
        <v>30</v>
      </c>
      <c r="I602" s="27" t="str">
        <f t="shared" si="92"/>
        <v>Grow with Us</v>
      </c>
      <c r="J602" s="28" t="str">
        <f t="shared" si="93"/>
        <v>6thDec2024 04:13:52</v>
      </c>
      <c r="K602" s="28" t="str" cm="1">
        <f t="array" ref="K602:L602">_xlfn.TEXTSPLIT($J602," ")</f>
        <v>6thDec2024</v>
      </c>
      <c r="L602" s="28" t="str">
        <v>04:13:52</v>
      </c>
      <c r="M602" s="58" t="str">
        <f t="shared" si="94"/>
        <v>6/12/2024</v>
      </c>
      <c r="N602" s="28" t="str" cm="1">
        <f t="array" ref="N602:P602">_xlfn.TEXTSPLIT($M602,"/")</f>
        <v>6</v>
      </c>
      <c r="O602" s="28" t="str">
        <v>12</v>
      </c>
      <c r="P602" s="28" t="str">
        <v>2024</v>
      </c>
      <c r="Q602" s="28">
        <f>DATE(P602,N602,O602)</f>
        <v>45455</v>
      </c>
      <c r="R602" s="89" t="str" cm="1">
        <f t="array" ref="R602:T602">_xlfn.TEXTSPLIT($L602,":")</f>
        <v>04</v>
      </c>
      <c r="S602" s="28" t="str">
        <v>13</v>
      </c>
      <c r="T602" s="28" t="str">
        <v>52</v>
      </c>
      <c r="U602" s="90">
        <f t="shared" si="95"/>
        <v>0.17629629629629628</v>
      </c>
      <c r="V602" s="27" t="str">
        <f t="shared" si="96"/>
        <v>Stories</v>
      </c>
      <c r="W602" s="37" t="str">
        <f t="shared" si="97"/>
        <v>Instagram</v>
      </c>
      <c r="X602" s="71">
        <f t="shared" si="89"/>
        <v>30</v>
      </c>
      <c r="Y602" s="60" t="str">
        <f t="shared" si="90"/>
        <v>Grow with Us</v>
      </c>
      <c r="Z602" s="69">
        <f t="shared" si="98"/>
        <v>45455</v>
      </c>
      <c r="AA602" s="66" t="str" cm="1">
        <f t="array" ref="AA602:AB602">_xlfn.TEXTSPLIT($F602,$V602)</f>
        <v>703397387</v>
      </c>
      <c r="AB602" t="str">
        <v/>
      </c>
    </row>
    <row r="603" spans="1:28">
      <c r="A603" s="32" t="s">
        <v>1731</v>
      </c>
      <c r="B603" s="37" t="str" cm="1">
        <f t="array" ref="B603:D603">TRIM(_xlfn.TEXTSPLIT($A603,"#"))</f>
        <v>2ndDec2024(03:57:52)703487390Shorts</v>
      </c>
      <c r="C603" s="27" t="str">
        <v>Train to Gain</v>
      </c>
      <c r="D603" s="27" t="str">
        <v>[34]</v>
      </c>
      <c r="E603" s="27" t="str" cm="1">
        <f t="array" ref="E603:F603">_xlfn.TEXTSPLIT($B603,")")</f>
        <v>2ndDec2024(03:57:52</v>
      </c>
      <c r="F603" s="27" t="str">
        <v>703487390Shorts</v>
      </c>
      <c r="G603" s="27" t="str">
        <f t="shared" si="91"/>
        <v>34]</v>
      </c>
      <c r="H603" s="27">
        <f>VALUE(SUBSTITUTE($G603,"]",""))</f>
        <v>34</v>
      </c>
      <c r="I603" s="27" t="str">
        <f t="shared" si="92"/>
        <v>Train to Gain</v>
      </c>
      <c r="J603" s="28" t="str">
        <f t="shared" si="93"/>
        <v>2ndDec2024 03:57:52</v>
      </c>
      <c r="K603" s="28" t="str" cm="1">
        <f t="array" ref="K603:L603">_xlfn.TEXTSPLIT($J603," ")</f>
        <v>2ndDec2024</v>
      </c>
      <c r="L603" s="28" t="str">
        <v>03:57:52</v>
      </c>
      <c r="M603" s="58" t="str">
        <f t="shared" si="94"/>
        <v>2/12/2024</v>
      </c>
      <c r="N603" s="28" t="str" cm="1">
        <f t="array" ref="N603:P603">_xlfn.TEXTSPLIT($M603,"/")</f>
        <v>2</v>
      </c>
      <c r="O603" s="28" t="str">
        <v>12</v>
      </c>
      <c r="P603" s="28" t="str">
        <v>2024</v>
      </c>
      <c r="Q603" s="28">
        <f>DATE(P603,N603,O603)</f>
        <v>45334</v>
      </c>
      <c r="R603" s="89" t="str" cm="1">
        <f t="array" ref="R603:T603">_xlfn.TEXTSPLIT($L603,":")</f>
        <v>03</v>
      </c>
      <c r="S603" s="28" t="str">
        <v>57</v>
      </c>
      <c r="T603" s="28" t="str">
        <v>52</v>
      </c>
      <c r="U603" s="90">
        <f t="shared" si="95"/>
        <v>0.16518518518518518</v>
      </c>
      <c r="V603" s="27" t="str">
        <f t="shared" si="96"/>
        <v>Shorts</v>
      </c>
      <c r="W603" s="37" t="str">
        <f t="shared" si="97"/>
        <v>Youtube</v>
      </c>
      <c r="X603" s="71">
        <f t="shared" si="89"/>
        <v>34</v>
      </c>
      <c r="Y603" s="60" t="str">
        <f t="shared" si="90"/>
        <v>Train to Gain</v>
      </c>
      <c r="Z603" s="69">
        <f t="shared" si="98"/>
        <v>45334</v>
      </c>
      <c r="AA603" s="66" t="str" cm="1">
        <f t="array" ref="AA603:AB603">_xlfn.TEXTSPLIT($F603,$V603)</f>
        <v>703487390</v>
      </c>
      <c r="AB603" t="str">
        <v/>
      </c>
    </row>
    <row r="604" spans="1:28">
      <c r="A604" s="32" t="s">
        <v>1732</v>
      </c>
      <c r="B604" s="37" t="str" cm="1">
        <f t="array" ref="B604:D604">TRIM(_xlfn.TEXTSPLIT($A604,"#"))</f>
        <v>1stDec2024(08:44:35)703577394Subscribers</v>
      </c>
      <c r="C604" s="27" t="str">
        <v>Unlock Your Potential</v>
      </c>
      <c r="D604" s="27" t="str">
        <v>[30]</v>
      </c>
      <c r="E604" s="27" t="str" cm="1">
        <f t="array" ref="E604:F604">_xlfn.TEXTSPLIT($B604,")")</f>
        <v>1stDec2024(08:44:35</v>
      </c>
      <c r="F604" s="27" t="str">
        <v>703577394Subscribers</v>
      </c>
      <c r="G604" s="27" t="str">
        <f t="shared" si="91"/>
        <v>30]</v>
      </c>
      <c r="H604" s="27">
        <f>VALUE(SUBSTITUTE($G604,"]",""))</f>
        <v>30</v>
      </c>
      <c r="I604" s="27" t="str">
        <f t="shared" si="92"/>
        <v>Unlock Your Potential</v>
      </c>
      <c r="J604" s="28" t="str">
        <f t="shared" si="93"/>
        <v>1stDec2024 08:44:35</v>
      </c>
      <c r="K604" s="28" t="str" cm="1">
        <f t="array" ref="K604:L604">_xlfn.TEXTSPLIT($J604," ")</f>
        <v>1stDec2024</v>
      </c>
      <c r="L604" s="28" t="str">
        <v>08:44:35</v>
      </c>
      <c r="M604" s="58" t="str">
        <f t="shared" si="94"/>
        <v>1/12/2024</v>
      </c>
      <c r="N604" s="28" t="str" cm="1">
        <f t="array" ref="N604:P604">_xlfn.TEXTSPLIT($M604,"/")</f>
        <v>1</v>
      </c>
      <c r="O604" s="28" t="str">
        <v>12</v>
      </c>
      <c r="P604" s="28" t="str">
        <v>2024</v>
      </c>
      <c r="Q604" s="28">
        <f>DATE(P604,N604,O604)</f>
        <v>45303</v>
      </c>
      <c r="R604" s="89" t="str" cm="1">
        <f t="array" ref="R604:T604">_xlfn.TEXTSPLIT($L604,":")</f>
        <v>08</v>
      </c>
      <c r="S604" s="28" t="str">
        <v>44</v>
      </c>
      <c r="T604" s="28" t="str">
        <v>35</v>
      </c>
      <c r="U604" s="90">
        <f t="shared" si="95"/>
        <v>0.36429398148148145</v>
      </c>
      <c r="V604" s="27" t="str">
        <f t="shared" si="96"/>
        <v>Subscribers</v>
      </c>
      <c r="W604" s="37" t="str">
        <f t="shared" si="97"/>
        <v>Youtube</v>
      </c>
      <c r="X604" s="71">
        <f t="shared" si="89"/>
        <v>30</v>
      </c>
      <c r="Y604" s="60" t="str">
        <f t="shared" si="90"/>
        <v>Unlock Your Potential</v>
      </c>
      <c r="Z604" s="69">
        <f t="shared" si="98"/>
        <v>45303</v>
      </c>
      <c r="AA604" s="66" t="str" cm="1">
        <f t="array" ref="AA604:AB604">_xlfn.TEXTSPLIT($F604,$V604)</f>
        <v>703577394</v>
      </c>
      <c r="AB604" t="str">
        <v/>
      </c>
    </row>
    <row r="605" spans="1:28">
      <c r="A605" s="32" t="s">
        <v>1733</v>
      </c>
      <c r="B605" s="37" t="str" cm="1">
        <f t="array" ref="B605:D605">TRIM(_xlfn.TEXTSPLIT($A605,"#"))</f>
        <v>7thDec2024(04:06:30)603667398Subscribers</v>
      </c>
      <c r="C605" s="27" t="str">
        <v>Train to Gain</v>
      </c>
      <c r="D605" s="27" t="str">
        <v>[40]</v>
      </c>
      <c r="E605" s="27" t="str" cm="1">
        <f t="array" ref="E605:F605">_xlfn.TEXTSPLIT($B605,")")</f>
        <v>7thDec2024(04:06:30</v>
      </c>
      <c r="F605" s="27" t="str">
        <v>603667398Subscribers</v>
      </c>
      <c r="G605" s="27" t="str">
        <f t="shared" si="91"/>
        <v>40]</v>
      </c>
      <c r="H605" s="27">
        <f>VALUE(SUBSTITUTE($G605,"]",""))</f>
        <v>40</v>
      </c>
      <c r="I605" s="27" t="str">
        <f t="shared" si="92"/>
        <v>Train to Gain</v>
      </c>
      <c r="J605" s="28" t="str">
        <f t="shared" si="93"/>
        <v>7thDec2024 04:06:30</v>
      </c>
      <c r="K605" s="28" t="str" cm="1">
        <f t="array" ref="K605:L605">_xlfn.TEXTSPLIT($J605," ")</f>
        <v>7thDec2024</v>
      </c>
      <c r="L605" s="28" t="str">
        <v>04:06:30</v>
      </c>
      <c r="M605" s="58" t="str">
        <f t="shared" si="94"/>
        <v>7/12/2024</v>
      </c>
      <c r="N605" s="28" t="str" cm="1">
        <f t="array" ref="N605:P605">_xlfn.TEXTSPLIT($M605,"/")</f>
        <v>7</v>
      </c>
      <c r="O605" s="28" t="str">
        <v>12</v>
      </c>
      <c r="P605" s="28" t="str">
        <v>2024</v>
      </c>
      <c r="Q605" s="28">
        <f>DATE(P605,N605,O605)</f>
        <v>45485</v>
      </c>
      <c r="R605" s="89" t="str" cm="1">
        <f t="array" ref="R605:T605">_xlfn.TEXTSPLIT($L605,":")</f>
        <v>04</v>
      </c>
      <c r="S605" s="28" t="str">
        <v>06</v>
      </c>
      <c r="T605" s="28" t="str">
        <v>30</v>
      </c>
      <c r="U605" s="90">
        <f t="shared" si="95"/>
        <v>0.17118055555555556</v>
      </c>
      <c r="V605" s="27" t="str">
        <f t="shared" si="96"/>
        <v>Subscribers</v>
      </c>
      <c r="W605" s="37" t="str">
        <f t="shared" si="97"/>
        <v>Youtube</v>
      </c>
      <c r="X605" s="71">
        <f t="shared" si="89"/>
        <v>40</v>
      </c>
      <c r="Y605" s="60" t="str">
        <f t="shared" si="90"/>
        <v>Train to Gain</v>
      </c>
      <c r="Z605" s="69">
        <f t="shared" si="98"/>
        <v>45485</v>
      </c>
      <c r="AA605" s="66" t="str" cm="1">
        <f t="array" ref="AA605:AB605">_xlfn.TEXTSPLIT($F605,$V605)</f>
        <v>603667398</v>
      </c>
      <c r="AB605" t="str">
        <v/>
      </c>
    </row>
    <row r="606" spans="1:28">
      <c r="A606" s="32" t="s">
        <v>1734</v>
      </c>
      <c r="B606" s="37" t="str" cm="1">
        <f t="array" ref="B606:D606">TRIM(_xlfn.TEXTSPLIT($A606,"#"))</f>
        <v>3rdDec2024(04:27:40)703757402Monetization</v>
      </c>
      <c r="C606" s="27" t="str">
        <v>Unlock Your Potential</v>
      </c>
      <c r="D606" s="27" t="str">
        <v>[30]</v>
      </c>
      <c r="E606" s="27" t="str" cm="1">
        <f t="array" ref="E606:F606">_xlfn.TEXTSPLIT($B606,")")</f>
        <v>3rdDec2024(04:27:40</v>
      </c>
      <c r="F606" s="27" t="str">
        <v>703757402Monetization</v>
      </c>
      <c r="G606" s="27" t="str">
        <f t="shared" si="91"/>
        <v>30]</v>
      </c>
      <c r="H606" s="27">
        <f>VALUE(SUBSTITUTE($G606,"]",""))</f>
        <v>30</v>
      </c>
      <c r="I606" s="27" t="str">
        <f t="shared" si="92"/>
        <v>Unlock Your Potential</v>
      </c>
      <c r="J606" s="28" t="str">
        <f t="shared" si="93"/>
        <v>3rdDec2024 04:27:40</v>
      </c>
      <c r="K606" s="28" t="str" cm="1">
        <f t="array" ref="K606:L606">_xlfn.TEXTSPLIT($J606," ")</f>
        <v>3rdDec2024</v>
      </c>
      <c r="L606" s="28" t="str">
        <v>04:27:40</v>
      </c>
      <c r="M606" s="58" t="str">
        <f t="shared" si="94"/>
        <v>3/12/2024</v>
      </c>
      <c r="N606" s="28" t="str" cm="1">
        <f t="array" ref="N606:P606">_xlfn.TEXTSPLIT($M606,"/")</f>
        <v>3</v>
      </c>
      <c r="O606" s="28" t="str">
        <v>12</v>
      </c>
      <c r="P606" s="28" t="str">
        <v>2024</v>
      </c>
      <c r="Q606" s="28">
        <f>DATE(P606,N606,O606)</f>
        <v>45363</v>
      </c>
      <c r="R606" s="89" t="str" cm="1">
        <f t="array" ref="R606:T606">_xlfn.TEXTSPLIT($L606,":")</f>
        <v>04</v>
      </c>
      <c r="S606" s="28" t="str">
        <v>27</v>
      </c>
      <c r="T606" s="28" t="str">
        <v>40</v>
      </c>
      <c r="U606" s="90">
        <f t="shared" si="95"/>
        <v>0.18587962962962962</v>
      </c>
      <c r="V606" s="27" t="str">
        <f t="shared" si="96"/>
        <v>Monetization</v>
      </c>
      <c r="W606" s="37" t="str">
        <f t="shared" si="97"/>
        <v>Youtube</v>
      </c>
      <c r="X606" s="71">
        <f t="shared" si="89"/>
        <v>30</v>
      </c>
      <c r="Y606" s="60" t="str">
        <f t="shared" si="90"/>
        <v>Unlock Your Potential</v>
      </c>
      <c r="Z606" s="69">
        <f t="shared" si="98"/>
        <v>45363</v>
      </c>
      <c r="AA606" s="66" t="str" cm="1">
        <f t="array" ref="AA606:AB606">_xlfn.TEXTSPLIT($F606,$V606)</f>
        <v>703757402</v>
      </c>
      <c r="AB606" t="str">
        <v/>
      </c>
    </row>
    <row r="607" spans="1:28">
      <c r="A607" s="32" t="s">
        <v>1735</v>
      </c>
      <c r="B607" s="37" t="str" cm="1">
        <f t="array" ref="B607:D607">TRIM(_xlfn.TEXTSPLIT($A607,"#"))</f>
        <v>1stDec2024(07:23:28)603847405Reels</v>
      </c>
      <c r="C607" s="27" t="str">
        <v>Unlock Your Potential</v>
      </c>
      <c r="D607" s="27" t="str">
        <v>[8]</v>
      </c>
      <c r="E607" s="27" t="str" cm="1">
        <f t="array" ref="E607:F607">_xlfn.TEXTSPLIT($B607,")")</f>
        <v>1stDec2024(07:23:28</v>
      </c>
      <c r="F607" s="27" t="str">
        <v>603847405Reels</v>
      </c>
      <c r="G607" s="27" t="str">
        <f t="shared" si="91"/>
        <v>8]</v>
      </c>
      <c r="H607" s="27">
        <f>VALUE(SUBSTITUTE($G607,"]",""))</f>
        <v>8</v>
      </c>
      <c r="I607" s="27" t="str">
        <f t="shared" si="92"/>
        <v>Unlock Your Potential</v>
      </c>
      <c r="J607" s="28" t="str">
        <f t="shared" si="93"/>
        <v>1stDec2024 07:23:28</v>
      </c>
      <c r="K607" s="28" t="str" cm="1">
        <f t="array" ref="K607:L607">_xlfn.TEXTSPLIT($J607," ")</f>
        <v>1stDec2024</v>
      </c>
      <c r="L607" s="28" t="str">
        <v>07:23:28</v>
      </c>
      <c r="M607" s="58" t="str">
        <f t="shared" si="94"/>
        <v>1/12/2024</v>
      </c>
      <c r="N607" s="28" t="str" cm="1">
        <f t="array" ref="N607:P607">_xlfn.TEXTSPLIT($M607,"/")</f>
        <v>1</v>
      </c>
      <c r="O607" s="28" t="str">
        <v>12</v>
      </c>
      <c r="P607" s="28" t="str">
        <v>2024</v>
      </c>
      <c r="Q607" s="28">
        <f>DATE(P607,N607,O607)</f>
        <v>45303</v>
      </c>
      <c r="R607" s="89" t="str" cm="1">
        <f t="array" ref="R607:T607">_xlfn.TEXTSPLIT($L607,":")</f>
        <v>07</v>
      </c>
      <c r="S607" s="28" t="str">
        <v>23</v>
      </c>
      <c r="T607" s="28" t="str">
        <v>28</v>
      </c>
      <c r="U607" s="90">
        <f t="shared" si="95"/>
        <v>0.30796296296296294</v>
      </c>
      <c r="V607" s="27" t="str">
        <f t="shared" si="96"/>
        <v>Reels</v>
      </c>
      <c r="W607" s="37" t="str">
        <f t="shared" si="97"/>
        <v>Instagram</v>
      </c>
      <c r="X607" s="71">
        <f t="shared" si="89"/>
        <v>8</v>
      </c>
      <c r="Y607" s="60" t="str">
        <f t="shared" si="90"/>
        <v>Unlock Your Potential</v>
      </c>
      <c r="Z607" s="69">
        <f t="shared" si="98"/>
        <v>45303</v>
      </c>
      <c r="AA607" s="66" t="str" cm="1">
        <f t="array" ref="AA607:AB607">_xlfn.TEXTSPLIT($F607,$V607)</f>
        <v>603847405</v>
      </c>
      <c r="AB607" t="str">
        <v/>
      </c>
    </row>
    <row r="608" spans="1:28">
      <c r="A608" s="32" t="s">
        <v>1736</v>
      </c>
      <c r="B608" s="37" t="str" cm="1">
        <f t="array" ref="B608:D608">TRIM(_xlfn.TEXTSPLIT($A608,"#"))</f>
        <v>6thDec2024(07:16:46)703937409Stories</v>
      </c>
      <c r="C608" s="27" t="str">
        <v>Train to Gain</v>
      </c>
      <c r="D608" s="27" t="str">
        <v>[31]</v>
      </c>
      <c r="E608" s="27" t="str" cm="1">
        <f t="array" ref="E608:F608">_xlfn.TEXTSPLIT($B608,")")</f>
        <v>6thDec2024(07:16:46</v>
      </c>
      <c r="F608" s="27" t="str">
        <v>703937409Stories</v>
      </c>
      <c r="G608" s="27" t="str">
        <f t="shared" si="91"/>
        <v>31]</v>
      </c>
      <c r="H608" s="27">
        <f>VALUE(SUBSTITUTE($G608,"]",""))</f>
        <v>31</v>
      </c>
      <c r="I608" s="27" t="str">
        <f t="shared" si="92"/>
        <v>Train to Gain</v>
      </c>
      <c r="J608" s="28" t="str">
        <f t="shared" si="93"/>
        <v>6thDec2024 07:16:46</v>
      </c>
      <c r="K608" s="28" t="str" cm="1">
        <f t="array" ref="K608:L608">_xlfn.TEXTSPLIT($J608," ")</f>
        <v>6thDec2024</v>
      </c>
      <c r="L608" s="28" t="str">
        <v>07:16:46</v>
      </c>
      <c r="M608" s="58" t="str">
        <f t="shared" si="94"/>
        <v>6/12/2024</v>
      </c>
      <c r="N608" s="28" t="str" cm="1">
        <f t="array" ref="N608:P608">_xlfn.TEXTSPLIT($M608,"/")</f>
        <v>6</v>
      </c>
      <c r="O608" s="28" t="str">
        <v>12</v>
      </c>
      <c r="P608" s="28" t="str">
        <v>2024</v>
      </c>
      <c r="Q608" s="28">
        <f>DATE(P608,N608,O608)</f>
        <v>45455</v>
      </c>
      <c r="R608" s="89" t="str" cm="1">
        <f t="array" ref="R608:T608">_xlfn.TEXTSPLIT($L608,":")</f>
        <v>07</v>
      </c>
      <c r="S608" s="28" t="str">
        <v>16</v>
      </c>
      <c r="T608" s="28" t="str">
        <v>46</v>
      </c>
      <c r="U608" s="90">
        <f t="shared" si="95"/>
        <v>0.30331018518518521</v>
      </c>
      <c r="V608" s="27" t="str">
        <f t="shared" si="96"/>
        <v>Stories</v>
      </c>
      <c r="W608" s="37" t="str">
        <f t="shared" si="97"/>
        <v>Instagram</v>
      </c>
      <c r="X608" s="71">
        <f t="shared" si="89"/>
        <v>31</v>
      </c>
      <c r="Y608" s="60" t="str">
        <f t="shared" si="90"/>
        <v>Train to Gain</v>
      </c>
      <c r="Z608" s="69">
        <f t="shared" si="98"/>
        <v>45455</v>
      </c>
      <c r="AA608" s="66" t="str" cm="1">
        <f t="array" ref="AA608:AB608">_xlfn.TEXTSPLIT($F608,$V608)</f>
        <v>703937409</v>
      </c>
      <c r="AB608" t="str">
        <v/>
      </c>
    </row>
    <row r="609" spans="1:28">
      <c r="A609" s="32" t="s">
        <v>1737</v>
      </c>
      <c r="B609" s="37" t="str" cm="1">
        <f t="array" ref="B609:D609">TRIM(_xlfn.TEXTSPLIT($A609,"#"))</f>
        <v>7thDec2024(07:39:20)604027413Explore Page</v>
      </c>
      <c r="C609" s="27" t="str">
        <v>Train to Gain</v>
      </c>
      <c r="D609" s="27" t="str">
        <v>[31]</v>
      </c>
      <c r="E609" s="27" t="str" cm="1">
        <f t="array" ref="E609:F609">_xlfn.TEXTSPLIT($B609,")")</f>
        <v>7thDec2024(07:39:20</v>
      </c>
      <c r="F609" s="27" t="str">
        <v>604027413Explore Page</v>
      </c>
      <c r="G609" s="27" t="str">
        <f t="shared" si="91"/>
        <v>31]</v>
      </c>
      <c r="H609" s="27">
        <f>VALUE(SUBSTITUTE($G609,"]",""))</f>
        <v>31</v>
      </c>
      <c r="I609" s="27" t="str">
        <f t="shared" si="92"/>
        <v>Train to Gain</v>
      </c>
      <c r="J609" s="28" t="str">
        <f t="shared" si="93"/>
        <v>7thDec2024 07:39:20</v>
      </c>
      <c r="K609" s="28" t="str" cm="1">
        <f t="array" ref="K609:L609">_xlfn.TEXTSPLIT($J609," ")</f>
        <v>7thDec2024</v>
      </c>
      <c r="L609" s="28" t="str">
        <v>07:39:20</v>
      </c>
      <c r="M609" s="58" t="str">
        <f t="shared" si="94"/>
        <v>7/12/2024</v>
      </c>
      <c r="N609" s="28" t="str" cm="1">
        <f t="array" ref="N609:P609">_xlfn.TEXTSPLIT($M609,"/")</f>
        <v>7</v>
      </c>
      <c r="O609" s="28" t="str">
        <v>12</v>
      </c>
      <c r="P609" s="28" t="str">
        <v>2024</v>
      </c>
      <c r="Q609" s="28">
        <f>DATE(P609,N609,O609)</f>
        <v>45485</v>
      </c>
      <c r="R609" s="89" t="str" cm="1">
        <f t="array" ref="R609:T609">_xlfn.TEXTSPLIT($L609,":")</f>
        <v>07</v>
      </c>
      <c r="S609" s="28" t="str">
        <v>39</v>
      </c>
      <c r="T609" s="28" t="str">
        <v>20</v>
      </c>
      <c r="U609" s="90">
        <f t="shared" si="95"/>
        <v>0.31898148148148148</v>
      </c>
      <c r="V609" s="27" t="str">
        <f t="shared" si="96"/>
        <v>Explore Page</v>
      </c>
      <c r="W609" s="37" t="str">
        <f t="shared" si="97"/>
        <v>Instagram</v>
      </c>
      <c r="X609" s="71">
        <f t="shared" si="89"/>
        <v>31</v>
      </c>
      <c r="Y609" s="60" t="str">
        <f t="shared" si="90"/>
        <v>Train to Gain</v>
      </c>
      <c r="Z609" s="69">
        <f t="shared" si="98"/>
        <v>45485</v>
      </c>
      <c r="AA609" s="66" t="str" cm="1">
        <f t="array" ref="AA609:AB609">_xlfn.TEXTSPLIT($F609,$V609)</f>
        <v>604027413</v>
      </c>
      <c r="AB609" t="str">
        <v/>
      </c>
    </row>
    <row r="610" spans="1:28">
      <c r="A610" s="32" t="s">
        <v>1738</v>
      </c>
      <c r="B610" s="37" t="str" cm="1">
        <f t="array" ref="B610:D610">TRIM(_xlfn.TEXTSPLIT($A610,"#"))</f>
        <v>5thDec2024(05:39:29)604117417Subscribers</v>
      </c>
      <c r="C610" s="27" t="str">
        <v>Train to Gain</v>
      </c>
      <c r="D610" s="27" t="str">
        <v>[38]</v>
      </c>
      <c r="E610" s="27" t="str" cm="1">
        <f t="array" ref="E610:F610">_xlfn.TEXTSPLIT($B610,")")</f>
        <v>5thDec2024(05:39:29</v>
      </c>
      <c r="F610" s="27" t="str">
        <v>604117417Subscribers</v>
      </c>
      <c r="G610" s="27" t="str">
        <f t="shared" si="91"/>
        <v>38]</v>
      </c>
      <c r="H610" s="27">
        <f>VALUE(SUBSTITUTE($G610,"]",""))</f>
        <v>38</v>
      </c>
      <c r="I610" s="27" t="str">
        <f t="shared" si="92"/>
        <v>Train to Gain</v>
      </c>
      <c r="J610" s="28" t="str">
        <f t="shared" si="93"/>
        <v>5thDec2024 05:39:29</v>
      </c>
      <c r="K610" s="28" t="str" cm="1">
        <f t="array" ref="K610:L610">_xlfn.TEXTSPLIT($J610," ")</f>
        <v>5thDec2024</v>
      </c>
      <c r="L610" s="28" t="str">
        <v>05:39:29</v>
      </c>
      <c r="M610" s="58" t="str">
        <f t="shared" si="94"/>
        <v>5/12/2024</v>
      </c>
      <c r="N610" s="28" t="str" cm="1">
        <f t="array" ref="N610:P610">_xlfn.TEXTSPLIT($M610,"/")</f>
        <v>5</v>
      </c>
      <c r="O610" s="28" t="str">
        <v>12</v>
      </c>
      <c r="P610" s="28" t="str">
        <v>2024</v>
      </c>
      <c r="Q610" s="28">
        <f>DATE(P610,N610,O610)</f>
        <v>45424</v>
      </c>
      <c r="R610" s="89" t="str" cm="1">
        <f t="array" ref="R610:T610">_xlfn.TEXTSPLIT($L610,":")</f>
        <v>05</v>
      </c>
      <c r="S610" s="28" t="str">
        <v>39</v>
      </c>
      <c r="T610" s="28" t="str">
        <v>29</v>
      </c>
      <c r="U610" s="90">
        <f t="shared" si="95"/>
        <v>0.23575231481481482</v>
      </c>
      <c r="V610" s="27" t="str">
        <f t="shared" si="96"/>
        <v>Subscribers</v>
      </c>
      <c r="W610" s="37" t="str">
        <f t="shared" si="97"/>
        <v>Youtube</v>
      </c>
      <c r="X610" s="71">
        <f t="shared" si="89"/>
        <v>38</v>
      </c>
      <c r="Y610" s="60" t="str">
        <f t="shared" si="90"/>
        <v>Train to Gain</v>
      </c>
      <c r="Z610" s="69">
        <f t="shared" si="98"/>
        <v>45424</v>
      </c>
      <c r="AA610" s="66" t="str" cm="1">
        <f t="array" ref="AA610:AB610">_xlfn.TEXTSPLIT($F610,$V610)</f>
        <v>604117417</v>
      </c>
      <c r="AB610" t="str">
        <v/>
      </c>
    </row>
    <row r="611" spans="1:28">
      <c r="A611" s="32" t="s">
        <v>1739</v>
      </c>
      <c r="B611" s="37" t="str" cm="1">
        <f t="array" ref="B611:D611">TRIM(_xlfn.TEXTSPLIT($A611,"#"))</f>
        <v>6thDec2024(09:54:14)704207421Explore Page</v>
      </c>
      <c r="C611" s="27" t="str">
        <v>Unlock Your Potential</v>
      </c>
      <c r="D611" s="27" t="str">
        <v>[38]</v>
      </c>
      <c r="E611" s="27" t="str" cm="1">
        <f t="array" ref="E611:F611">_xlfn.TEXTSPLIT($B611,")")</f>
        <v>6thDec2024(09:54:14</v>
      </c>
      <c r="F611" s="27" t="str">
        <v>704207421Explore Page</v>
      </c>
      <c r="G611" s="27" t="str">
        <f t="shared" si="91"/>
        <v>38]</v>
      </c>
      <c r="H611" s="27">
        <f>VALUE(SUBSTITUTE($G611,"]",""))</f>
        <v>38</v>
      </c>
      <c r="I611" s="27" t="str">
        <f t="shared" si="92"/>
        <v>Unlock Your Potential</v>
      </c>
      <c r="J611" s="28" t="str">
        <f t="shared" si="93"/>
        <v>6thDec2024 09:54:14</v>
      </c>
      <c r="K611" s="28" t="str" cm="1">
        <f t="array" ref="K611:L611">_xlfn.TEXTSPLIT($J611," ")</f>
        <v>6thDec2024</v>
      </c>
      <c r="L611" s="28" t="str">
        <v>09:54:14</v>
      </c>
      <c r="M611" s="58" t="str">
        <f t="shared" si="94"/>
        <v>6/12/2024</v>
      </c>
      <c r="N611" s="28" t="str" cm="1">
        <f t="array" ref="N611:P611">_xlfn.TEXTSPLIT($M611,"/")</f>
        <v>6</v>
      </c>
      <c r="O611" s="28" t="str">
        <v>12</v>
      </c>
      <c r="P611" s="28" t="str">
        <v>2024</v>
      </c>
      <c r="Q611" s="28">
        <f>DATE(P611,N611,O611)</f>
        <v>45455</v>
      </c>
      <c r="R611" s="89" t="str" cm="1">
        <f t="array" ref="R611:T611">_xlfn.TEXTSPLIT($L611,":")</f>
        <v>09</v>
      </c>
      <c r="S611" s="28" t="str">
        <v>54</v>
      </c>
      <c r="T611" s="28" t="str">
        <v>14</v>
      </c>
      <c r="U611" s="90">
        <f t="shared" si="95"/>
        <v>0.41266203703703702</v>
      </c>
      <c r="V611" s="27" t="str">
        <f t="shared" si="96"/>
        <v>Explore Page</v>
      </c>
      <c r="W611" s="37" t="str">
        <f t="shared" si="97"/>
        <v>Instagram</v>
      </c>
      <c r="X611" s="71">
        <f t="shared" si="89"/>
        <v>38</v>
      </c>
      <c r="Y611" s="60" t="str">
        <f t="shared" si="90"/>
        <v>Unlock Your Potential</v>
      </c>
      <c r="Z611" s="69">
        <f t="shared" si="98"/>
        <v>45455</v>
      </c>
      <c r="AA611" s="66" t="str" cm="1">
        <f t="array" ref="AA611:AB611">_xlfn.TEXTSPLIT($F611,$V611)</f>
        <v>704207421</v>
      </c>
      <c r="AB611" t="str">
        <v/>
      </c>
    </row>
    <row r="612" spans="1:28">
      <c r="A612" s="32" t="s">
        <v>1740</v>
      </c>
      <c r="B612" s="37" t="str" cm="1">
        <f t="array" ref="B612:D612">TRIM(_xlfn.TEXTSPLIT($A612,"#"))</f>
        <v>1stDec2024(08:44:54)704297424Reels</v>
      </c>
      <c r="C612" s="27" t="str">
        <v>Train to Gain</v>
      </c>
      <c r="D612" s="27" t="str">
        <v>[12]</v>
      </c>
      <c r="E612" s="27" t="str" cm="1">
        <f t="array" ref="E612:F612">_xlfn.TEXTSPLIT($B612,")")</f>
        <v>1stDec2024(08:44:54</v>
      </c>
      <c r="F612" s="27" t="str">
        <v>704297424Reels</v>
      </c>
      <c r="G612" s="27" t="str">
        <f t="shared" si="91"/>
        <v>12]</v>
      </c>
      <c r="H612" s="27">
        <f>VALUE(SUBSTITUTE($G612,"]",""))</f>
        <v>12</v>
      </c>
      <c r="I612" s="27" t="str">
        <f t="shared" si="92"/>
        <v>Train to Gain</v>
      </c>
      <c r="J612" s="28" t="str">
        <f t="shared" si="93"/>
        <v>1stDec2024 08:44:54</v>
      </c>
      <c r="K612" s="28" t="str" cm="1">
        <f t="array" ref="K612:L612">_xlfn.TEXTSPLIT($J612," ")</f>
        <v>1stDec2024</v>
      </c>
      <c r="L612" s="28" t="str">
        <v>08:44:54</v>
      </c>
      <c r="M612" s="58" t="str">
        <f t="shared" si="94"/>
        <v>1/12/2024</v>
      </c>
      <c r="N612" s="28" t="str" cm="1">
        <f t="array" ref="N612:P612">_xlfn.TEXTSPLIT($M612,"/")</f>
        <v>1</v>
      </c>
      <c r="O612" s="28" t="str">
        <v>12</v>
      </c>
      <c r="P612" s="28" t="str">
        <v>2024</v>
      </c>
      <c r="Q612" s="28">
        <f>DATE(P612,N612,O612)</f>
        <v>45303</v>
      </c>
      <c r="R612" s="89" t="str" cm="1">
        <f t="array" ref="R612:T612">_xlfn.TEXTSPLIT($L612,":")</f>
        <v>08</v>
      </c>
      <c r="S612" s="28" t="str">
        <v>44</v>
      </c>
      <c r="T612" s="28" t="str">
        <v>54</v>
      </c>
      <c r="U612" s="90">
        <f t="shared" si="95"/>
        <v>0.36451388888888892</v>
      </c>
      <c r="V612" s="27" t="str">
        <f t="shared" si="96"/>
        <v>Reels</v>
      </c>
      <c r="W612" s="37" t="str">
        <f t="shared" si="97"/>
        <v>Instagram</v>
      </c>
      <c r="X612" s="71">
        <f t="shared" si="89"/>
        <v>12</v>
      </c>
      <c r="Y612" s="60" t="str">
        <f t="shared" si="90"/>
        <v>Train to Gain</v>
      </c>
      <c r="Z612" s="69">
        <f t="shared" si="98"/>
        <v>45303</v>
      </c>
      <c r="AA612" s="66" t="str" cm="1">
        <f t="array" ref="AA612:AB612">_xlfn.TEXTSPLIT($F612,$V612)</f>
        <v>704297424</v>
      </c>
      <c r="AB612" t="str">
        <v/>
      </c>
    </row>
    <row r="613" spans="1:28">
      <c r="A613" s="32" t="s">
        <v>1741</v>
      </c>
      <c r="B613" s="37" t="str" cm="1">
        <f t="array" ref="B613:D613">TRIM(_xlfn.TEXTSPLIT($A613,"#"))</f>
        <v>1stDec2024(05:54:09)604387428Stories</v>
      </c>
      <c r="C613" s="27" t="str">
        <v>Train to Gain</v>
      </c>
      <c r="D613" s="27" t="str">
        <v>[2]</v>
      </c>
      <c r="E613" s="27" t="str" cm="1">
        <f t="array" ref="E613:F613">_xlfn.TEXTSPLIT($B613,")")</f>
        <v>1stDec2024(05:54:09</v>
      </c>
      <c r="F613" s="27" t="str">
        <v>604387428Stories</v>
      </c>
      <c r="G613" s="27" t="str">
        <f t="shared" si="91"/>
        <v>2]</v>
      </c>
      <c r="H613" s="27">
        <f>VALUE(SUBSTITUTE($G613,"]",""))</f>
        <v>2</v>
      </c>
      <c r="I613" s="27" t="str">
        <f t="shared" si="92"/>
        <v>Train to Gain</v>
      </c>
      <c r="J613" s="28" t="str">
        <f t="shared" si="93"/>
        <v>1stDec2024 05:54:09</v>
      </c>
      <c r="K613" s="28" t="str" cm="1">
        <f t="array" ref="K613:L613">_xlfn.TEXTSPLIT($J613," ")</f>
        <v>1stDec2024</v>
      </c>
      <c r="L613" s="28" t="str">
        <v>05:54:09</v>
      </c>
      <c r="M613" s="58" t="str">
        <f t="shared" si="94"/>
        <v>1/12/2024</v>
      </c>
      <c r="N613" s="28" t="str" cm="1">
        <f t="array" ref="N613:P613">_xlfn.TEXTSPLIT($M613,"/")</f>
        <v>1</v>
      </c>
      <c r="O613" s="28" t="str">
        <v>12</v>
      </c>
      <c r="P613" s="28" t="str">
        <v>2024</v>
      </c>
      <c r="Q613" s="28">
        <f>DATE(P613,N613,O613)</f>
        <v>45303</v>
      </c>
      <c r="R613" s="89" t="str" cm="1">
        <f t="array" ref="R613:T613">_xlfn.TEXTSPLIT($L613,":")</f>
        <v>05</v>
      </c>
      <c r="S613" s="28" t="str">
        <v>54</v>
      </c>
      <c r="T613" s="28" t="str">
        <v>09</v>
      </c>
      <c r="U613" s="90">
        <f t="shared" si="95"/>
        <v>0.2459375</v>
      </c>
      <c r="V613" s="27" t="str">
        <f t="shared" si="96"/>
        <v>Stories</v>
      </c>
      <c r="W613" s="37" t="str">
        <f t="shared" si="97"/>
        <v>Instagram</v>
      </c>
      <c r="X613" s="71">
        <f t="shared" si="89"/>
        <v>2</v>
      </c>
      <c r="Y613" s="60" t="str">
        <f t="shared" si="90"/>
        <v>Train to Gain</v>
      </c>
      <c r="Z613" s="69">
        <f t="shared" si="98"/>
        <v>45303</v>
      </c>
      <c r="AA613" s="66" t="str" cm="1">
        <f t="array" ref="AA613:AB613">_xlfn.TEXTSPLIT($F613,$V613)</f>
        <v>604387428</v>
      </c>
      <c r="AB613" t="str">
        <v/>
      </c>
    </row>
    <row r="614" spans="1:28">
      <c r="A614" s="32" t="s">
        <v>1742</v>
      </c>
      <c r="B614" s="37" t="str" cm="1">
        <f t="array" ref="B614:D614">TRIM(_xlfn.TEXTSPLIT($A614,"#"))</f>
        <v>4thDec2024(00:20:01)704477432Monetization</v>
      </c>
      <c r="C614" s="27" t="str">
        <v>Train to Gain</v>
      </c>
      <c r="D614" s="27" t="str">
        <v>[18]</v>
      </c>
      <c r="E614" s="27" t="str" cm="1">
        <f t="array" ref="E614:F614">_xlfn.TEXTSPLIT($B614,")")</f>
        <v>4thDec2024(00:20:01</v>
      </c>
      <c r="F614" s="27" t="str">
        <v>704477432Monetization</v>
      </c>
      <c r="G614" s="27" t="str">
        <f t="shared" si="91"/>
        <v>18]</v>
      </c>
      <c r="H614" s="27">
        <f>VALUE(SUBSTITUTE($G614,"]",""))</f>
        <v>18</v>
      </c>
      <c r="I614" s="27" t="str">
        <f t="shared" si="92"/>
        <v>Train to Gain</v>
      </c>
      <c r="J614" s="28" t="str">
        <f t="shared" si="93"/>
        <v>4thDec2024 00:20:01</v>
      </c>
      <c r="K614" s="28" t="str" cm="1">
        <f t="array" ref="K614:L614">_xlfn.TEXTSPLIT($J614," ")</f>
        <v>4thDec2024</v>
      </c>
      <c r="L614" s="28" t="str">
        <v>00:20:01</v>
      </c>
      <c r="M614" s="58" t="str">
        <f t="shared" si="94"/>
        <v>4/12/2024</v>
      </c>
      <c r="N614" s="28" t="str" cm="1">
        <f t="array" ref="N614:P614">_xlfn.TEXTSPLIT($M614,"/")</f>
        <v>4</v>
      </c>
      <c r="O614" s="28" t="str">
        <v>12</v>
      </c>
      <c r="P614" s="28" t="str">
        <v>2024</v>
      </c>
      <c r="Q614" s="28">
        <f>DATE(P614,N614,O614)</f>
        <v>45394</v>
      </c>
      <c r="R614" s="89" t="str" cm="1">
        <f t="array" ref="R614:T614">_xlfn.TEXTSPLIT($L614,":")</f>
        <v>00</v>
      </c>
      <c r="S614" s="28" t="str">
        <v>20</v>
      </c>
      <c r="T614" s="28" t="str">
        <v>01</v>
      </c>
      <c r="U614" s="90">
        <f t="shared" si="95"/>
        <v>1.3900462962962963E-2</v>
      </c>
      <c r="V614" s="27" t="str">
        <f t="shared" si="96"/>
        <v>Monetization</v>
      </c>
      <c r="W614" s="37" t="str">
        <f t="shared" si="97"/>
        <v>Youtube</v>
      </c>
      <c r="X614" s="71">
        <f t="shared" si="89"/>
        <v>18</v>
      </c>
      <c r="Y614" s="60" t="str">
        <f t="shared" si="90"/>
        <v>Train to Gain</v>
      </c>
      <c r="Z614" s="69">
        <f t="shared" si="98"/>
        <v>45394</v>
      </c>
      <c r="AA614" s="66" t="str" cm="1">
        <f t="array" ref="AA614:AB614">_xlfn.TEXTSPLIT($F614,$V614)</f>
        <v>704477432</v>
      </c>
      <c r="AB614" t="str">
        <v/>
      </c>
    </row>
    <row r="615" spans="1:28">
      <c r="A615" s="32" t="s">
        <v>1743</v>
      </c>
      <c r="B615" s="37" t="str" cm="1">
        <f t="array" ref="B615:D615">TRIM(_xlfn.TEXTSPLIT($A615,"#"))</f>
        <v>1stDec2024(01:29:44)704567436Monetization</v>
      </c>
      <c r="C615" s="27" t="str">
        <v>Unlock Your Potential</v>
      </c>
      <c r="D615" s="27" t="str">
        <v>[38]</v>
      </c>
      <c r="E615" s="27" t="str" cm="1">
        <f t="array" ref="E615:F615">_xlfn.TEXTSPLIT($B615,")")</f>
        <v>1stDec2024(01:29:44</v>
      </c>
      <c r="F615" s="27" t="str">
        <v>704567436Monetization</v>
      </c>
      <c r="G615" s="27" t="str">
        <f t="shared" si="91"/>
        <v>38]</v>
      </c>
      <c r="H615" s="27">
        <f>VALUE(SUBSTITUTE($G615,"]",""))</f>
        <v>38</v>
      </c>
      <c r="I615" s="27" t="str">
        <f t="shared" si="92"/>
        <v>Unlock Your Potential</v>
      </c>
      <c r="J615" s="28" t="str">
        <f t="shared" si="93"/>
        <v>1stDec2024 01:29:44</v>
      </c>
      <c r="K615" s="28" t="str" cm="1">
        <f t="array" ref="K615:L615">_xlfn.TEXTSPLIT($J615," ")</f>
        <v>1stDec2024</v>
      </c>
      <c r="L615" s="28" t="str">
        <v>01:29:44</v>
      </c>
      <c r="M615" s="58" t="str">
        <f t="shared" si="94"/>
        <v>1/12/2024</v>
      </c>
      <c r="N615" s="28" t="str" cm="1">
        <f t="array" ref="N615:P615">_xlfn.TEXTSPLIT($M615,"/")</f>
        <v>1</v>
      </c>
      <c r="O615" s="28" t="str">
        <v>12</v>
      </c>
      <c r="P615" s="28" t="str">
        <v>2024</v>
      </c>
      <c r="Q615" s="28">
        <f>DATE(P615,N615,O615)</f>
        <v>45303</v>
      </c>
      <c r="R615" s="89" t="str" cm="1">
        <f t="array" ref="R615:T615">_xlfn.TEXTSPLIT($L615,":")</f>
        <v>01</v>
      </c>
      <c r="S615" s="28" t="str">
        <v>29</v>
      </c>
      <c r="T615" s="28" t="str">
        <v>44</v>
      </c>
      <c r="U615" s="90">
        <f t="shared" si="95"/>
        <v>6.2314814814814816E-2</v>
      </c>
      <c r="V615" s="27" t="str">
        <f t="shared" si="96"/>
        <v>Monetization</v>
      </c>
      <c r="W615" s="37" t="str">
        <f t="shared" si="97"/>
        <v>Youtube</v>
      </c>
      <c r="X615" s="71">
        <f t="shared" si="89"/>
        <v>38</v>
      </c>
      <c r="Y615" s="60" t="str">
        <f t="shared" si="90"/>
        <v>Unlock Your Potential</v>
      </c>
      <c r="Z615" s="69">
        <f t="shared" si="98"/>
        <v>45303</v>
      </c>
      <c r="AA615" s="66" t="str" cm="1">
        <f t="array" ref="AA615:AB615">_xlfn.TEXTSPLIT($F615,$V615)</f>
        <v>704567436</v>
      </c>
      <c r="AB615" t="str">
        <v/>
      </c>
    </row>
    <row r="616" spans="1:28">
      <c r="A616" s="32" t="s">
        <v>1744</v>
      </c>
      <c r="B616" s="37" t="str" cm="1">
        <f t="array" ref="B616:D616">TRIM(_xlfn.TEXTSPLIT($A616,"#"))</f>
        <v>7thDec2024(02:13:19)704657439Explore Page</v>
      </c>
      <c r="C616" s="27" t="str">
        <v>Unlock Your Potential</v>
      </c>
      <c r="D616" s="27" t="str">
        <v>[39]</v>
      </c>
      <c r="E616" s="27" t="str" cm="1">
        <f t="array" ref="E616:F616">_xlfn.TEXTSPLIT($B616,")")</f>
        <v>7thDec2024(02:13:19</v>
      </c>
      <c r="F616" s="27" t="str">
        <v>704657439Explore Page</v>
      </c>
      <c r="G616" s="27" t="str">
        <f t="shared" si="91"/>
        <v>39]</v>
      </c>
      <c r="H616" s="27">
        <f>VALUE(SUBSTITUTE($G616,"]",""))</f>
        <v>39</v>
      </c>
      <c r="I616" s="27" t="str">
        <f t="shared" si="92"/>
        <v>Unlock Your Potential</v>
      </c>
      <c r="J616" s="28" t="str">
        <f t="shared" si="93"/>
        <v>7thDec2024 02:13:19</v>
      </c>
      <c r="K616" s="28" t="str" cm="1">
        <f t="array" ref="K616:L616">_xlfn.TEXTSPLIT($J616," ")</f>
        <v>7thDec2024</v>
      </c>
      <c r="L616" s="28" t="str">
        <v>02:13:19</v>
      </c>
      <c r="M616" s="58" t="str">
        <f t="shared" si="94"/>
        <v>7/12/2024</v>
      </c>
      <c r="N616" s="28" t="str" cm="1">
        <f t="array" ref="N616:P616">_xlfn.TEXTSPLIT($M616,"/")</f>
        <v>7</v>
      </c>
      <c r="O616" s="28" t="str">
        <v>12</v>
      </c>
      <c r="P616" s="28" t="str">
        <v>2024</v>
      </c>
      <c r="Q616" s="28">
        <f>DATE(P616,N616,O616)</f>
        <v>45485</v>
      </c>
      <c r="R616" s="89" t="str" cm="1">
        <f t="array" ref="R616:T616">_xlfn.TEXTSPLIT($L616,":")</f>
        <v>02</v>
      </c>
      <c r="S616" s="28" t="str">
        <v>13</v>
      </c>
      <c r="T616" s="28" t="str">
        <v>19</v>
      </c>
      <c r="U616" s="90">
        <f t="shared" si="95"/>
        <v>9.2581018518518521E-2</v>
      </c>
      <c r="V616" s="27" t="str">
        <f t="shared" si="96"/>
        <v>Explore Page</v>
      </c>
      <c r="W616" s="37" t="str">
        <f t="shared" si="97"/>
        <v>Instagram</v>
      </c>
      <c r="X616" s="71">
        <f t="shared" si="89"/>
        <v>39</v>
      </c>
      <c r="Y616" s="60" t="str">
        <f t="shared" si="90"/>
        <v>Unlock Your Potential</v>
      </c>
      <c r="Z616" s="69">
        <f t="shared" si="98"/>
        <v>45485</v>
      </c>
      <c r="AA616" s="66" t="str" cm="1">
        <f t="array" ref="AA616:AB616">_xlfn.TEXTSPLIT($F616,$V616)</f>
        <v>704657439</v>
      </c>
      <c r="AB616" t="str">
        <v/>
      </c>
    </row>
    <row r="617" spans="1:28">
      <c r="A617" s="32" t="s">
        <v>1745</v>
      </c>
      <c r="B617" s="37" t="str" cm="1">
        <f t="array" ref="B617:D617">TRIM(_xlfn.TEXTSPLIT($A617,"#"))</f>
        <v>1stDec2024(11:00:25)604747443Shorts</v>
      </c>
      <c r="C617" s="27" t="str">
        <v>Train to Gain</v>
      </c>
      <c r="D617" s="27" t="str">
        <v>[36]</v>
      </c>
      <c r="E617" s="27" t="str" cm="1">
        <f t="array" ref="E617:F617">_xlfn.TEXTSPLIT($B617,")")</f>
        <v>1stDec2024(11:00:25</v>
      </c>
      <c r="F617" s="27" t="str">
        <v>604747443Shorts</v>
      </c>
      <c r="G617" s="27" t="str">
        <f t="shared" si="91"/>
        <v>36]</v>
      </c>
      <c r="H617" s="27">
        <f>VALUE(SUBSTITUTE($G617,"]",""))</f>
        <v>36</v>
      </c>
      <c r="I617" s="27" t="str">
        <f t="shared" si="92"/>
        <v>Train to Gain</v>
      </c>
      <c r="J617" s="28" t="str">
        <f t="shared" si="93"/>
        <v>1stDec2024 11:00:25</v>
      </c>
      <c r="K617" s="28" t="str" cm="1">
        <f t="array" ref="K617:L617">_xlfn.TEXTSPLIT($J617," ")</f>
        <v>1stDec2024</v>
      </c>
      <c r="L617" s="28" t="str">
        <v>11:00:25</v>
      </c>
      <c r="M617" s="58" t="str">
        <f t="shared" si="94"/>
        <v>1/12/2024</v>
      </c>
      <c r="N617" s="28" t="str" cm="1">
        <f t="array" ref="N617:P617">_xlfn.TEXTSPLIT($M617,"/")</f>
        <v>1</v>
      </c>
      <c r="O617" s="28" t="str">
        <v>12</v>
      </c>
      <c r="P617" s="28" t="str">
        <v>2024</v>
      </c>
      <c r="Q617" s="28">
        <f>DATE(P617,N617,O617)</f>
        <v>45303</v>
      </c>
      <c r="R617" s="89" t="str" cm="1">
        <f t="array" ref="R617:T617">_xlfn.TEXTSPLIT($L617,":")</f>
        <v>11</v>
      </c>
      <c r="S617" s="28" t="str">
        <v>00</v>
      </c>
      <c r="T617" s="28" t="str">
        <v>25</v>
      </c>
      <c r="U617" s="90">
        <f t="shared" si="95"/>
        <v>0.45862268518518517</v>
      </c>
      <c r="V617" s="27" t="str">
        <f t="shared" si="96"/>
        <v>Shorts</v>
      </c>
      <c r="W617" s="37" t="str">
        <f t="shared" si="97"/>
        <v>Youtube</v>
      </c>
      <c r="X617" s="71">
        <f t="shared" si="89"/>
        <v>36</v>
      </c>
      <c r="Y617" s="60" t="str">
        <f t="shared" si="90"/>
        <v>Train to Gain</v>
      </c>
      <c r="Z617" s="69">
        <f t="shared" si="98"/>
        <v>45303</v>
      </c>
      <c r="AA617" s="66" t="str" cm="1">
        <f t="array" ref="AA617:AB617">_xlfn.TEXTSPLIT($F617,$V617)</f>
        <v>604747443</v>
      </c>
      <c r="AB617" t="str">
        <v/>
      </c>
    </row>
    <row r="618" spans="1:28">
      <c r="A618" s="32" t="s">
        <v>1746</v>
      </c>
      <c r="B618" s="37" t="str" cm="1">
        <f t="array" ref="B618:D618">TRIM(_xlfn.TEXTSPLIT($A618,"#"))</f>
        <v>2ndDec2024(06:25:27)604837447Explore Page</v>
      </c>
      <c r="C618" s="27" t="str">
        <v>Unlock Your Potential</v>
      </c>
      <c r="D618" s="27" t="str">
        <v>[31]</v>
      </c>
      <c r="E618" s="27" t="str" cm="1">
        <f t="array" ref="E618:F618">_xlfn.TEXTSPLIT($B618,")")</f>
        <v>2ndDec2024(06:25:27</v>
      </c>
      <c r="F618" s="27" t="str">
        <v>604837447Explore Page</v>
      </c>
      <c r="G618" s="27" t="str">
        <f t="shared" si="91"/>
        <v>31]</v>
      </c>
      <c r="H618" s="27">
        <f>VALUE(SUBSTITUTE($G618,"]",""))</f>
        <v>31</v>
      </c>
      <c r="I618" s="27" t="str">
        <f t="shared" si="92"/>
        <v>Unlock Your Potential</v>
      </c>
      <c r="J618" s="28" t="str">
        <f t="shared" si="93"/>
        <v>2ndDec2024 06:25:27</v>
      </c>
      <c r="K618" s="28" t="str" cm="1">
        <f t="array" ref="K618:L618">_xlfn.TEXTSPLIT($J618," ")</f>
        <v>2ndDec2024</v>
      </c>
      <c r="L618" s="28" t="str">
        <v>06:25:27</v>
      </c>
      <c r="M618" s="58" t="str">
        <f t="shared" si="94"/>
        <v>2/12/2024</v>
      </c>
      <c r="N618" s="28" t="str" cm="1">
        <f t="array" ref="N618:P618">_xlfn.TEXTSPLIT($M618,"/")</f>
        <v>2</v>
      </c>
      <c r="O618" s="28" t="str">
        <v>12</v>
      </c>
      <c r="P618" s="28" t="str">
        <v>2024</v>
      </c>
      <c r="Q618" s="28">
        <f>DATE(P618,N618,O618)</f>
        <v>45334</v>
      </c>
      <c r="R618" s="89" t="str" cm="1">
        <f t="array" ref="R618:T618">_xlfn.TEXTSPLIT($L618,":")</f>
        <v>06</v>
      </c>
      <c r="S618" s="28" t="str">
        <v>25</v>
      </c>
      <c r="T618" s="28" t="str">
        <v>27</v>
      </c>
      <c r="U618" s="90">
        <f t="shared" si="95"/>
        <v>0.2676736111111111</v>
      </c>
      <c r="V618" s="27" t="str">
        <f t="shared" si="96"/>
        <v>Explore Page</v>
      </c>
      <c r="W618" s="37" t="str">
        <f t="shared" si="97"/>
        <v>Instagram</v>
      </c>
      <c r="X618" s="71">
        <f t="shared" si="89"/>
        <v>31</v>
      </c>
      <c r="Y618" s="60" t="str">
        <f t="shared" si="90"/>
        <v>Unlock Your Potential</v>
      </c>
      <c r="Z618" s="69">
        <f t="shared" si="98"/>
        <v>45334</v>
      </c>
      <c r="AA618" s="66" t="str" cm="1">
        <f t="array" ref="AA618:AB618">_xlfn.TEXTSPLIT($F618,$V618)</f>
        <v>604837447</v>
      </c>
      <c r="AB618" t="str">
        <v/>
      </c>
    </row>
    <row r="619" spans="1:28">
      <c r="A619" s="32" t="s">
        <v>1747</v>
      </c>
      <c r="B619" s="37" t="str" cm="1">
        <f t="array" ref="B619:D619">TRIM(_xlfn.TEXTSPLIT($A619,"#"))</f>
        <v>2ndDec2024(03:47:44)604927451Explore Page</v>
      </c>
      <c r="C619" s="27" t="str">
        <v>Train to Gain</v>
      </c>
      <c r="D619" s="27" t="str">
        <v>[38]</v>
      </c>
      <c r="E619" s="27" t="str" cm="1">
        <f t="array" ref="E619:F619">_xlfn.TEXTSPLIT($B619,")")</f>
        <v>2ndDec2024(03:47:44</v>
      </c>
      <c r="F619" s="27" t="str">
        <v>604927451Explore Page</v>
      </c>
      <c r="G619" s="27" t="str">
        <f t="shared" si="91"/>
        <v>38]</v>
      </c>
      <c r="H619" s="27">
        <f>VALUE(SUBSTITUTE($G619,"]",""))</f>
        <v>38</v>
      </c>
      <c r="I619" s="27" t="str">
        <f t="shared" si="92"/>
        <v>Train to Gain</v>
      </c>
      <c r="J619" s="28" t="str">
        <f t="shared" si="93"/>
        <v>2ndDec2024 03:47:44</v>
      </c>
      <c r="K619" s="28" t="str" cm="1">
        <f t="array" ref="K619:L619">_xlfn.TEXTSPLIT($J619," ")</f>
        <v>2ndDec2024</v>
      </c>
      <c r="L619" s="28" t="str">
        <v>03:47:44</v>
      </c>
      <c r="M619" s="58" t="str">
        <f t="shared" si="94"/>
        <v>2/12/2024</v>
      </c>
      <c r="N619" s="28" t="str" cm="1">
        <f t="array" ref="N619:P619">_xlfn.TEXTSPLIT($M619,"/")</f>
        <v>2</v>
      </c>
      <c r="O619" s="28" t="str">
        <v>12</v>
      </c>
      <c r="P619" s="28" t="str">
        <v>2024</v>
      </c>
      <c r="Q619" s="28">
        <f>DATE(P619,N619,O619)</f>
        <v>45334</v>
      </c>
      <c r="R619" s="89" t="str" cm="1">
        <f t="array" ref="R619:T619">_xlfn.TEXTSPLIT($L619,":")</f>
        <v>03</v>
      </c>
      <c r="S619" s="28" t="str">
        <v>47</v>
      </c>
      <c r="T619" s="28" t="str">
        <v>44</v>
      </c>
      <c r="U619" s="90">
        <f t="shared" si="95"/>
        <v>0.15814814814814815</v>
      </c>
      <c r="V619" s="27" t="str">
        <f t="shared" si="96"/>
        <v>Explore Page</v>
      </c>
      <c r="W619" s="37" t="str">
        <f t="shared" si="97"/>
        <v>Instagram</v>
      </c>
      <c r="X619" s="71">
        <f t="shared" si="89"/>
        <v>38</v>
      </c>
      <c r="Y619" s="60" t="str">
        <f t="shared" si="90"/>
        <v>Train to Gain</v>
      </c>
      <c r="Z619" s="69">
        <f t="shared" si="98"/>
        <v>45334</v>
      </c>
      <c r="AA619" s="66" t="str" cm="1">
        <f t="array" ref="AA619:AB619">_xlfn.TEXTSPLIT($F619,$V619)</f>
        <v>604927451</v>
      </c>
      <c r="AB619" t="str">
        <v/>
      </c>
    </row>
    <row r="620" spans="1:28">
      <c r="A620" s="32" t="s">
        <v>1748</v>
      </c>
      <c r="B620" s="37" t="str" cm="1">
        <f t="array" ref="B620:D620">TRIM(_xlfn.TEXTSPLIT($A620,"#"))</f>
        <v>2ndDec2024(09:48:35)605017455Reels</v>
      </c>
      <c r="C620" s="27" t="str">
        <v>Train to Gain</v>
      </c>
      <c r="D620" s="27" t="str">
        <v>[40]</v>
      </c>
      <c r="E620" s="27" t="str" cm="1">
        <f t="array" ref="E620:F620">_xlfn.TEXTSPLIT($B620,")")</f>
        <v>2ndDec2024(09:48:35</v>
      </c>
      <c r="F620" s="27" t="str">
        <v>605017455Reels</v>
      </c>
      <c r="G620" s="27" t="str">
        <f t="shared" si="91"/>
        <v>40]</v>
      </c>
      <c r="H620" s="27">
        <f>VALUE(SUBSTITUTE($G620,"]",""))</f>
        <v>40</v>
      </c>
      <c r="I620" s="27" t="str">
        <f t="shared" si="92"/>
        <v>Train to Gain</v>
      </c>
      <c r="J620" s="28" t="str">
        <f t="shared" si="93"/>
        <v>2ndDec2024 09:48:35</v>
      </c>
      <c r="K620" s="28" t="str" cm="1">
        <f t="array" ref="K620:L620">_xlfn.TEXTSPLIT($J620," ")</f>
        <v>2ndDec2024</v>
      </c>
      <c r="L620" s="28" t="str">
        <v>09:48:35</v>
      </c>
      <c r="M620" s="58" t="str">
        <f t="shared" si="94"/>
        <v>2/12/2024</v>
      </c>
      <c r="N620" s="28" t="str" cm="1">
        <f t="array" ref="N620:P620">_xlfn.TEXTSPLIT($M620,"/")</f>
        <v>2</v>
      </c>
      <c r="O620" s="28" t="str">
        <v>12</v>
      </c>
      <c r="P620" s="28" t="str">
        <v>2024</v>
      </c>
      <c r="Q620" s="28">
        <f>DATE(P620,N620,O620)</f>
        <v>45334</v>
      </c>
      <c r="R620" s="89" t="str" cm="1">
        <f t="array" ref="R620:T620">_xlfn.TEXTSPLIT($L620,":")</f>
        <v>09</v>
      </c>
      <c r="S620" s="28" t="str">
        <v>48</v>
      </c>
      <c r="T620" s="28" t="str">
        <v>35</v>
      </c>
      <c r="U620" s="90">
        <f t="shared" si="95"/>
        <v>0.40873842592592591</v>
      </c>
      <c r="V620" s="27" t="str">
        <f t="shared" si="96"/>
        <v>Reels</v>
      </c>
      <c r="W620" s="37" t="str">
        <f t="shared" si="97"/>
        <v>Instagram</v>
      </c>
      <c r="X620" s="71">
        <f t="shared" si="89"/>
        <v>40</v>
      </c>
      <c r="Y620" s="60" t="str">
        <f t="shared" si="90"/>
        <v>Train to Gain</v>
      </c>
      <c r="Z620" s="69">
        <f t="shared" si="98"/>
        <v>45334</v>
      </c>
      <c r="AA620" s="66" t="str" cm="1">
        <f t="array" ref="AA620:AB620">_xlfn.TEXTSPLIT($F620,$V620)</f>
        <v>605017455</v>
      </c>
      <c r="AB620" t="str">
        <v/>
      </c>
    </row>
    <row r="621" spans="1:28">
      <c r="A621" s="32" t="s">
        <v>1749</v>
      </c>
      <c r="B621" s="37" t="str" cm="1">
        <f t="array" ref="B621:D621">TRIM(_xlfn.TEXTSPLIT($A621,"#"))</f>
        <v>1stDec2024(06:35:17)605107458Monetization</v>
      </c>
      <c r="C621" s="27" t="str">
        <v>Train to Gain</v>
      </c>
      <c r="D621" s="27" t="str">
        <v>[31]</v>
      </c>
      <c r="E621" s="27" t="str" cm="1">
        <f t="array" ref="E621:F621">_xlfn.TEXTSPLIT($B621,")")</f>
        <v>1stDec2024(06:35:17</v>
      </c>
      <c r="F621" s="27" t="str">
        <v>605107458Monetization</v>
      </c>
      <c r="G621" s="27" t="str">
        <f t="shared" si="91"/>
        <v>31]</v>
      </c>
      <c r="H621" s="27">
        <f>VALUE(SUBSTITUTE($G621,"]",""))</f>
        <v>31</v>
      </c>
      <c r="I621" s="27" t="str">
        <f t="shared" si="92"/>
        <v>Train to Gain</v>
      </c>
      <c r="J621" s="28" t="str">
        <f t="shared" si="93"/>
        <v>1stDec2024 06:35:17</v>
      </c>
      <c r="K621" s="28" t="str" cm="1">
        <f t="array" ref="K621:L621">_xlfn.TEXTSPLIT($J621," ")</f>
        <v>1stDec2024</v>
      </c>
      <c r="L621" s="28" t="str">
        <v>06:35:17</v>
      </c>
      <c r="M621" s="58" t="str">
        <f t="shared" si="94"/>
        <v>1/12/2024</v>
      </c>
      <c r="N621" s="28" t="str" cm="1">
        <f t="array" ref="N621:P621">_xlfn.TEXTSPLIT($M621,"/")</f>
        <v>1</v>
      </c>
      <c r="O621" s="28" t="str">
        <v>12</v>
      </c>
      <c r="P621" s="28" t="str">
        <v>2024</v>
      </c>
      <c r="Q621" s="28">
        <f>DATE(P621,N621,O621)</f>
        <v>45303</v>
      </c>
      <c r="R621" s="89" t="str" cm="1">
        <f t="array" ref="R621:T621">_xlfn.TEXTSPLIT($L621,":")</f>
        <v>06</v>
      </c>
      <c r="S621" s="28" t="str">
        <v>35</v>
      </c>
      <c r="T621" s="28" t="str">
        <v>17</v>
      </c>
      <c r="U621" s="90">
        <f t="shared" si="95"/>
        <v>0.2745023148148148</v>
      </c>
      <c r="V621" s="27" t="str">
        <f t="shared" si="96"/>
        <v>Monetization</v>
      </c>
      <c r="W621" s="37" t="str">
        <f t="shared" si="97"/>
        <v>Youtube</v>
      </c>
      <c r="X621" s="71">
        <f t="shared" si="89"/>
        <v>31</v>
      </c>
      <c r="Y621" s="60" t="str">
        <f t="shared" si="90"/>
        <v>Train to Gain</v>
      </c>
      <c r="Z621" s="69">
        <f t="shared" si="98"/>
        <v>45303</v>
      </c>
      <c r="AA621" s="66" t="str" cm="1">
        <f t="array" ref="AA621:AB621">_xlfn.TEXTSPLIT($F621,$V621)</f>
        <v>605107458</v>
      </c>
      <c r="AB621" t="str">
        <v/>
      </c>
    </row>
    <row r="622" spans="1:28">
      <c r="A622" s="32" t="s">
        <v>1750</v>
      </c>
      <c r="B622" s="37" t="str" cm="1">
        <f t="array" ref="B622:D622">TRIM(_xlfn.TEXTSPLIT($A622,"#"))</f>
        <v>1stDec2024(06:16:42)705197462Shorts</v>
      </c>
      <c r="C622" s="27" t="str">
        <v>Unlock Your Potential</v>
      </c>
      <c r="D622" s="27" t="str">
        <v>[40]</v>
      </c>
      <c r="E622" s="27" t="str" cm="1">
        <f t="array" ref="E622:F622">_xlfn.TEXTSPLIT($B622,")")</f>
        <v>1stDec2024(06:16:42</v>
      </c>
      <c r="F622" s="27" t="str">
        <v>705197462Shorts</v>
      </c>
      <c r="G622" s="27" t="str">
        <f t="shared" si="91"/>
        <v>40]</v>
      </c>
      <c r="H622" s="27">
        <f>VALUE(SUBSTITUTE($G622,"]",""))</f>
        <v>40</v>
      </c>
      <c r="I622" s="27" t="str">
        <f t="shared" si="92"/>
        <v>Unlock Your Potential</v>
      </c>
      <c r="J622" s="28" t="str">
        <f t="shared" si="93"/>
        <v>1stDec2024 06:16:42</v>
      </c>
      <c r="K622" s="28" t="str" cm="1">
        <f t="array" ref="K622:L622">_xlfn.TEXTSPLIT($J622," ")</f>
        <v>1stDec2024</v>
      </c>
      <c r="L622" s="28" t="str">
        <v>06:16:42</v>
      </c>
      <c r="M622" s="58" t="str">
        <f t="shared" si="94"/>
        <v>1/12/2024</v>
      </c>
      <c r="N622" s="28" t="str" cm="1">
        <f t="array" ref="N622:P622">_xlfn.TEXTSPLIT($M622,"/")</f>
        <v>1</v>
      </c>
      <c r="O622" s="28" t="str">
        <v>12</v>
      </c>
      <c r="P622" s="28" t="str">
        <v>2024</v>
      </c>
      <c r="Q622" s="28">
        <f>DATE(P622,N622,O622)</f>
        <v>45303</v>
      </c>
      <c r="R622" s="89" t="str" cm="1">
        <f t="array" ref="R622:T622">_xlfn.TEXTSPLIT($L622,":")</f>
        <v>06</v>
      </c>
      <c r="S622" s="28" t="str">
        <v>16</v>
      </c>
      <c r="T622" s="28" t="str">
        <v>42</v>
      </c>
      <c r="U622" s="90">
        <f t="shared" si="95"/>
        <v>0.2615972222222222</v>
      </c>
      <c r="V622" s="27" t="str">
        <f t="shared" si="96"/>
        <v>Shorts</v>
      </c>
      <c r="W622" s="37" t="str">
        <f t="shared" si="97"/>
        <v>Youtube</v>
      </c>
      <c r="X622" s="71">
        <f t="shared" si="89"/>
        <v>40</v>
      </c>
      <c r="Y622" s="60" t="str">
        <f t="shared" si="90"/>
        <v>Unlock Your Potential</v>
      </c>
      <c r="Z622" s="69">
        <f t="shared" si="98"/>
        <v>45303</v>
      </c>
      <c r="AA622" s="66" t="str" cm="1">
        <f t="array" ref="AA622:AB622">_xlfn.TEXTSPLIT($F622,$V622)</f>
        <v>705197462</v>
      </c>
      <c r="AB622" t="str">
        <v/>
      </c>
    </row>
    <row r="623" spans="1:28">
      <c r="A623" s="32" t="s">
        <v>1751</v>
      </c>
      <c r="B623" s="37" t="str" cm="1">
        <f t="array" ref="B623:D623">TRIM(_xlfn.TEXTSPLIT($A623,"#"))</f>
        <v>1stDec2024(00:40:11)705287466Explore Page</v>
      </c>
      <c r="C623" s="27" t="str">
        <v>Unlock Your Potential</v>
      </c>
      <c r="D623" s="27" t="str">
        <v>[11]</v>
      </c>
      <c r="E623" s="27" t="str" cm="1">
        <f t="array" ref="E623:F623">_xlfn.TEXTSPLIT($B623,")")</f>
        <v>1stDec2024(00:40:11</v>
      </c>
      <c r="F623" s="27" t="str">
        <v>705287466Explore Page</v>
      </c>
      <c r="G623" s="27" t="str">
        <f t="shared" si="91"/>
        <v>11]</v>
      </c>
      <c r="H623" s="27">
        <f>VALUE(SUBSTITUTE($G623,"]",""))</f>
        <v>11</v>
      </c>
      <c r="I623" s="27" t="str">
        <f t="shared" si="92"/>
        <v>Unlock Your Potential</v>
      </c>
      <c r="J623" s="28" t="str">
        <f t="shared" si="93"/>
        <v>1stDec2024 00:40:11</v>
      </c>
      <c r="K623" s="28" t="str" cm="1">
        <f t="array" ref="K623:L623">_xlfn.TEXTSPLIT($J623," ")</f>
        <v>1stDec2024</v>
      </c>
      <c r="L623" s="28" t="str">
        <v>00:40:11</v>
      </c>
      <c r="M623" s="58" t="str">
        <f t="shared" si="94"/>
        <v>1/12/2024</v>
      </c>
      <c r="N623" s="28" t="str" cm="1">
        <f t="array" ref="N623:P623">_xlfn.TEXTSPLIT($M623,"/")</f>
        <v>1</v>
      </c>
      <c r="O623" s="28" t="str">
        <v>12</v>
      </c>
      <c r="P623" s="28" t="str">
        <v>2024</v>
      </c>
      <c r="Q623" s="28">
        <f>DATE(P623,N623,O623)</f>
        <v>45303</v>
      </c>
      <c r="R623" s="89" t="str" cm="1">
        <f t="array" ref="R623:T623">_xlfn.TEXTSPLIT($L623,":")</f>
        <v>00</v>
      </c>
      <c r="S623" s="28" t="str">
        <v>40</v>
      </c>
      <c r="T623" s="28" t="str">
        <v>11</v>
      </c>
      <c r="U623" s="90">
        <f t="shared" si="95"/>
        <v>2.7905092592592592E-2</v>
      </c>
      <c r="V623" s="27" t="str">
        <f t="shared" si="96"/>
        <v>Explore Page</v>
      </c>
      <c r="W623" s="37" t="str">
        <f t="shared" si="97"/>
        <v>Instagram</v>
      </c>
      <c r="X623" s="71">
        <f t="shared" si="89"/>
        <v>11</v>
      </c>
      <c r="Y623" s="60" t="str">
        <f t="shared" si="90"/>
        <v>Unlock Your Potential</v>
      </c>
      <c r="Z623" s="69">
        <f t="shared" si="98"/>
        <v>45303</v>
      </c>
      <c r="AA623" s="66" t="str" cm="1">
        <f t="array" ref="AA623:AB623">_xlfn.TEXTSPLIT($F623,$V623)</f>
        <v>705287466</v>
      </c>
      <c r="AB623" t="str">
        <v/>
      </c>
    </row>
    <row r="624" spans="1:28">
      <c r="A624" s="32" t="s">
        <v>1752</v>
      </c>
      <c r="B624" s="37" t="str" cm="1">
        <f t="array" ref="B624:D624">TRIM(_xlfn.TEXTSPLIT($A624,"#"))</f>
        <v>2ndDec2024(10:18:26)605377470Explore Page</v>
      </c>
      <c r="C624" s="27" t="str">
        <v>Train to Gain</v>
      </c>
      <c r="D624" s="27" t="str">
        <v>[20]</v>
      </c>
      <c r="E624" s="27" t="str" cm="1">
        <f t="array" ref="E624:F624">_xlfn.TEXTSPLIT($B624,")")</f>
        <v>2ndDec2024(10:18:26</v>
      </c>
      <c r="F624" s="27" t="str">
        <v>605377470Explore Page</v>
      </c>
      <c r="G624" s="27" t="str">
        <f t="shared" si="91"/>
        <v>20]</v>
      </c>
      <c r="H624" s="27">
        <f>VALUE(SUBSTITUTE($G624,"]",""))</f>
        <v>20</v>
      </c>
      <c r="I624" s="27" t="str">
        <f t="shared" si="92"/>
        <v>Train to Gain</v>
      </c>
      <c r="J624" s="28" t="str">
        <f t="shared" si="93"/>
        <v>2ndDec2024 10:18:26</v>
      </c>
      <c r="K624" s="28" t="str" cm="1">
        <f t="array" ref="K624:L624">_xlfn.TEXTSPLIT($J624," ")</f>
        <v>2ndDec2024</v>
      </c>
      <c r="L624" s="28" t="str">
        <v>10:18:26</v>
      </c>
      <c r="M624" s="58" t="str">
        <f t="shared" si="94"/>
        <v>2/12/2024</v>
      </c>
      <c r="N624" s="28" t="str" cm="1">
        <f t="array" ref="N624:P624">_xlfn.TEXTSPLIT($M624,"/")</f>
        <v>2</v>
      </c>
      <c r="O624" s="28" t="str">
        <v>12</v>
      </c>
      <c r="P624" s="28" t="str">
        <v>2024</v>
      </c>
      <c r="Q624" s="28">
        <f>DATE(P624,N624,O624)</f>
        <v>45334</v>
      </c>
      <c r="R624" s="89" t="str" cm="1">
        <f t="array" ref="R624:T624">_xlfn.TEXTSPLIT($L624,":")</f>
        <v>10</v>
      </c>
      <c r="S624" s="28" t="str">
        <v>18</v>
      </c>
      <c r="T624" s="28" t="str">
        <v>26</v>
      </c>
      <c r="U624" s="90">
        <f t="shared" si="95"/>
        <v>0.4294675925925926</v>
      </c>
      <c r="V624" s="27" t="str">
        <f t="shared" si="96"/>
        <v>Explore Page</v>
      </c>
      <c r="W624" s="37" t="str">
        <f t="shared" si="97"/>
        <v>Instagram</v>
      </c>
      <c r="X624" s="71">
        <f t="shared" si="89"/>
        <v>20</v>
      </c>
      <c r="Y624" s="60" t="str">
        <f t="shared" si="90"/>
        <v>Train to Gain</v>
      </c>
      <c r="Z624" s="69">
        <f t="shared" si="98"/>
        <v>45334</v>
      </c>
      <c r="AA624" s="66" t="str" cm="1">
        <f t="array" ref="AA624:AB624">_xlfn.TEXTSPLIT($F624,$V624)</f>
        <v>605377470</v>
      </c>
      <c r="AB624" t="str">
        <v/>
      </c>
    </row>
    <row r="625" spans="1:28">
      <c r="A625" s="32" t="s">
        <v>1753</v>
      </c>
      <c r="B625" s="37" t="str" cm="1">
        <f t="array" ref="B625:D625">TRIM(_xlfn.TEXTSPLIT($A625,"#"))</f>
        <v>1stDec2024(11:05:55)705467473News Feed</v>
      </c>
      <c r="C625" s="27" t="str">
        <v>Grow with Us</v>
      </c>
      <c r="D625" s="27" t="str">
        <v>[3]</v>
      </c>
      <c r="E625" s="27" t="str" cm="1">
        <f t="array" ref="E625:F625">_xlfn.TEXTSPLIT($B625,")")</f>
        <v>1stDec2024(11:05:55</v>
      </c>
      <c r="F625" s="27" t="str">
        <v>705467473News Feed</v>
      </c>
      <c r="G625" s="27" t="str">
        <f t="shared" si="91"/>
        <v>3]</v>
      </c>
      <c r="H625" s="27">
        <f>VALUE(SUBSTITUTE($G625,"]",""))</f>
        <v>3</v>
      </c>
      <c r="I625" s="27" t="str">
        <f t="shared" si="92"/>
        <v>Grow with Us</v>
      </c>
      <c r="J625" s="28" t="str">
        <f t="shared" si="93"/>
        <v>1stDec2024 11:05:55</v>
      </c>
      <c r="K625" s="28" t="str" cm="1">
        <f t="array" ref="K625:L625">_xlfn.TEXTSPLIT($J625," ")</f>
        <v>1stDec2024</v>
      </c>
      <c r="L625" s="28" t="str">
        <v>11:05:55</v>
      </c>
      <c r="M625" s="58" t="str">
        <f t="shared" si="94"/>
        <v>1/12/2024</v>
      </c>
      <c r="N625" s="28" t="str" cm="1">
        <f t="array" ref="N625:P625">_xlfn.TEXTSPLIT($M625,"/")</f>
        <v>1</v>
      </c>
      <c r="O625" s="28" t="str">
        <v>12</v>
      </c>
      <c r="P625" s="28" t="str">
        <v>2024</v>
      </c>
      <c r="Q625" s="28">
        <f>DATE(P625,N625,O625)</f>
        <v>45303</v>
      </c>
      <c r="R625" s="89" t="str" cm="1">
        <f t="array" ref="R625:T625">_xlfn.TEXTSPLIT($L625,":")</f>
        <v>11</v>
      </c>
      <c r="S625" s="28" t="str">
        <v>05</v>
      </c>
      <c r="T625" s="28" t="str">
        <v>55</v>
      </c>
      <c r="U625" s="90">
        <f t="shared" si="95"/>
        <v>0.46244212962962961</v>
      </c>
      <c r="V625" s="27" t="str">
        <f t="shared" si="96"/>
        <v>News Feed</v>
      </c>
      <c r="W625" s="37" t="str">
        <f t="shared" si="97"/>
        <v>Facebook</v>
      </c>
      <c r="X625" s="71">
        <f t="shared" si="89"/>
        <v>3</v>
      </c>
      <c r="Y625" s="60" t="str">
        <f t="shared" si="90"/>
        <v>Grow with Us</v>
      </c>
      <c r="Z625" s="69">
        <f t="shared" si="98"/>
        <v>45303</v>
      </c>
      <c r="AA625" s="66" t="str" cm="1">
        <f t="array" ref="AA625:AB625">_xlfn.TEXTSPLIT($F625,$V625)</f>
        <v>705467473</v>
      </c>
      <c r="AB625" t="str">
        <v/>
      </c>
    </row>
    <row r="626" spans="1:28">
      <c r="A626" s="32" t="s">
        <v>1754</v>
      </c>
      <c r="B626" s="37" t="str" cm="1">
        <f t="array" ref="B626:D626">TRIM(_xlfn.TEXTSPLIT($A626,"#"))</f>
        <v>6thDec2024(01:46:24)705557477Reels</v>
      </c>
      <c r="C626" s="27" t="str">
        <v>Train to Gain</v>
      </c>
      <c r="D626" s="27" t="str">
        <v>[32]</v>
      </c>
      <c r="E626" s="27" t="str" cm="1">
        <f t="array" ref="E626:F626">_xlfn.TEXTSPLIT($B626,")")</f>
        <v>6thDec2024(01:46:24</v>
      </c>
      <c r="F626" s="27" t="str">
        <v>705557477Reels</v>
      </c>
      <c r="G626" s="27" t="str">
        <f t="shared" si="91"/>
        <v>32]</v>
      </c>
      <c r="H626" s="27">
        <f>VALUE(SUBSTITUTE($G626,"]",""))</f>
        <v>32</v>
      </c>
      <c r="I626" s="27" t="str">
        <f t="shared" si="92"/>
        <v>Train to Gain</v>
      </c>
      <c r="J626" s="28" t="str">
        <f t="shared" si="93"/>
        <v>6thDec2024 01:46:24</v>
      </c>
      <c r="K626" s="28" t="str" cm="1">
        <f t="array" ref="K626:L626">_xlfn.TEXTSPLIT($J626," ")</f>
        <v>6thDec2024</v>
      </c>
      <c r="L626" s="28" t="str">
        <v>01:46:24</v>
      </c>
      <c r="M626" s="58" t="str">
        <f t="shared" si="94"/>
        <v>6/12/2024</v>
      </c>
      <c r="N626" s="28" t="str" cm="1">
        <f t="array" ref="N626:P626">_xlfn.TEXTSPLIT($M626,"/")</f>
        <v>6</v>
      </c>
      <c r="O626" s="28" t="str">
        <v>12</v>
      </c>
      <c r="P626" s="28" t="str">
        <v>2024</v>
      </c>
      <c r="Q626" s="28">
        <f>DATE(P626,N626,O626)</f>
        <v>45455</v>
      </c>
      <c r="R626" s="89" t="str" cm="1">
        <f t="array" ref="R626:T626">_xlfn.TEXTSPLIT($L626,":")</f>
        <v>01</v>
      </c>
      <c r="S626" s="28" t="str">
        <v>46</v>
      </c>
      <c r="T626" s="28" t="str">
        <v>24</v>
      </c>
      <c r="U626" s="90">
        <f t="shared" si="95"/>
        <v>7.3888888888888893E-2</v>
      </c>
      <c r="V626" s="27" t="str">
        <f t="shared" si="96"/>
        <v>Reels</v>
      </c>
      <c r="W626" s="37" t="str">
        <f t="shared" si="97"/>
        <v>Instagram</v>
      </c>
      <c r="X626" s="71">
        <f t="shared" si="89"/>
        <v>32</v>
      </c>
      <c r="Y626" s="60" t="str">
        <f t="shared" si="90"/>
        <v>Train to Gain</v>
      </c>
      <c r="Z626" s="69">
        <f t="shared" si="98"/>
        <v>45455</v>
      </c>
      <c r="AA626" s="66" t="str" cm="1">
        <f t="array" ref="AA626:AB626">_xlfn.TEXTSPLIT($F626,$V626)</f>
        <v>705557477</v>
      </c>
      <c r="AB626" t="str">
        <v/>
      </c>
    </row>
    <row r="627" spans="1:28">
      <c r="A627" s="32" t="s">
        <v>1755</v>
      </c>
      <c r="B627" s="37" t="str" cm="1">
        <f t="array" ref="B627:D627">TRIM(_xlfn.TEXTSPLIT($A627,"#"))</f>
        <v>4thDec2024(08:15:12)705647481Explore Page</v>
      </c>
      <c r="C627" s="27" t="str">
        <v>Unlock Your Potential</v>
      </c>
      <c r="D627" s="27" t="str">
        <v>[40]</v>
      </c>
      <c r="E627" s="27" t="str" cm="1">
        <f t="array" ref="E627:F627">_xlfn.TEXTSPLIT($B627,")")</f>
        <v>4thDec2024(08:15:12</v>
      </c>
      <c r="F627" s="27" t="str">
        <v>705647481Explore Page</v>
      </c>
      <c r="G627" s="27" t="str">
        <f t="shared" si="91"/>
        <v>40]</v>
      </c>
      <c r="H627" s="27">
        <f>VALUE(SUBSTITUTE($G627,"]",""))</f>
        <v>40</v>
      </c>
      <c r="I627" s="27" t="str">
        <f t="shared" si="92"/>
        <v>Unlock Your Potential</v>
      </c>
      <c r="J627" s="28" t="str">
        <f t="shared" si="93"/>
        <v>4thDec2024 08:15:12</v>
      </c>
      <c r="K627" s="28" t="str" cm="1">
        <f t="array" ref="K627:L627">_xlfn.TEXTSPLIT($J627," ")</f>
        <v>4thDec2024</v>
      </c>
      <c r="L627" s="28" t="str">
        <v>08:15:12</v>
      </c>
      <c r="M627" s="58" t="str">
        <f t="shared" si="94"/>
        <v>4/12/2024</v>
      </c>
      <c r="N627" s="28" t="str" cm="1">
        <f t="array" ref="N627:P627">_xlfn.TEXTSPLIT($M627,"/")</f>
        <v>4</v>
      </c>
      <c r="O627" s="28" t="str">
        <v>12</v>
      </c>
      <c r="P627" s="28" t="str">
        <v>2024</v>
      </c>
      <c r="Q627" s="28">
        <f>DATE(P627,N627,O627)</f>
        <v>45394</v>
      </c>
      <c r="R627" s="89" t="str" cm="1">
        <f t="array" ref="R627:T627">_xlfn.TEXTSPLIT($L627,":")</f>
        <v>08</v>
      </c>
      <c r="S627" s="28" t="str">
        <v>15</v>
      </c>
      <c r="T627" s="28" t="str">
        <v>12</v>
      </c>
      <c r="U627" s="90">
        <f t="shared" si="95"/>
        <v>0.34388888888888891</v>
      </c>
      <c r="V627" s="27" t="str">
        <f t="shared" si="96"/>
        <v>Explore Page</v>
      </c>
      <c r="W627" s="37" t="str">
        <f t="shared" si="97"/>
        <v>Instagram</v>
      </c>
      <c r="X627" s="71">
        <f t="shared" si="89"/>
        <v>40</v>
      </c>
      <c r="Y627" s="60" t="str">
        <f t="shared" si="90"/>
        <v>Unlock Your Potential</v>
      </c>
      <c r="Z627" s="69">
        <f t="shared" si="98"/>
        <v>45394</v>
      </c>
      <c r="AA627" s="66" t="str" cm="1">
        <f t="array" ref="AA627:AB627">_xlfn.TEXTSPLIT($F627,$V627)</f>
        <v>705647481</v>
      </c>
      <c r="AB627" t="str">
        <v/>
      </c>
    </row>
    <row r="628" spans="1:28">
      <c r="A628" s="32" t="s">
        <v>1756</v>
      </c>
      <c r="B628" s="37" t="str" cm="1">
        <f t="array" ref="B628:D628">TRIM(_xlfn.TEXTSPLIT($A628,"#"))</f>
        <v>2ndDec2024(03:02:33)605737485Subscribers</v>
      </c>
      <c r="C628" s="27" t="str">
        <v>Unlock Your Potential</v>
      </c>
      <c r="D628" s="27" t="str">
        <v>[32]</v>
      </c>
      <c r="E628" s="27" t="str" cm="1">
        <f t="array" ref="E628:F628">_xlfn.TEXTSPLIT($B628,")")</f>
        <v>2ndDec2024(03:02:33</v>
      </c>
      <c r="F628" s="27" t="str">
        <v>605737485Subscribers</v>
      </c>
      <c r="G628" s="27" t="str">
        <f t="shared" si="91"/>
        <v>32]</v>
      </c>
      <c r="H628" s="27">
        <f>VALUE(SUBSTITUTE($G628,"]",""))</f>
        <v>32</v>
      </c>
      <c r="I628" s="27" t="str">
        <f t="shared" si="92"/>
        <v>Unlock Your Potential</v>
      </c>
      <c r="J628" s="28" t="str">
        <f t="shared" si="93"/>
        <v>2ndDec2024 03:02:33</v>
      </c>
      <c r="K628" s="28" t="str" cm="1">
        <f t="array" ref="K628:L628">_xlfn.TEXTSPLIT($J628," ")</f>
        <v>2ndDec2024</v>
      </c>
      <c r="L628" s="28" t="str">
        <v>03:02:33</v>
      </c>
      <c r="M628" s="58" t="str">
        <f t="shared" si="94"/>
        <v>2/12/2024</v>
      </c>
      <c r="N628" s="28" t="str" cm="1">
        <f t="array" ref="N628:P628">_xlfn.TEXTSPLIT($M628,"/")</f>
        <v>2</v>
      </c>
      <c r="O628" s="28" t="str">
        <v>12</v>
      </c>
      <c r="P628" s="28" t="str">
        <v>2024</v>
      </c>
      <c r="Q628" s="28">
        <f>DATE(P628,N628,O628)</f>
        <v>45334</v>
      </c>
      <c r="R628" s="89" t="str" cm="1">
        <f t="array" ref="R628:T628">_xlfn.TEXTSPLIT($L628,":")</f>
        <v>03</v>
      </c>
      <c r="S628" s="28" t="str">
        <v>02</v>
      </c>
      <c r="T628" s="28" t="str">
        <v>33</v>
      </c>
      <c r="U628" s="90">
        <f t="shared" si="95"/>
        <v>0.12677083333333333</v>
      </c>
      <c r="V628" s="27" t="str">
        <f t="shared" si="96"/>
        <v>Subscribers</v>
      </c>
      <c r="W628" s="37" t="str">
        <f t="shared" si="97"/>
        <v>Youtube</v>
      </c>
      <c r="X628" s="71">
        <f t="shared" si="89"/>
        <v>32</v>
      </c>
      <c r="Y628" s="60" t="str">
        <f t="shared" si="90"/>
        <v>Unlock Your Potential</v>
      </c>
      <c r="Z628" s="69">
        <f t="shared" si="98"/>
        <v>45334</v>
      </c>
      <c r="AA628" s="66" t="str" cm="1">
        <f t="array" ref="AA628:AB628">_xlfn.TEXTSPLIT($F628,$V628)</f>
        <v>605737485</v>
      </c>
      <c r="AB628" t="str">
        <v/>
      </c>
    </row>
    <row r="629" spans="1:28">
      <c r="A629" s="32" t="s">
        <v>1757</v>
      </c>
      <c r="B629" s="37" t="str" cm="1">
        <f t="array" ref="B629:D629">TRIM(_xlfn.TEXTSPLIT($A629,"#"))</f>
        <v>3rdDec2024(08:18:17)705827489Monetization</v>
      </c>
      <c r="C629" s="27" t="str">
        <v>Train to Gain</v>
      </c>
      <c r="D629" s="27" t="str">
        <v>[38]</v>
      </c>
      <c r="E629" s="27" t="str" cm="1">
        <f t="array" ref="E629:F629">_xlfn.TEXTSPLIT($B629,")")</f>
        <v>3rdDec2024(08:18:17</v>
      </c>
      <c r="F629" s="27" t="str">
        <v>705827489Monetization</v>
      </c>
      <c r="G629" s="27" t="str">
        <f t="shared" si="91"/>
        <v>38]</v>
      </c>
      <c r="H629" s="27">
        <f>VALUE(SUBSTITUTE($G629,"]",""))</f>
        <v>38</v>
      </c>
      <c r="I629" s="27" t="str">
        <f t="shared" si="92"/>
        <v>Train to Gain</v>
      </c>
      <c r="J629" s="28" t="str">
        <f t="shared" si="93"/>
        <v>3rdDec2024 08:18:17</v>
      </c>
      <c r="K629" s="28" t="str" cm="1">
        <f t="array" ref="K629:L629">_xlfn.TEXTSPLIT($J629," ")</f>
        <v>3rdDec2024</v>
      </c>
      <c r="L629" s="28" t="str">
        <v>08:18:17</v>
      </c>
      <c r="M629" s="58" t="str">
        <f t="shared" si="94"/>
        <v>3/12/2024</v>
      </c>
      <c r="N629" s="28" t="str" cm="1">
        <f t="array" ref="N629:P629">_xlfn.TEXTSPLIT($M629,"/")</f>
        <v>3</v>
      </c>
      <c r="O629" s="28" t="str">
        <v>12</v>
      </c>
      <c r="P629" s="28" t="str">
        <v>2024</v>
      </c>
      <c r="Q629" s="28">
        <f>DATE(P629,N629,O629)</f>
        <v>45363</v>
      </c>
      <c r="R629" s="89" t="str" cm="1">
        <f t="array" ref="R629:T629">_xlfn.TEXTSPLIT($L629,":")</f>
        <v>08</v>
      </c>
      <c r="S629" s="28" t="str">
        <v>18</v>
      </c>
      <c r="T629" s="28" t="str">
        <v>17</v>
      </c>
      <c r="U629" s="90">
        <f t="shared" si="95"/>
        <v>0.3460300925925926</v>
      </c>
      <c r="V629" s="27" t="str">
        <f t="shared" si="96"/>
        <v>Monetization</v>
      </c>
      <c r="W629" s="37" t="str">
        <f t="shared" si="97"/>
        <v>Youtube</v>
      </c>
      <c r="X629" s="71">
        <f t="shared" si="89"/>
        <v>38</v>
      </c>
      <c r="Y629" s="60" t="str">
        <f t="shared" si="90"/>
        <v>Train to Gain</v>
      </c>
      <c r="Z629" s="69">
        <f t="shared" si="98"/>
        <v>45363</v>
      </c>
      <c r="AA629" s="66" t="str" cm="1">
        <f t="array" ref="AA629:AB629">_xlfn.TEXTSPLIT($F629,$V629)</f>
        <v>705827489</v>
      </c>
      <c r="AB629" t="str">
        <v/>
      </c>
    </row>
    <row r="630" spans="1:28">
      <c r="A630" s="32" t="s">
        <v>1758</v>
      </c>
      <c r="B630" s="37" t="str" cm="1">
        <f t="array" ref="B630:D630">TRIM(_xlfn.TEXTSPLIT($A630,"#"))</f>
        <v>3rdDec2024(04:34:46)705917492Monetization</v>
      </c>
      <c r="C630" s="27" t="str">
        <v>Train to Gain</v>
      </c>
      <c r="D630" s="27" t="str">
        <v>[3]</v>
      </c>
      <c r="E630" s="27" t="str" cm="1">
        <f t="array" ref="E630:F630">_xlfn.TEXTSPLIT($B630,")")</f>
        <v>3rdDec2024(04:34:46</v>
      </c>
      <c r="F630" s="27" t="str">
        <v>705917492Monetization</v>
      </c>
      <c r="G630" s="27" t="str">
        <f t="shared" si="91"/>
        <v>3]</v>
      </c>
      <c r="H630" s="27">
        <f>VALUE(SUBSTITUTE($G630,"]",""))</f>
        <v>3</v>
      </c>
      <c r="I630" s="27" t="str">
        <f t="shared" si="92"/>
        <v>Train to Gain</v>
      </c>
      <c r="J630" s="28" t="str">
        <f t="shared" si="93"/>
        <v>3rdDec2024 04:34:46</v>
      </c>
      <c r="K630" s="28" t="str" cm="1">
        <f t="array" ref="K630:L630">_xlfn.TEXTSPLIT($J630," ")</f>
        <v>3rdDec2024</v>
      </c>
      <c r="L630" s="28" t="str">
        <v>04:34:46</v>
      </c>
      <c r="M630" s="58" t="str">
        <f t="shared" si="94"/>
        <v>3/12/2024</v>
      </c>
      <c r="N630" s="28" t="str" cm="1">
        <f t="array" ref="N630:P630">_xlfn.TEXTSPLIT($M630,"/")</f>
        <v>3</v>
      </c>
      <c r="O630" s="28" t="str">
        <v>12</v>
      </c>
      <c r="P630" s="28" t="str">
        <v>2024</v>
      </c>
      <c r="Q630" s="28">
        <f>DATE(P630,N630,O630)</f>
        <v>45363</v>
      </c>
      <c r="R630" s="89" t="str" cm="1">
        <f t="array" ref="R630:T630">_xlfn.TEXTSPLIT($L630,":")</f>
        <v>04</v>
      </c>
      <c r="S630" s="28" t="str">
        <v>34</v>
      </c>
      <c r="T630" s="28" t="str">
        <v>46</v>
      </c>
      <c r="U630" s="90">
        <f t="shared" si="95"/>
        <v>0.19081018518518519</v>
      </c>
      <c r="V630" s="27" t="str">
        <f t="shared" si="96"/>
        <v>Monetization</v>
      </c>
      <c r="W630" s="37" t="str">
        <f t="shared" si="97"/>
        <v>Youtube</v>
      </c>
      <c r="X630" s="71">
        <f t="shared" si="89"/>
        <v>3</v>
      </c>
      <c r="Y630" s="60" t="str">
        <f t="shared" si="90"/>
        <v>Train to Gain</v>
      </c>
      <c r="Z630" s="69">
        <f t="shared" si="98"/>
        <v>45363</v>
      </c>
      <c r="AA630" s="66" t="str" cm="1">
        <f t="array" ref="AA630:AB630">_xlfn.TEXTSPLIT($F630,$V630)</f>
        <v>705917492</v>
      </c>
      <c r="AB630" t="str">
        <v/>
      </c>
    </row>
    <row r="631" spans="1:28">
      <c r="A631" s="32" t="s">
        <v>1759</v>
      </c>
      <c r="B631" s="37" t="str" cm="1">
        <f t="array" ref="B631:D631">TRIM(_xlfn.TEXTSPLIT($A631,"#"))</f>
        <v>2ndDec2024(01:27:23)706007496Explore Page</v>
      </c>
      <c r="C631" s="27" t="str">
        <v>Unlock Your Potential</v>
      </c>
      <c r="D631" s="27" t="str">
        <v>[37]</v>
      </c>
      <c r="E631" s="27" t="str" cm="1">
        <f t="array" ref="E631:F631">_xlfn.TEXTSPLIT($B631,")")</f>
        <v>2ndDec2024(01:27:23</v>
      </c>
      <c r="F631" s="27" t="str">
        <v>706007496Explore Page</v>
      </c>
      <c r="G631" s="27" t="str">
        <f t="shared" si="91"/>
        <v>37]</v>
      </c>
      <c r="H631" s="27">
        <f>VALUE(SUBSTITUTE($G631,"]",""))</f>
        <v>37</v>
      </c>
      <c r="I631" s="27" t="str">
        <f t="shared" si="92"/>
        <v>Unlock Your Potential</v>
      </c>
      <c r="J631" s="28" t="str">
        <f t="shared" si="93"/>
        <v>2ndDec2024 01:27:23</v>
      </c>
      <c r="K631" s="28" t="str" cm="1">
        <f t="array" ref="K631:L631">_xlfn.TEXTSPLIT($J631," ")</f>
        <v>2ndDec2024</v>
      </c>
      <c r="L631" s="28" t="str">
        <v>01:27:23</v>
      </c>
      <c r="M631" s="58" t="str">
        <f t="shared" si="94"/>
        <v>2/12/2024</v>
      </c>
      <c r="N631" s="28" t="str" cm="1">
        <f t="array" ref="N631:P631">_xlfn.TEXTSPLIT($M631,"/")</f>
        <v>2</v>
      </c>
      <c r="O631" s="28" t="str">
        <v>12</v>
      </c>
      <c r="P631" s="28" t="str">
        <v>2024</v>
      </c>
      <c r="Q631" s="28">
        <f>DATE(P631,N631,O631)</f>
        <v>45334</v>
      </c>
      <c r="R631" s="89" t="str" cm="1">
        <f t="array" ref="R631:T631">_xlfn.TEXTSPLIT($L631,":")</f>
        <v>01</v>
      </c>
      <c r="S631" s="28" t="str">
        <v>27</v>
      </c>
      <c r="T631" s="28" t="str">
        <v>23</v>
      </c>
      <c r="U631" s="90">
        <f t="shared" si="95"/>
        <v>6.0682870370370373E-2</v>
      </c>
      <c r="V631" s="27" t="str">
        <f t="shared" si="96"/>
        <v>Explore Page</v>
      </c>
      <c r="W631" s="37" t="str">
        <f t="shared" si="97"/>
        <v>Instagram</v>
      </c>
      <c r="X631" s="71">
        <f t="shared" si="89"/>
        <v>37</v>
      </c>
      <c r="Y631" s="60" t="str">
        <f t="shared" si="90"/>
        <v>Unlock Your Potential</v>
      </c>
      <c r="Z631" s="69">
        <f t="shared" si="98"/>
        <v>45334</v>
      </c>
      <c r="AA631" s="66" t="str" cm="1">
        <f t="array" ref="AA631:AB631">_xlfn.TEXTSPLIT($F631,$V631)</f>
        <v>706007496</v>
      </c>
      <c r="AB631" t="str">
        <v/>
      </c>
    </row>
    <row r="632" spans="1:28">
      <c r="A632" s="32" t="s">
        <v>1760</v>
      </c>
      <c r="B632" s="37" t="str" cm="1">
        <f t="array" ref="B632:D632">TRIM(_xlfn.TEXTSPLIT($A632,"#"))</f>
        <v>4thDec2024(10:00:12)706097500Groups</v>
      </c>
      <c r="C632" s="27" t="str">
        <v>Unlock Your Potential</v>
      </c>
      <c r="D632" s="27" t="str">
        <v>[32]</v>
      </c>
      <c r="E632" s="27" t="str" cm="1">
        <f t="array" ref="E632:F632">_xlfn.TEXTSPLIT($B632,")")</f>
        <v>4thDec2024(10:00:12</v>
      </c>
      <c r="F632" s="27" t="str">
        <v>706097500Groups</v>
      </c>
      <c r="G632" s="27" t="str">
        <f t="shared" si="91"/>
        <v>32]</v>
      </c>
      <c r="H632" s="27">
        <f>VALUE(SUBSTITUTE($G632,"]",""))</f>
        <v>32</v>
      </c>
      <c r="I632" s="27" t="str">
        <f t="shared" si="92"/>
        <v>Unlock Your Potential</v>
      </c>
      <c r="J632" s="28" t="str">
        <f t="shared" si="93"/>
        <v>4thDec2024 10:00:12</v>
      </c>
      <c r="K632" s="28" t="str" cm="1">
        <f t="array" ref="K632:L632">_xlfn.TEXTSPLIT($J632," ")</f>
        <v>4thDec2024</v>
      </c>
      <c r="L632" s="28" t="str">
        <v>10:00:12</v>
      </c>
      <c r="M632" s="58" t="str">
        <f t="shared" si="94"/>
        <v>4/12/2024</v>
      </c>
      <c r="N632" s="28" t="str" cm="1">
        <f t="array" ref="N632:P632">_xlfn.TEXTSPLIT($M632,"/")</f>
        <v>4</v>
      </c>
      <c r="O632" s="28" t="str">
        <v>12</v>
      </c>
      <c r="P632" s="28" t="str">
        <v>2024</v>
      </c>
      <c r="Q632" s="28">
        <f>DATE(P632,N632,O632)</f>
        <v>45394</v>
      </c>
      <c r="R632" s="89" t="str" cm="1">
        <f t="array" ref="R632:T632">_xlfn.TEXTSPLIT($L632,":")</f>
        <v>10</v>
      </c>
      <c r="S632" s="28" t="str">
        <v>00</v>
      </c>
      <c r="T632" s="28" t="str">
        <v>12</v>
      </c>
      <c r="U632" s="90">
        <f t="shared" si="95"/>
        <v>0.41680555555555554</v>
      </c>
      <c r="V632" s="27" t="str">
        <f t="shared" si="96"/>
        <v>Groups</v>
      </c>
      <c r="W632" s="37" t="str">
        <f t="shared" si="97"/>
        <v>Facebook</v>
      </c>
      <c r="X632" s="71">
        <f t="shared" si="89"/>
        <v>32</v>
      </c>
      <c r="Y632" s="60" t="str">
        <f t="shared" si="90"/>
        <v>Unlock Your Potential</v>
      </c>
      <c r="Z632" s="69">
        <f t="shared" si="98"/>
        <v>45394</v>
      </c>
      <c r="AA632" s="66" t="str" cm="1">
        <f t="array" ref="AA632:AB632">_xlfn.TEXTSPLIT($F632,$V632)</f>
        <v>706097500</v>
      </c>
      <c r="AB632" t="str">
        <v/>
      </c>
    </row>
    <row r="633" spans="1:28">
      <c r="A633" s="32" t="s">
        <v>1761</v>
      </c>
      <c r="B633" s="37" t="str" cm="1">
        <f t="array" ref="B633:D633">TRIM(_xlfn.TEXTSPLIT($A633,"#"))</f>
        <v>3rdDec2024(01:27:19)706187504Shorts</v>
      </c>
      <c r="C633" s="27" t="str">
        <v>Train to Gain</v>
      </c>
      <c r="D633" s="27" t="str">
        <v>[40]</v>
      </c>
      <c r="E633" s="27" t="str" cm="1">
        <f t="array" ref="E633:F633">_xlfn.TEXTSPLIT($B633,")")</f>
        <v>3rdDec2024(01:27:19</v>
      </c>
      <c r="F633" s="27" t="str">
        <v>706187504Shorts</v>
      </c>
      <c r="G633" s="27" t="str">
        <f t="shared" si="91"/>
        <v>40]</v>
      </c>
      <c r="H633" s="27">
        <f>VALUE(SUBSTITUTE($G633,"]",""))</f>
        <v>40</v>
      </c>
      <c r="I633" s="27" t="str">
        <f t="shared" si="92"/>
        <v>Train to Gain</v>
      </c>
      <c r="J633" s="28" t="str">
        <f t="shared" si="93"/>
        <v>3rdDec2024 01:27:19</v>
      </c>
      <c r="K633" s="28" t="str" cm="1">
        <f t="array" ref="K633:L633">_xlfn.TEXTSPLIT($J633," ")</f>
        <v>3rdDec2024</v>
      </c>
      <c r="L633" s="28" t="str">
        <v>01:27:19</v>
      </c>
      <c r="M633" s="58" t="str">
        <f t="shared" si="94"/>
        <v>3/12/2024</v>
      </c>
      <c r="N633" s="28" t="str" cm="1">
        <f t="array" ref="N633:P633">_xlfn.TEXTSPLIT($M633,"/")</f>
        <v>3</v>
      </c>
      <c r="O633" s="28" t="str">
        <v>12</v>
      </c>
      <c r="P633" s="28" t="str">
        <v>2024</v>
      </c>
      <c r="Q633" s="28">
        <f>DATE(P633,N633,O633)</f>
        <v>45363</v>
      </c>
      <c r="R633" s="89" t="str" cm="1">
        <f t="array" ref="R633:T633">_xlfn.TEXTSPLIT($L633,":")</f>
        <v>01</v>
      </c>
      <c r="S633" s="28" t="str">
        <v>27</v>
      </c>
      <c r="T633" s="28" t="str">
        <v>19</v>
      </c>
      <c r="U633" s="90">
        <f t="shared" si="95"/>
        <v>6.0636574074074072E-2</v>
      </c>
      <c r="V633" s="27" t="str">
        <f t="shared" si="96"/>
        <v>Shorts</v>
      </c>
      <c r="W633" s="37" t="str">
        <f t="shared" si="97"/>
        <v>Youtube</v>
      </c>
      <c r="X633" s="71">
        <f t="shared" si="89"/>
        <v>40</v>
      </c>
      <c r="Y633" s="60" t="str">
        <f t="shared" si="90"/>
        <v>Train to Gain</v>
      </c>
      <c r="Z633" s="69">
        <f t="shared" si="98"/>
        <v>45363</v>
      </c>
      <c r="AA633" s="66" t="str" cm="1">
        <f t="array" ref="AA633:AB633">_xlfn.TEXTSPLIT($F633,$V633)</f>
        <v>706187504</v>
      </c>
      <c r="AB633" t="str">
        <v/>
      </c>
    </row>
    <row r="634" spans="1:28">
      <c r="A634" s="32" t="s">
        <v>1762</v>
      </c>
      <c r="B634" s="37" t="str" cm="1">
        <f t="array" ref="B634:D634">TRIM(_xlfn.TEXTSPLIT($A634,"#"))</f>
        <v>3rdDec2024(02:03:06)706277507Subscribers</v>
      </c>
      <c r="C634" s="27" t="str">
        <v>Grow with Us</v>
      </c>
      <c r="D634" s="27" t="str">
        <v>[19]</v>
      </c>
      <c r="E634" s="27" t="str" cm="1">
        <f t="array" ref="E634:F634">_xlfn.TEXTSPLIT($B634,")")</f>
        <v>3rdDec2024(02:03:06</v>
      </c>
      <c r="F634" s="27" t="str">
        <v>706277507Subscribers</v>
      </c>
      <c r="G634" s="27" t="str">
        <f t="shared" si="91"/>
        <v>19]</v>
      </c>
      <c r="H634" s="27">
        <f>VALUE(SUBSTITUTE($G634,"]",""))</f>
        <v>19</v>
      </c>
      <c r="I634" s="27" t="str">
        <f t="shared" si="92"/>
        <v>Grow with Us</v>
      </c>
      <c r="J634" s="28" t="str">
        <f t="shared" si="93"/>
        <v>3rdDec2024 02:03:06</v>
      </c>
      <c r="K634" s="28" t="str" cm="1">
        <f t="array" ref="K634:L634">_xlfn.TEXTSPLIT($J634," ")</f>
        <v>3rdDec2024</v>
      </c>
      <c r="L634" s="28" t="str">
        <v>02:03:06</v>
      </c>
      <c r="M634" s="58" t="str">
        <f t="shared" si="94"/>
        <v>3/12/2024</v>
      </c>
      <c r="N634" s="28" t="str" cm="1">
        <f t="array" ref="N634:P634">_xlfn.TEXTSPLIT($M634,"/")</f>
        <v>3</v>
      </c>
      <c r="O634" s="28" t="str">
        <v>12</v>
      </c>
      <c r="P634" s="28" t="str">
        <v>2024</v>
      </c>
      <c r="Q634" s="28">
        <f>DATE(P634,N634,O634)</f>
        <v>45363</v>
      </c>
      <c r="R634" s="89" t="str" cm="1">
        <f t="array" ref="R634:T634">_xlfn.TEXTSPLIT($L634,":")</f>
        <v>02</v>
      </c>
      <c r="S634" s="28" t="str">
        <v>03</v>
      </c>
      <c r="T634" s="28" t="str">
        <v>06</v>
      </c>
      <c r="U634" s="90">
        <f t="shared" si="95"/>
        <v>8.548611111111111E-2</v>
      </c>
      <c r="V634" s="27" t="str">
        <f t="shared" si="96"/>
        <v>Subscribers</v>
      </c>
      <c r="W634" s="37" t="str">
        <f t="shared" si="97"/>
        <v>Youtube</v>
      </c>
      <c r="X634" s="71">
        <f t="shared" si="89"/>
        <v>19</v>
      </c>
      <c r="Y634" s="60" t="str">
        <f t="shared" si="90"/>
        <v>Grow with Us</v>
      </c>
      <c r="Z634" s="69">
        <f t="shared" si="98"/>
        <v>45363</v>
      </c>
      <c r="AA634" s="66" t="str" cm="1">
        <f t="array" ref="AA634:AB634">_xlfn.TEXTSPLIT($F634,$V634)</f>
        <v>706277507</v>
      </c>
      <c r="AB634" t="str">
        <v/>
      </c>
    </row>
    <row r="635" spans="1:28">
      <c r="A635" s="32" t="s">
        <v>1763</v>
      </c>
      <c r="B635" s="37" t="str" cm="1">
        <f t="array" ref="B635:D635">TRIM(_xlfn.TEXTSPLIT($A635,"#"))</f>
        <v>2ndDec2024(04:08:52)606367511Subscribers</v>
      </c>
      <c r="C635" s="27" t="str">
        <v>Unlock Your Potential</v>
      </c>
      <c r="D635" s="27" t="str">
        <v>[31]</v>
      </c>
      <c r="E635" s="27" t="str" cm="1">
        <f t="array" ref="E635:F635">_xlfn.TEXTSPLIT($B635,")")</f>
        <v>2ndDec2024(04:08:52</v>
      </c>
      <c r="F635" s="27" t="str">
        <v>606367511Subscribers</v>
      </c>
      <c r="G635" s="27" t="str">
        <f t="shared" si="91"/>
        <v>31]</v>
      </c>
      <c r="H635" s="27">
        <f>VALUE(SUBSTITUTE($G635,"]",""))</f>
        <v>31</v>
      </c>
      <c r="I635" s="27" t="str">
        <f t="shared" si="92"/>
        <v>Unlock Your Potential</v>
      </c>
      <c r="J635" s="28" t="str">
        <f t="shared" si="93"/>
        <v>2ndDec2024 04:08:52</v>
      </c>
      <c r="K635" s="28" t="str" cm="1">
        <f t="array" ref="K635:L635">_xlfn.TEXTSPLIT($J635," ")</f>
        <v>2ndDec2024</v>
      </c>
      <c r="L635" s="28" t="str">
        <v>04:08:52</v>
      </c>
      <c r="M635" s="58" t="str">
        <f t="shared" si="94"/>
        <v>2/12/2024</v>
      </c>
      <c r="N635" s="28" t="str" cm="1">
        <f t="array" ref="N635:P635">_xlfn.TEXTSPLIT($M635,"/")</f>
        <v>2</v>
      </c>
      <c r="O635" s="28" t="str">
        <v>12</v>
      </c>
      <c r="P635" s="28" t="str">
        <v>2024</v>
      </c>
      <c r="Q635" s="28">
        <f>DATE(P635,N635,O635)</f>
        <v>45334</v>
      </c>
      <c r="R635" s="89" t="str" cm="1">
        <f t="array" ref="R635:T635">_xlfn.TEXTSPLIT($L635,":")</f>
        <v>04</v>
      </c>
      <c r="S635" s="28" t="str">
        <v>08</v>
      </c>
      <c r="T635" s="28" t="str">
        <v>52</v>
      </c>
      <c r="U635" s="90">
        <f t="shared" si="95"/>
        <v>0.17282407407407407</v>
      </c>
      <c r="V635" s="27" t="str">
        <f t="shared" si="96"/>
        <v>Subscribers</v>
      </c>
      <c r="W635" s="37" t="str">
        <f t="shared" si="97"/>
        <v>Youtube</v>
      </c>
      <c r="X635" s="71">
        <f t="shared" si="89"/>
        <v>31</v>
      </c>
      <c r="Y635" s="60" t="str">
        <f t="shared" si="90"/>
        <v>Unlock Your Potential</v>
      </c>
      <c r="Z635" s="69">
        <f t="shared" si="98"/>
        <v>45334</v>
      </c>
      <c r="AA635" s="66" t="str" cm="1">
        <f t="array" ref="AA635:AB635">_xlfn.TEXTSPLIT($F635,$V635)</f>
        <v>606367511</v>
      </c>
      <c r="AB635" t="str">
        <v/>
      </c>
    </row>
    <row r="636" spans="1:28">
      <c r="A636" s="32" t="s">
        <v>1764</v>
      </c>
      <c r="B636" s="37" t="str" cm="1">
        <f t="array" ref="B636:D636">TRIM(_xlfn.TEXTSPLIT($A636,"#"))</f>
        <v>4thDec2024(11:56:59)606457515Subscribers</v>
      </c>
      <c r="C636" s="27" t="str">
        <v>Unlock Your Potential</v>
      </c>
      <c r="D636" s="27" t="str">
        <v>[39]</v>
      </c>
      <c r="E636" s="27" t="str" cm="1">
        <f t="array" ref="E636:F636">_xlfn.TEXTSPLIT($B636,")")</f>
        <v>4thDec2024(11:56:59</v>
      </c>
      <c r="F636" s="27" t="str">
        <v>606457515Subscribers</v>
      </c>
      <c r="G636" s="27" t="str">
        <f t="shared" si="91"/>
        <v>39]</v>
      </c>
      <c r="H636" s="27">
        <f>VALUE(SUBSTITUTE($G636,"]",""))</f>
        <v>39</v>
      </c>
      <c r="I636" s="27" t="str">
        <f t="shared" si="92"/>
        <v>Unlock Your Potential</v>
      </c>
      <c r="J636" s="28" t="str">
        <f t="shared" si="93"/>
        <v>4thDec2024 11:56:59</v>
      </c>
      <c r="K636" s="28" t="str" cm="1">
        <f t="array" ref="K636:L636">_xlfn.TEXTSPLIT($J636," ")</f>
        <v>4thDec2024</v>
      </c>
      <c r="L636" s="28" t="str">
        <v>11:56:59</v>
      </c>
      <c r="M636" s="58" t="str">
        <f t="shared" si="94"/>
        <v>4/12/2024</v>
      </c>
      <c r="N636" s="28" t="str" cm="1">
        <f t="array" ref="N636:P636">_xlfn.TEXTSPLIT($M636,"/")</f>
        <v>4</v>
      </c>
      <c r="O636" s="28" t="str">
        <v>12</v>
      </c>
      <c r="P636" s="28" t="str">
        <v>2024</v>
      </c>
      <c r="Q636" s="28">
        <f>DATE(P636,N636,O636)</f>
        <v>45394</v>
      </c>
      <c r="R636" s="89" t="str" cm="1">
        <f t="array" ref="R636:T636">_xlfn.TEXTSPLIT($L636,":")</f>
        <v>11</v>
      </c>
      <c r="S636" s="28" t="str">
        <v>56</v>
      </c>
      <c r="T636" s="28" t="str">
        <v>59</v>
      </c>
      <c r="U636" s="90">
        <f t="shared" si="95"/>
        <v>0.49790509259259258</v>
      </c>
      <c r="V636" s="27" t="str">
        <f t="shared" si="96"/>
        <v>Subscribers</v>
      </c>
      <c r="W636" s="37" t="str">
        <f t="shared" si="97"/>
        <v>Youtube</v>
      </c>
      <c r="X636" s="71">
        <f t="shared" si="89"/>
        <v>39</v>
      </c>
      <c r="Y636" s="60" t="str">
        <f t="shared" si="90"/>
        <v>Unlock Your Potential</v>
      </c>
      <c r="Z636" s="69">
        <f t="shared" si="98"/>
        <v>45394</v>
      </c>
      <c r="AA636" s="66" t="str" cm="1">
        <f t="array" ref="AA636:AB636">_xlfn.TEXTSPLIT($F636,$V636)</f>
        <v>606457515</v>
      </c>
      <c r="AB636" t="str">
        <v/>
      </c>
    </row>
    <row r="637" spans="1:28">
      <c r="A637" s="32" t="s">
        <v>1765</v>
      </c>
      <c r="B637" s="37" t="str" cm="1">
        <f t="array" ref="B637:D637">TRIM(_xlfn.TEXTSPLIT($A637,"#"))</f>
        <v>1stDec2024(01:34:11)706547519Monetization</v>
      </c>
      <c r="C637" s="27" t="str">
        <v>Train to Gain</v>
      </c>
      <c r="D637" s="27" t="str">
        <v>[30]</v>
      </c>
      <c r="E637" s="27" t="str" cm="1">
        <f t="array" ref="E637:F637">_xlfn.TEXTSPLIT($B637,")")</f>
        <v>1stDec2024(01:34:11</v>
      </c>
      <c r="F637" s="27" t="str">
        <v>706547519Monetization</v>
      </c>
      <c r="G637" s="27" t="str">
        <f t="shared" si="91"/>
        <v>30]</v>
      </c>
      <c r="H637" s="27">
        <f>VALUE(SUBSTITUTE($G637,"]",""))</f>
        <v>30</v>
      </c>
      <c r="I637" s="27" t="str">
        <f t="shared" si="92"/>
        <v>Train to Gain</v>
      </c>
      <c r="J637" s="28" t="str">
        <f t="shared" si="93"/>
        <v>1stDec2024 01:34:11</v>
      </c>
      <c r="K637" s="28" t="str" cm="1">
        <f t="array" ref="K637:L637">_xlfn.TEXTSPLIT($J637," ")</f>
        <v>1stDec2024</v>
      </c>
      <c r="L637" s="28" t="str">
        <v>01:34:11</v>
      </c>
      <c r="M637" s="58" t="str">
        <f t="shared" si="94"/>
        <v>1/12/2024</v>
      </c>
      <c r="N637" s="28" t="str" cm="1">
        <f t="array" ref="N637:P637">_xlfn.TEXTSPLIT($M637,"/")</f>
        <v>1</v>
      </c>
      <c r="O637" s="28" t="str">
        <v>12</v>
      </c>
      <c r="P637" s="28" t="str">
        <v>2024</v>
      </c>
      <c r="Q637" s="28">
        <f>DATE(P637,N637,O637)</f>
        <v>45303</v>
      </c>
      <c r="R637" s="89" t="str" cm="1">
        <f t="array" ref="R637:T637">_xlfn.TEXTSPLIT($L637,":")</f>
        <v>01</v>
      </c>
      <c r="S637" s="28" t="str">
        <v>34</v>
      </c>
      <c r="T637" s="28" t="str">
        <v>11</v>
      </c>
      <c r="U637" s="90">
        <f t="shared" si="95"/>
        <v>6.5405092592592598E-2</v>
      </c>
      <c r="V637" s="27" t="str">
        <f t="shared" si="96"/>
        <v>Monetization</v>
      </c>
      <c r="W637" s="37" t="str">
        <f t="shared" si="97"/>
        <v>Youtube</v>
      </c>
      <c r="X637" s="71">
        <f t="shared" si="89"/>
        <v>30</v>
      </c>
      <c r="Y637" s="60" t="str">
        <f t="shared" si="90"/>
        <v>Train to Gain</v>
      </c>
      <c r="Z637" s="69">
        <f t="shared" si="98"/>
        <v>45303</v>
      </c>
      <c r="AA637" s="66" t="str" cm="1">
        <f t="array" ref="AA637:AB637">_xlfn.TEXTSPLIT($F637,$V637)</f>
        <v>706547519</v>
      </c>
      <c r="AB637" t="str">
        <v/>
      </c>
    </row>
    <row r="638" spans="1:28">
      <c r="A638" s="32" t="s">
        <v>1766</v>
      </c>
      <c r="B638" s="37" t="str" cm="1">
        <f t="array" ref="B638:D638">TRIM(_xlfn.TEXTSPLIT($A638,"#"))</f>
        <v>4thDec2024(08:02:32)606637523News Feed</v>
      </c>
      <c r="C638" s="27" t="str">
        <v>Train to Gain</v>
      </c>
      <c r="D638" s="27" t="str">
        <v>[31]</v>
      </c>
      <c r="E638" s="27" t="str" cm="1">
        <f t="array" ref="E638:F638">_xlfn.TEXTSPLIT($B638,")")</f>
        <v>4thDec2024(08:02:32</v>
      </c>
      <c r="F638" s="27" t="str">
        <v>606637523News Feed</v>
      </c>
      <c r="G638" s="27" t="str">
        <f t="shared" si="91"/>
        <v>31]</v>
      </c>
      <c r="H638" s="27">
        <f>VALUE(SUBSTITUTE($G638,"]",""))</f>
        <v>31</v>
      </c>
      <c r="I638" s="27" t="str">
        <f t="shared" si="92"/>
        <v>Train to Gain</v>
      </c>
      <c r="J638" s="28" t="str">
        <f t="shared" si="93"/>
        <v>4thDec2024 08:02:32</v>
      </c>
      <c r="K638" s="28" t="str" cm="1">
        <f t="array" ref="K638:L638">_xlfn.TEXTSPLIT($J638," ")</f>
        <v>4thDec2024</v>
      </c>
      <c r="L638" s="28" t="str">
        <v>08:02:32</v>
      </c>
      <c r="M638" s="58" t="str">
        <f t="shared" si="94"/>
        <v>4/12/2024</v>
      </c>
      <c r="N638" s="28" t="str" cm="1">
        <f t="array" ref="N638:P638">_xlfn.TEXTSPLIT($M638,"/")</f>
        <v>4</v>
      </c>
      <c r="O638" s="28" t="str">
        <v>12</v>
      </c>
      <c r="P638" s="28" t="str">
        <v>2024</v>
      </c>
      <c r="Q638" s="28">
        <f>DATE(P638,N638,O638)</f>
        <v>45394</v>
      </c>
      <c r="R638" s="89" t="str" cm="1">
        <f t="array" ref="R638:T638">_xlfn.TEXTSPLIT($L638,":")</f>
        <v>08</v>
      </c>
      <c r="S638" s="28" t="str">
        <v>02</v>
      </c>
      <c r="T638" s="28" t="str">
        <v>32</v>
      </c>
      <c r="U638" s="90">
        <f t="shared" si="95"/>
        <v>0.33509259259259261</v>
      </c>
      <c r="V638" s="27" t="str">
        <f t="shared" si="96"/>
        <v>News Feed</v>
      </c>
      <c r="W638" s="37" t="str">
        <f t="shared" si="97"/>
        <v>Facebook</v>
      </c>
      <c r="X638" s="71">
        <f t="shared" si="89"/>
        <v>31</v>
      </c>
      <c r="Y638" s="60" t="str">
        <f t="shared" si="90"/>
        <v>Train to Gain</v>
      </c>
      <c r="Z638" s="69">
        <f t="shared" si="98"/>
        <v>45394</v>
      </c>
      <c r="AA638" s="66" t="str" cm="1">
        <f t="array" ref="AA638:AB638">_xlfn.TEXTSPLIT($F638,$V638)</f>
        <v>606637523</v>
      </c>
      <c r="AB638" t="str">
        <v/>
      </c>
    </row>
    <row r="639" spans="1:28">
      <c r="A639" s="32" t="s">
        <v>1767</v>
      </c>
      <c r="B639" s="37" t="str" cm="1">
        <f t="array" ref="B639:D639">TRIM(_xlfn.TEXTSPLIT($A639,"#"))</f>
        <v>3rdDec2024(10:46:12)606727526Monetization</v>
      </c>
      <c r="C639" s="27" t="str">
        <v>Train to Gain</v>
      </c>
      <c r="D639" s="27" t="str">
        <v>[2]</v>
      </c>
      <c r="E639" s="27" t="str" cm="1">
        <f t="array" ref="E639:F639">_xlfn.TEXTSPLIT($B639,")")</f>
        <v>3rdDec2024(10:46:12</v>
      </c>
      <c r="F639" s="27" t="str">
        <v>606727526Monetization</v>
      </c>
      <c r="G639" s="27" t="str">
        <f t="shared" si="91"/>
        <v>2]</v>
      </c>
      <c r="H639" s="27">
        <f>VALUE(SUBSTITUTE($G639,"]",""))</f>
        <v>2</v>
      </c>
      <c r="I639" s="27" t="str">
        <f t="shared" si="92"/>
        <v>Train to Gain</v>
      </c>
      <c r="J639" s="28" t="str">
        <f t="shared" si="93"/>
        <v>3rdDec2024 10:46:12</v>
      </c>
      <c r="K639" s="28" t="str" cm="1">
        <f t="array" ref="K639:L639">_xlfn.TEXTSPLIT($J639," ")</f>
        <v>3rdDec2024</v>
      </c>
      <c r="L639" s="28" t="str">
        <v>10:46:12</v>
      </c>
      <c r="M639" s="58" t="str">
        <f t="shared" si="94"/>
        <v>3/12/2024</v>
      </c>
      <c r="N639" s="28" t="str" cm="1">
        <f t="array" ref="N639:P639">_xlfn.TEXTSPLIT($M639,"/")</f>
        <v>3</v>
      </c>
      <c r="O639" s="28" t="str">
        <v>12</v>
      </c>
      <c r="P639" s="28" t="str">
        <v>2024</v>
      </c>
      <c r="Q639" s="28">
        <f>DATE(P639,N639,O639)</f>
        <v>45363</v>
      </c>
      <c r="R639" s="89" t="str" cm="1">
        <f t="array" ref="R639:T639">_xlfn.TEXTSPLIT($L639,":")</f>
        <v>10</v>
      </c>
      <c r="S639" s="28" t="str">
        <v>46</v>
      </c>
      <c r="T639" s="28" t="str">
        <v>12</v>
      </c>
      <c r="U639" s="90">
        <f t="shared" si="95"/>
        <v>0.44874999999999998</v>
      </c>
      <c r="V639" s="27" t="str">
        <f t="shared" si="96"/>
        <v>Monetization</v>
      </c>
      <c r="W639" s="37" t="str">
        <f t="shared" si="97"/>
        <v>Youtube</v>
      </c>
      <c r="X639" s="71">
        <f t="shared" si="89"/>
        <v>2</v>
      </c>
      <c r="Y639" s="60" t="str">
        <f t="shared" si="90"/>
        <v>Train to Gain</v>
      </c>
      <c r="Z639" s="69">
        <f t="shared" si="98"/>
        <v>45363</v>
      </c>
      <c r="AA639" s="66" t="str" cm="1">
        <f t="array" ref="AA639:AB639">_xlfn.TEXTSPLIT($F639,$V639)</f>
        <v>606727526</v>
      </c>
      <c r="AB639" t="str">
        <v/>
      </c>
    </row>
    <row r="640" spans="1:28">
      <c r="A640" s="32" t="s">
        <v>1768</v>
      </c>
      <c r="B640" s="37" t="str" cm="1">
        <f t="array" ref="B640:D640">TRIM(_xlfn.TEXTSPLIT($A640,"#"))</f>
        <v>7thDec2024(09:14:57)606817530Stories</v>
      </c>
      <c r="C640" s="27" t="str">
        <v>Train to Gain</v>
      </c>
      <c r="D640" s="27" t="str">
        <v>[30]</v>
      </c>
      <c r="E640" s="27" t="str" cm="1">
        <f t="array" ref="E640:F640">_xlfn.TEXTSPLIT($B640,")")</f>
        <v>7thDec2024(09:14:57</v>
      </c>
      <c r="F640" s="27" t="str">
        <v>606817530Stories</v>
      </c>
      <c r="G640" s="27" t="str">
        <f t="shared" si="91"/>
        <v>30]</v>
      </c>
      <c r="H640" s="27">
        <f>VALUE(SUBSTITUTE($G640,"]",""))</f>
        <v>30</v>
      </c>
      <c r="I640" s="27" t="str">
        <f t="shared" si="92"/>
        <v>Train to Gain</v>
      </c>
      <c r="J640" s="28" t="str">
        <f t="shared" si="93"/>
        <v>7thDec2024 09:14:57</v>
      </c>
      <c r="K640" s="28" t="str" cm="1">
        <f t="array" ref="K640:L640">_xlfn.TEXTSPLIT($J640," ")</f>
        <v>7thDec2024</v>
      </c>
      <c r="L640" s="28" t="str">
        <v>09:14:57</v>
      </c>
      <c r="M640" s="58" t="str">
        <f t="shared" si="94"/>
        <v>7/12/2024</v>
      </c>
      <c r="N640" s="28" t="str" cm="1">
        <f t="array" ref="N640:P640">_xlfn.TEXTSPLIT($M640,"/")</f>
        <v>7</v>
      </c>
      <c r="O640" s="28" t="str">
        <v>12</v>
      </c>
      <c r="P640" s="28" t="str">
        <v>2024</v>
      </c>
      <c r="Q640" s="28">
        <f>DATE(P640,N640,O640)</f>
        <v>45485</v>
      </c>
      <c r="R640" s="89" t="str" cm="1">
        <f t="array" ref="R640:T640">_xlfn.TEXTSPLIT($L640,":")</f>
        <v>09</v>
      </c>
      <c r="S640" s="28" t="str">
        <v>14</v>
      </c>
      <c r="T640" s="28" t="str">
        <v>57</v>
      </c>
      <c r="U640" s="90">
        <f t="shared" si="95"/>
        <v>0.38538194444444446</v>
      </c>
      <c r="V640" s="27" t="str">
        <f t="shared" si="96"/>
        <v>Stories</v>
      </c>
      <c r="W640" s="37" t="str">
        <f t="shared" si="97"/>
        <v>Instagram</v>
      </c>
      <c r="X640" s="71">
        <f t="shared" si="89"/>
        <v>30</v>
      </c>
      <c r="Y640" s="60" t="str">
        <f t="shared" si="90"/>
        <v>Train to Gain</v>
      </c>
      <c r="Z640" s="69">
        <f t="shared" si="98"/>
        <v>45485</v>
      </c>
      <c r="AA640" s="66" t="str" cm="1">
        <f t="array" ref="AA640:AB640">_xlfn.TEXTSPLIT($F640,$V640)</f>
        <v>606817530</v>
      </c>
      <c r="AB640" t="str">
        <v/>
      </c>
    </row>
    <row r="641" spans="1:28">
      <c r="A641" s="32" t="s">
        <v>1769</v>
      </c>
      <c r="B641" s="37" t="str" cm="1">
        <f t="array" ref="B641:D641">TRIM(_xlfn.TEXTSPLIT($A641,"#"))</f>
        <v>6thDec2024(10:30:33)706907534Subscribers</v>
      </c>
      <c r="C641" s="27" t="str">
        <v>Train to Gain</v>
      </c>
      <c r="D641" s="27" t="str">
        <v>[31]</v>
      </c>
      <c r="E641" s="27" t="str" cm="1">
        <f t="array" ref="E641:F641">_xlfn.TEXTSPLIT($B641,")")</f>
        <v>6thDec2024(10:30:33</v>
      </c>
      <c r="F641" s="27" t="str">
        <v>706907534Subscribers</v>
      </c>
      <c r="G641" s="27" t="str">
        <f t="shared" si="91"/>
        <v>31]</v>
      </c>
      <c r="H641" s="27">
        <f>VALUE(SUBSTITUTE($G641,"]",""))</f>
        <v>31</v>
      </c>
      <c r="I641" s="27" t="str">
        <f t="shared" si="92"/>
        <v>Train to Gain</v>
      </c>
      <c r="J641" s="28" t="str">
        <f t="shared" si="93"/>
        <v>6thDec2024 10:30:33</v>
      </c>
      <c r="K641" s="28" t="str" cm="1">
        <f t="array" ref="K641:L641">_xlfn.TEXTSPLIT($J641," ")</f>
        <v>6thDec2024</v>
      </c>
      <c r="L641" s="28" t="str">
        <v>10:30:33</v>
      </c>
      <c r="M641" s="58" t="str">
        <f t="shared" si="94"/>
        <v>6/12/2024</v>
      </c>
      <c r="N641" s="28" t="str" cm="1">
        <f t="array" ref="N641:P641">_xlfn.TEXTSPLIT($M641,"/")</f>
        <v>6</v>
      </c>
      <c r="O641" s="28" t="str">
        <v>12</v>
      </c>
      <c r="P641" s="28" t="str">
        <v>2024</v>
      </c>
      <c r="Q641" s="28">
        <f>DATE(P641,N641,O641)</f>
        <v>45455</v>
      </c>
      <c r="R641" s="89" t="str" cm="1">
        <f t="array" ref="R641:T641">_xlfn.TEXTSPLIT($L641,":")</f>
        <v>10</v>
      </c>
      <c r="S641" s="28" t="str">
        <v>30</v>
      </c>
      <c r="T641" s="28" t="str">
        <v>33</v>
      </c>
      <c r="U641" s="90">
        <f t="shared" si="95"/>
        <v>0.43788194444444445</v>
      </c>
      <c r="V641" s="27" t="str">
        <f t="shared" si="96"/>
        <v>Subscribers</v>
      </c>
      <c r="W641" s="37" t="str">
        <f t="shared" si="97"/>
        <v>Youtube</v>
      </c>
      <c r="X641" s="71">
        <f t="shared" si="89"/>
        <v>31</v>
      </c>
      <c r="Y641" s="60" t="str">
        <f t="shared" si="90"/>
        <v>Train to Gain</v>
      </c>
      <c r="Z641" s="69">
        <f t="shared" si="98"/>
        <v>45455</v>
      </c>
      <c r="AA641" s="66" t="str" cm="1">
        <f t="array" ref="AA641:AB641">_xlfn.TEXTSPLIT($F641,$V641)</f>
        <v>706907534</v>
      </c>
      <c r="AB641" t="str">
        <v/>
      </c>
    </row>
    <row r="642" spans="1:28">
      <c r="A642" s="32" t="s">
        <v>1770</v>
      </c>
      <c r="B642" s="37" t="str" cm="1">
        <f t="array" ref="B642:D642">TRIM(_xlfn.TEXTSPLIT($A642,"#"))</f>
        <v>6thDec2024(08:08:03)706997538Explore Page</v>
      </c>
      <c r="C642" s="27" t="str">
        <v>Train to Gain</v>
      </c>
      <c r="D642" s="27" t="str">
        <v>[17]</v>
      </c>
      <c r="E642" s="27" t="str" cm="1">
        <f t="array" ref="E642:F642">_xlfn.TEXTSPLIT($B642,")")</f>
        <v>6thDec2024(08:08:03</v>
      </c>
      <c r="F642" s="27" t="str">
        <v>706997538Explore Page</v>
      </c>
      <c r="G642" s="27" t="str">
        <f t="shared" si="91"/>
        <v>17]</v>
      </c>
      <c r="H642" s="27">
        <f>VALUE(SUBSTITUTE($G642,"]",""))</f>
        <v>17</v>
      </c>
      <c r="I642" s="27" t="str">
        <f t="shared" si="92"/>
        <v>Train to Gain</v>
      </c>
      <c r="J642" s="28" t="str">
        <f t="shared" si="93"/>
        <v>6thDec2024 08:08:03</v>
      </c>
      <c r="K642" s="28" t="str" cm="1">
        <f t="array" ref="K642:L642">_xlfn.TEXTSPLIT($J642," ")</f>
        <v>6thDec2024</v>
      </c>
      <c r="L642" s="28" t="str">
        <v>08:08:03</v>
      </c>
      <c r="M642" s="58" t="str">
        <f t="shared" si="94"/>
        <v>6/12/2024</v>
      </c>
      <c r="N642" s="28" t="str" cm="1">
        <f t="array" ref="N642:P642">_xlfn.TEXTSPLIT($M642,"/")</f>
        <v>6</v>
      </c>
      <c r="O642" s="28" t="str">
        <v>12</v>
      </c>
      <c r="P642" s="28" t="str">
        <v>2024</v>
      </c>
      <c r="Q642" s="28">
        <f>DATE(P642,N642,O642)</f>
        <v>45455</v>
      </c>
      <c r="R642" s="89" t="str" cm="1">
        <f t="array" ref="R642:T642">_xlfn.TEXTSPLIT($L642,":")</f>
        <v>08</v>
      </c>
      <c r="S642" s="28" t="str">
        <v>08</v>
      </c>
      <c r="T642" s="28" t="str">
        <v>03</v>
      </c>
      <c r="U642" s="90">
        <f t="shared" si="95"/>
        <v>0.33892361111111113</v>
      </c>
      <c r="V642" s="27" t="str">
        <f t="shared" si="96"/>
        <v>Explore Page</v>
      </c>
      <c r="W642" s="37" t="str">
        <f t="shared" si="97"/>
        <v>Instagram</v>
      </c>
      <c r="X642" s="71">
        <f t="shared" ref="X642:X705" si="99">H642</f>
        <v>17</v>
      </c>
      <c r="Y642" s="60" t="str">
        <f t="shared" ref="Y642:Y705" si="100">I642</f>
        <v>Train to Gain</v>
      </c>
      <c r="Z642" s="69">
        <f t="shared" si="98"/>
        <v>45455</v>
      </c>
      <c r="AA642" s="66" t="str" cm="1">
        <f t="array" ref="AA642:AB642">_xlfn.TEXTSPLIT($F642,$V642)</f>
        <v>706997538</v>
      </c>
      <c r="AB642" t="str">
        <v/>
      </c>
    </row>
    <row r="643" spans="1:28">
      <c r="A643" s="32" t="s">
        <v>1771</v>
      </c>
      <c r="B643" s="37" t="str" cm="1">
        <f t="array" ref="B643:D643">TRIM(_xlfn.TEXTSPLIT($A643,"#"))</f>
        <v>5thDec2024(10:03:04)707087541Subscribers</v>
      </c>
      <c r="C643" s="27" t="str">
        <v>Unlock Your Potential</v>
      </c>
      <c r="D643" s="27" t="str">
        <v>[38]</v>
      </c>
      <c r="E643" s="27" t="str" cm="1">
        <f t="array" ref="E643:F643">_xlfn.TEXTSPLIT($B643,")")</f>
        <v>5thDec2024(10:03:04</v>
      </c>
      <c r="F643" s="27" t="str">
        <v>707087541Subscribers</v>
      </c>
      <c r="G643" s="27" t="str">
        <f t="shared" ref="G643:G706" si="101">SUBSTITUTE($D643,"[","")</f>
        <v>38]</v>
      </c>
      <c r="H643" s="27">
        <f>VALUE(SUBSTITUTE($G643,"]",""))</f>
        <v>38</v>
      </c>
      <c r="I643" s="27" t="str">
        <f t="shared" ref="I643:I706" si="102">C643</f>
        <v>Unlock Your Potential</v>
      </c>
      <c r="J643" s="28" t="str">
        <f t="shared" ref="J643:J706" si="103">SUBSTITUTE($E643,"("," ")</f>
        <v>5thDec2024 10:03:04</v>
      </c>
      <c r="K643" s="28" t="str" cm="1">
        <f t="array" ref="K643:L643">_xlfn.TEXTSPLIT($J643," ")</f>
        <v>5thDec2024</v>
      </c>
      <c r="L643" s="28" t="str">
        <v>10:03:04</v>
      </c>
      <c r="M643" s="58" t="str">
        <f t="shared" ref="M643:M706" si="104">IF($K643="7thDec2024","7/12/2024",IF($K643="1stDec2024","1/12/2024",IF($K643="2ndDec2024","2/12/2024",IF($K643="3rdDec2024","3/12/2024",IF($K643="4thDec2024","4/12/2024",IF($K643="5thDec2024","5/12/2024",IF($K643="6thDec2024","6/12/2024",IF($K643="7thDec2024","7/12/2024"))))))))</f>
        <v>5/12/2024</v>
      </c>
      <c r="N643" s="28" t="str" cm="1">
        <f t="array" ref="N643:P643">_xlfn.TEXTSPLIT($M643,"/")</f>
        <v>5</v>
      </c>
      <c r="O643" s="28" t="str">
        <v>12</v>
      </c>
      <c r="P643" s="28" t="str">
        <v>2024</v>
      </c>
      <c r="Q643" s="28">
        <f>DATE(P643,N643,O643)</f>
        <v>45424</v>
      </c>
      <c r="R643" s="89" t="str" cm="1">
        <f t="array" ref="R643:T643">_xlfn.TEXTSPLIT($L643,":")</f>
        <v>10</v>
      </c>
      <c r="S643" s="28" t="str">
        <v>03</v>
      </c>
      <c r="T643" s="28" t="str">
        <v>04</v>
      </c>
      <c r="U643" s="90">
        <f t="shared" ref="U643:U706" si="105">TIME(R643,S643,T643)</f>
        <v>0.41879629629629628</v>
      </c>
      <c r="V643" s="27" t="str">
        <f t="shared" ref="V643:V706" si="106">MID($F643,10,20)</f>
        <v>Subscribers</v>
      </c>
      <c r="W643" s="37" t="str">
        <f t="shared" ref="W643:W706" si="107">IF(OR($V643="Reels",$V643="Stories",$V643="Explore Page"),"Instagram",IF(OR($V643="News Feed",$V643="Groups",$V643="Marketplace",$V643="Watch",$V643="Reactions"),"Facebook",IF(OR($V643="Subscribers",$V643="Shorts",$V643="Monetization"),"Youtube")))</f>
        <v>Youtube</v>
      </c>
      <c r="X643" s="71">
        <f t="shared" si="99"/>
        <v>38</v>
      </c>
      <c r="Y643" s="60" t="str">
        <f t="shared" si="100"/>
        <v>Unlock Your Potential</v>
      </c>
      <c r="Z643" s="69">
        <f t="shared" ref="Z643:Z706" si="108">Q643</f>
        <v>45424</v>
      </c>
      <c r="AA643" s="66" t="str" cm="1">
        <f t="array" ref="AA643:AB643">_xlfn.TEXTSPLIT($F643,$V643)</f>
        <v>707087541</v>
      </c>
      <c r="AB643" t="str">
        <v/>
      </c>
    </row>
    <row r="644" spans="1:28">
      <c r="A644" s="32" t="s">
        <v>1772</v>
      </c>
      <c r="B644" s="37" t="str" cm="1">
        <f t="array" ref="B644:D644">TRIM(_xlfn.TEXTSPLIT($A644,"#"))</f>
        <v>2ndDec2024(02:32:12)607177545Explore Page</v>
      </c>
      <c r="C644" s="27" t="str">
        <v>Grow with Us</v>
      </c>
      <c r="D644" s="27" t="str">
        <v>[4]</v>
      </c>
      <c r="E644" s="27" t="str" cm="1">
        <f t="array" ref="E644:F644">_xlfn.TEXTSPLIT($B644,")")</f>
        <v>2ndDec2024(02:32:12</v>
      </c>
      <c r="F644" s="27" t="str">
        <v>607177545Explore Page</v>
      </c>
      <c r="G644" s="27" t="str">
        <f t="shared" si="101"/>
        <v>4]</v>
      </c>
      <c r="H644" s="27">
        <f>VALUE(SUBSTITUTE($G644,"]",""))</f>
        <v>4</v>
      </c>
      <c r="I644" s="27" t="str">
        <f t="shared" si="102"/>
        <v>Grow with Us</v>
      </c>
      <c r="J644" s="28" t="str">
        <f t="shared" si="103"/>
        <v>2ndDec2024 02:32:12</v>
      </c>
      <c r="K644" s="28" t="str" cm="1">
        <f t="array" ref="K644:L644">_xlfn.TEXTSPLIT($J644," ")</f>
        <v>2ndDec2024</v>
      </c>
      <c r="L644" s="28" t="str">
        <v>02:32:12</v>
      </c>
      <c r="M644" s="58" t="str">
        <f t="shared" si="104"/>
        <v>2/12/2024</v>
      </c>
      <c r="N644" s="28" t="str" cm="1">
        <f t="array" ref="N644:P644">_xlfn.TEXTSPLIT($M644,"/")</f>
        <v>2</v>
      </c>
      <c r="O644" s="28" t="str">
        <v>12</v>
      </c>
      <c r="P644" s="28" t="str">
        <v>2024</v>
      </c>
      <c r="Q644" s="28">
        <f>DATE(P644,N644,O644)</f>
        <v>45334</v>
      </c>
      <c r="R644" s="89" t="str" cm="1">
        <f t="array" ref="R644:T644">_xlfn.TEXTSPLIT($L644,":")</f>
        <v>02</v>
      </c>
      <c r="S644" s="28" t="str">
        <v>32</v>
      </c>
      <c r="T644" s="28" t="str">
        <v>12</v>
      </c>
      <c r="U644" s="90">
        <f t="shared" si="105"/>
        <v>0.10569444444444444</v>
      </c>
      <c r="V644" s="27" t="str">
        <f t="shared" si="106"/>
        <v>Explore Page</v>
      </c>
      <c r="W644" s="37" t="str">
        <f t="shared" si="107"/>
        <v>Instagram</v>
      </c>
      <c r="X644" s="71">
        <f t="shared" si="99"/>
        <v>4</v>
      </c>
      <c r="Y644" s="60" t="str">
        <f t="shared" si="100"/>
        <v>Grow with Us</v>
      </c>
      <c r="Z644" s="69">
        <f t="shared" si="108"/>
        <v>45334</v>
      </c>
      <c r="AA644" s="66" t="str" cm="1">
        <f t="array" ref="AA644:AB644">_xlfn.TEXTSPLIT($F644,$V644)</f>
        <v>607177545</v>
      </c>
      <c r="AB644" t="str">
        <v/>
      </c>
    </row>
    <row r="645" spans="1:28">
      <c r="A645" s="32" t="s">
        <v>1773</v>
      </c>
      <c r="B645" s="37" t="str" cm="1">
        <f t="array" ref="B645:D645">TRIM(_xlfn.TEXTSPLIT($A645,"#"))</f>
        <v>5thDec2024(10:05:47)707267549Shorts</v>
      </c>
      <c r="C645" s="27" t="str">
        <v>Grow with Us</v>
      </c>
      <c r="D645" s="27" t="str">
        <v>[30]</v>
      </c>
      <c r="E645" s="27" t="str" cm="1">
        <f t="array" ref="E645:F645">_xlfn.TEXTSPLIT($B645,")")</f>
        <v>5thDec2024(10:05:47</v>
      </c>
      <c r="F645" s="27" t="str">
        <v>707267549Shorts</v>
      </c>
      <c r="G645" s="27" t="str">
        <f t="shared" si="101"/>
        <v>30]</v>
      </c>
      <c r="H645" s="27">
        <f>VALUE(SUBSTITUTE($G645,"]",""))</f>
        <v>30</v>
      </c>
      <c r="I645" s="27" t="str">
        <f t="shared" si="102"/>
        <v>Grow with Us</v>
      </c>
      <c r="J645" s="28" t="str">
        <f t="shared" si="103"/>
        <v>5thDec2024 10:05:47</v>
      </c>
      <c r="K645" s="28" t="str" cm="1">
        <f t="array" ref="K645:L645">_xlfn.TEXTSPLIT($J645," ")</f>
        <v>5thDec2024</v>
      </c>
      <c r="L645" s="28" t="str">
        <v>10:05:47</v>
      </c>
      <c r="M645" s="58" t="str">
        <f t="shared" si="104"/>
        <v>5/12/2024</v>
      </c>
      <c r="N645" s="28" t="str" cm="1">
        <f t="array" ref="N645:P645">_xlfn.TEXTSPLIT($M645,"/")</f>
        <v>5</v>
      </c>
      <c r="O645" s="28" t="str">
        <v>12</v>
      </c>
      <c r="P645" s="28" t="str">
        <v>2024</v>
      </c>
      <c r="Q645" s="28">
        <f>DATE(P645,N645,O645)</f>
        <v>45424</v>
      </c>
      <c r="R645" s="89" t="str" cm="1">
        <f t="array" ref="R645:T645">_xlfn.TEXTSPLIT($L645,":")</f>
        <v>10</v>
      </c>
      <c r="S645" s="28" t="str">
        <v>05</v>
      </c>
      <c r="T645" s="28" t="str">
        <v>47</v>
      </c>
      <c r="U645" s="90">
        <f t="shared" si="105"/>
        <v>0.42068287037037039</v>
      </c>
      <c r="V645" s="27" t="str">
        <f t="shared" si="106"/>
        <v>Shorts</v>
      </c>
      <c r="W645" s="37" t="str">
        <f t="shared" si="107"/>
        <v>Youtube</v>
      </c>
      <c r="X645" s="71">
        <f t="shared" si="99"/>
        <v>30</v>
      </c>
      <c r="Y645" s="60" t="str">
        <f t="shared" si="100"/>
        <v>Grow with Us</v>
      </c>
      <c r="Z645" s="69">
        <f t="shared" si="108"/>
        <v>45424</v>
      </c>
      <c r="AA645" s="66" t="str" cm="1">
        <f t="array" ref="AA645:AB645">_xlfn.TEXTSPLIT($F645,$V645)</f>
        <v>707267549</v>
      </c>
      <c r="AB645" t="str">
        <v/>
      </c>
    </row>
    <row r="646" spans="1:28">
      <c r="A646" s="32" t="s">
        <v>1774</v>
      </c>
      <c r="B646" s="37" t="str" cm="1">
        <f t="array" ref="B646:D646">TRIM(_xlfn.TEXTSPLIT($A646,"#"))</f>
        <v>7thDec2024(08:22:02)707357553Subscribers</v>
      </c>
      <c r="C646" s="27" t="str">
        <v>Unlock Your Potential</v>
      </c>
      <c r="D646" s="27" t="str">
        <v>[33]</v>
      </c>
      <c r="E646" s="27" t="str" cm="1">
        <f t="array" ref="E646:F646">_xlfn.TEXTSPLIT($B646,")")</f>
        <v>7thDec2024(08:22:02</v>
      </c>
      <c r="F646" s="27" t="str">
        <v>707357553Subscribers</v>
      </c>
      <c r="G646" s="27" t="str">
        <f t="shared" si="101"/>
        <v>33]</v>
      </c>
      <c r="H646" s="27">
        <f>VALUE(SUBSTITUTE($G646,"]",""))</f>
        <v>33</v>
      </c>
      <c r="I646" s="27" t="str">
        <f t="shared" si="102"/>
        <v>Unlock Your Potential</v>
      </c>
      <c r="J646" s="28" t="str">
        <f t="shared" si="103"/>
        <v>7thDec2024 08:22:02</v>
      </c>
      <c r="K646" s="28" t="str" cm="1">
        <f t="array" ref="K646:L646">_xlfn.TEXTSPLIT($J646," ")</f>
        <v>7thDec2024</v>
      </c>
      <c r="L646" s="28" t="str">
        <v>08:22:02</v>
      </c>
      <c r="M646" s="58" t="str">
        <f t="shared" si="104"/>
        <v>7/12/2024</v>
      </c>
      <c r="N646" s="28" t="str" cm="1">
        <f t="array" ref="N646:P646">_xlfn.TEXTSPLIT($M646,"/")</f>
        <v>7</v>
      </c>
      <c r="O646" s="28" t="str">
        <v>12</v>
      </c>
      <c r="P646" s="28" t="str">
        <v>2024</v>
      </c>
      <c r="Q646" s="28">
        <f>DATE(P646,N646,O646)</f>
        <v>45485</v>
      </c>
      <c r="R646" s="89" t="str" cm="1">
        <f t="array" ref="R646:T646">_xlfn.TEXTSPLIT($L646,":")</f>
        <v>08</v>
      </c>
      <c r="S646" s="28" t="str">
        <v>22</v>
      </c>
      <c r="T646" s="28" t="str">
        <v>02</v>
      </c>
      <c r="U646" s="90">
        <f t="shared" si="105"/>
        <v>0.34863425925925928</v>
      </c>
      <c r="V646" s="27" t="str">
        <f t="shared" si="106"/>
        <v>Subscribers</v>
      </c>
      <c r="W646" s="37" t="str">
        <f t="shared" si="107"/>
        <v>Youtube</v>
      </c>
      <c r="X646" s="71">
        <f t="shared" si="99"/>
        <v>33</v>
      </c>
      <c r="Y646" s="60" t="str">
        <f t="shared" si="100"/>
        <v>Unlock Your Potential</v>
      </c>
      <c r="Z646" s="69">
        <f t="shared" si="108"/>
        <v>45485</v>
      </c>
      <c r="AA646" s="66" t="str" cm="1">
        <f t="array" ref="AA646:AB646">_xlfn.TEXTSPLIT($F646,$V646)</f>
        <v>707357553</v>
      </c>
      <c r="AB646" t="str">
        <v/>
      </c>
    </row>
    <row r="647" spans="1:28">
      <c r="A647" s="32" t="s">
        <v>1775</v>
      </c>
      <c r="B647" s="37" t="str" cm="1">
        <f t="array" ref="B647:D647">TRIM(_xlfn.TEXTSPLIT($A647,"#"))</f>
        <v>3rdDec2024(06:46:42)707447557Explore Page</v>
      </c>
      <c r="C647" s="27" t="str">
        <v>Train to Gain</v>
      </c>
      <c r="D647" s="27" t="str">
        <v>[33]</v>
      </c>
      <c r="E647" s="27" t="str" cm="1">
        <f t="array" ref="E647:F647">_xlfn.TEXTSPLIT($B647,")")</f>
        <v>3rdDec2024(06:46:42</v>
      </c>
      <c r="F647" s="27" t="str">
        <v>707447557Explore Page</v>
      </c>
      <c r="G647" s="27" t="str">
        <f t="shared" si="101"/>
        <v>33]</v>
      </c>
      <c r="H647" s="27">
        <f>VALUE(SUBSTITUTE($G647,"]",""))</f>
        <v>33</v>
      </c>
      <c r="I647" s="27" t="str">
        <f t="shared" si="102"/>
        <v>Train to Gain</v>
      </c>
      <c r="J647" s="28" t="str">
        <f t="shared" si="103"/>
        <v>3rdDec2024 06:46:42</v>
      </c>
      <c r="K647" s="28" t="str" cm="1">
        <f t="array" ref="K647:L647">_xlfn.TEXTSPLIT($J647," ")</f>
        <v>3rdDec2024</v>
      </c>
      <c r="L647" s="28" t="str">
        <v>06:46:42</v>
      </c>
      <c r="M647" s="58" t="str">
        <f t="shared" si="104"/>
        <v>3/12/2024</v>
      </c>
      <c r="N647" s="28" t="str" cm="1">
        <f t="array" ref="N647:P647">_xlfn.TEXTSPLIT($M647,"/")</f>
        <v>3</v>
      </c>
      <c r="O647" s="28" t="str">
        <v>12</v>
      </c>
      <c r="P647" s="28" t="str">
        <v>2024</v>
      </c>
      <c r="Q647" s="28">
        <f>DATE(P647,N647,O647)</f>
        <v>45363</v>
      </c>
      <c r="R647" s="89" t="str" cm="1">
        <f t="array" ref="R647:T647">_xlfn.TEXTSPLIT($L647,":")</f>
        <v>06</v>
      </c>
      <c r="S647" s="28" t="str">
        <v>46</v>
      </c>
      <c r="T647" s="28" t="str">
        <v>42</v>
      </c>
      <c r="U647" s="90">
        <f t="shared" si="105"/>
        <v>0.28243055555555557</v>
      </c>
      <c r="V647" s="27" t="str">
        <f t="shared" si="106"/>
        <v>Explore Page</v>
      </c>
      <c r="W647" s="37" t="str">
        <f t="shared" si="107"/>
        <v>Instagram</v>
      </c>
      <c r="X647" s="71">
        <f t="shared" si="99"/>
        <v>33</v>
      </c>
      <c r="Y647" s="60" t="str">
        <f t="shared" si="100"/>
        <v>Train to Gain</v>
      </c>
      <c r="Z647" s="69">
        <f t="shared" si="108"/>
        <v>45363</v>
      </c>
      <c r="AA647" s="66" t="str" cm="1">
        <f t="array" ref="AA647:AB647">_xlfn.TEXTSPLIT($F647,$V647)</f>
        <v>707447557</v>
      </c>
      <c r="AB647" t="str">
        <v/>
      </c>
    </row>
    <row r="648" spans="1:28">
      <c r="A648" s="32" t="s">
        <v>1776</v>
      </c>
      <c r="B648" s="37" t="str" cm="1">
        <f t="array" ref="B648:D648">TRIM(_xlfn.TEXTSPLIT($A648,"#"))</f>
        <v>1stDec2024(10:04:59)707537560Monetization</v>
      </c>
      <c r="C648" s="27" t="str">
        <v>Train to Gain</v>
      </c>
      <c r="D648" s="27" t="str">
        <v>[39]</v>
      </c>
      <c r="E648" s="27" t="str" cm="1">
        <f t="array" ref="E648:F648">_xlfn.TEXTSPLIT($B648,")")</f>
        <v>1stDec2024(10:04:59</v>
      </c>
      <c r="F648" s="27" t="str">
        <v>707537560Monetization</v>
      </c>
      <c r="G648" s="27" t="str">
        <f t="shared" si="101"/>
        <v>39]</v>
      </c>
      <c r="H648" s="27">
        <f>VALUE(SUBSTITUTE($G648,"]",""))</f>
        <v>39</v>
      </c>
      <c r="I648" s="27" t="str">
        <f t="shared" si="102"/>
        <v>Train to Gain</v>
      </c>
      <c r="J648" s="28" t="str">
        <f t="shared" si="103"/>
        <v>1stDec2024 10:04:59</v>
      </c>
      <c r="K648" s="28" t="str" cm="1">
        <f t="array" ref="K648:L648">_xlfn.TEXTSPLIT($J648," ")</f>
        <v>1stDec2024</v>
      </c>
      <c r="L648" s="28" t="str">
        <v>10:04:59</v>
      </c>
      <c r="M648" s="58" t="str">
        <f t="shared" si="104"/>
        <v>1/12/2024</v>
      </c>
      <c r="N648" s="28" t="str" cm="1">
        <f t="array" ref="N648:P648">_xlfn.TEXTSPLIT($M648,"/")</f>
        <v>1</v>
      </c>
      <c r="O648" s="28" t="str">
        <v>12</v>
      </c>
      <c r="P648" s="28" t="str">
        <v>2024</v>
      </c>
      <c r="Q648" s="28">
        <f>DATE(P648,N648,O648)</f>
        <v>45303</v>
      </c>
      <c r="R648" s="89" t="str" cm="1">
        <f t="array" ref="R648:T648">_xlfn.TEXTSPLIT($L648,":")</f>
        <v>10</v>
      </c>
      <c r="S648" s="28" t="str">
        <v>04</v>
      </c>
      <c r="T648" s="28" t="str">
        <v>59</v>
      </c>
      <c r="U648" s="90">
        <f t="shared" si="105"/>
        <v>0.4201273148148148</v>
      </c>
      <c r="V648" s="27" t="str">
        <f t="shared" si="106"/>
        <v>Monetization</v>
      </c>
      <c r="W648" s="37" t="str">
        <f t="shared" si="107"/>
        <v>Youtube</v>
      </c>
      <c r="X648" s="71">
        <f t="shared" si="99"/>
        <v>39</v>
      </c>
      <c r="Y648" s="60" t="str">
        <f t="shared" si="100"/>
        <v>Train to Gain</v>
      </c>
      <c r="Z648" s="69">
        <f t="shared" si="108"/>
        <v>45303</v>
      </c>
      <c r="AA648" s="66" t="str" cm="1">
        <f t="array" ref="AA648:AB648">_xlfn.TEXTSPLIT($F648,$V648)</f>
        <v>707537560</v>
      </c>
      <c r="AB648" t="str">
        <v/>
      </c>
    </row>
    <row r="649" spans="1:28">
      <c r="A649" s="32" t="s">
        <v>1777</v>
      </c>
      <c r="B649" s="37" t="str" cm="1">
        <f t="array" ref="B649:D649">TRIM(_xlfn.TEXTSPLIT($A649,"#"))</f>
        <v>5thDec2024(03:32:09)607627564Reels</v>
      </c>
      <c r="C649" s="27" t="str">
        <v>Train to Gain</v>
      </c>
      <c r="D649" s="27" t="str">
        <v>[31]</v>
      </c>
      <c r="E649" s="27" t="str" cm="1">
        <f t="array" ref="E649:F649">_xlfn.TEXTSPLIT($B649,")")</f>
        <v>5thDec2024(03:32:09</v>
      </c>
      <c r="F649" s="27" t="str">
        <v>607627564Reels</v>
      </c>
      <c r="G649" s="27" t="str">
        <f t="shared" si="101"/>
        <v>31]</v>
      </c>
      <c r="H649" s="27">
        <f>VALUE(SUBSTITUTE($G649,"]",""))</f>
        <v>31</v>
      </c>
      <c r="I649" s="27" t="str">
        <f t="shared" si="102"/>
        <v>Train to Gain</v>
      </c>
      <c r="J649" s="28" t="str">
        <f t="shared" si="103"/>
        <v>5thDec2024 03:32:09</v>
      </c>
      <c r="K649" s="28" t="str" cm="1">
        <f t="array" ref="K649:L649">_xlfn.TEXTSPLIT($J649," ")</f>
        <v>5thDec2024</v>
      </c>
      <c r="L649" s="28" t="str">
        <v>03:32:09</v>
      </c>
      <c r="M649" s="58" t="str">
        <f t="shared" si="104"/>
        <v>5/12/2024</v>
      </c>
      <c r="N649" s="28" t="str" cm="1">
        <f t="array" ref="N649:P649">_xlfn.TEXTSPLIT($M649,"/")</f>
        <v>5</v>
      </c>
      <c r="O649" s="28" t="str">
        <v>12</v>
      </c>
      <c r="P649" s="28" t="str">
        <v>2024</v>
      </c>
      <c r="Q649" s="28">
        <f>DATE(P649,N649,O649)</f>
        <v>45424</v>
      </c>
      <c r="R649" s="89" t="str" cm="1">
        <f t="array" ref="R649:T649">_xlfn.TEXTSPLIT($L649,":")</f>
        <v>03</v>
      </c>
      <c r="S649" s="28" t="str">
        <v>32</v>
      </c>
      <c r="T649" s="28" t="str">
        <v>09</v>
      </c>
      <c r="U649" s="90">
        <f t="shared" si="105"/>
        <v>0.14732638888888888</v>
      </c>
      <c r="V649" s="27" t="str">
        <f t="shared" si="106"/>
        <v>Reels</v>
      </c>
      <c r="W649" s="37" t="str">
        <f t="shared" si="107"/>
        <v>Instagram</v>
      </c>
      <c r="X649" s="71">
        <f t="shared" si="99"/>
        <v>31</v>
      </c>
      <c r="Y649" s="60" t="str">
        <f t="shared" si="100"/>
        <v>Train to Gain</v>
      </c>
      <c r="Z649" s="69">
        <f t="shared" si="108"/>
        <v>45424</v>
      </c>
      <c r="AA649" s="66" t="str" cm="1">
        <f t="array" ref="AA649:AB649">_xlfn.TEXTSPLIT($F649,$V649)</f>
        <v>607627564</v>
      </c>
      <c r="AB649" t="str">
        <v/>
      </c>
    </row>
    <row r="650" spans="1:28">
      <c r="A650" s="32" t="s">
        <v>1778</v>
      </c>
      <c r="B650" s="37" t="str" cm="1">
        <f t="array" ref="B650:D650">TRIM(_xlfn.TEXTSPLIT($A650,"#"))</f>
        <v>1stDec2024(07:28:34)707717568Explore Page</v>
      </c>
      <c r="C650" s="27" t="str">
        <v>Unlock Your Potential</v>
      </c>
      <c r="D650" s="27" t="str">
        <v>[34]</v>
      </c>
      <c r="E650" s="27" t="str" cm="1">
        <f t="array" ref="E650:F650">_xlfn.TEXTSPLIT($B650,")")</f>
        <v>1stDec2024(07:28:34</v>
      </c>
      <c r="F650" s="27" t="str">
        <v>707717568Explore Page</v>
      </c>
      <c r="G650" s="27" t="str">
        <f t="shared" si="101"/>
        <v>34]</v>
      </c>
      <c r="H650" s="27">
        <f>VALUE(SUBSTITUTE($G650,"]",""))</f>
        <v>34</v>
      </c>
      <c r="I650" s="27" t="str">
        <f t="shared" si="102"/>
        <v>Unlock Your Potential</v>
      </c>
      <c r="J650" s="28" t="str">
        <f t="shared" si="103"/>
        <v>1stDec2024 07:28:34</v>
      </c>
      <c r="K650" s="28" t="str" cm="1">
        <f t="array" ref="K650:L650">_xlfn.TEXTSPLIT($J650," ")</f>
        <v>1stDec2024</v>
      </c>
      <c r="L650" s="28" t="str">
        <v>07:28:34</v>
      </c>
      <c r="M650" s="58" t="str">
        <f t="shared" si="104"/>
        <v>1/12/2024</v>
      </c>
      <c r="N650" s="28" t="str" cm="1">
        <f t="array" ref="N650:P650">_xlfn.TEXTSPLIT($M650,"/")</f>
        <v>1</v>
      </c>
      <c r="O650" s="28" t="str">
        <v>12</v>
      </c>
      <c r="P650" s="28" t="str">
        <v>2024</v>
      </c>
      <c r="Q650" s="28">
        <f>DATE(P650,N650,O650)</f>
        <v>45303</v>
      </c>
      <c r="R650" s="89" t="str" cm="1">
        <f t="array" ref="R650:T650">_xlfn.TEXTSPLIT($L650,":")</f>
        <v>07</v>
      </c>
      <c r="S650" s="28" t="str">
        <v>28</v>
      </c>
      <c r="T650" s="28" t="str">
        <v>34</v>
      </c>
      <c r="U650" s="90">
        <f t="shared" si="105"/>
        <v>0.3115046296296296</v>
      </c>
      <c r="V650" s="27" t="str">
        <f t="shared" si="106"/>
        <v>Explore Page</v>
      </c>
      <c r="W650" s="37" t="str">
        <f t="shared" si="107"/>
        <v>Instagram</v>
      </c>
      <c r="X650" s="71">
        <f t="shared" si="99"/>
        <v>34</v>
      </c>
      <c r="Y650" s="60" t="str">
        <f t="shared" si="100"/>
        <v>Unlock Your Potential</v>
      </c>
      <c r="Z650" s="69">
        <f t="shared" si="108"/>
        <v>45303</v>
      </c>
      <c r="AA650" s="66" t="str" cm="1">
        <f t="array" ref="AA650:AB650">_xlfn.TEXTSPLIT($F650,$V650)</f>
        <v>707717568</v>
      </c>
      <c r="AB650" t="str">
        <v/>
      </c>
    </row>
    <row r="651" spans="1:28">
      <c r="A651" s="32" t="s">
        <v>1779</v>
      </c>
      <c r="B651" s="37" t="str" cm="1">
        <f t="array" ref="B651:D651">TRIM(_xlfn.TEXTSPLIT($A651,"#"))</f>
        <v>3rdDec2024(01:15:30)607807572Explore Page</v>
      </c>
      <c r="C651" s="27" t="str">
        <v>Train to Gain</v>
      </c>
      <c r="D651" s="27" t="str">
        <v>[31]</v>
      </c>
      <c r="E651" s="27" t="str" cm="1">
        <f t="array" ref="E651:F651">_xlfn.TEXTSPLIT($B651,")")</f>
        <v>3rdDec2024(01:15:30</v>
      </c>
      <c r="F651" s="27" t="str">
        <v>607807572Explore Page</v>
      </c>
      <c r="G651" s="27" t="str">
        <f t="shared" si="101"/>
        <v>31]</v>
      </c>
      <c r="H651" s="27">
        <f>VALUE(SUBSTITUTE($G651,"]",""))</f>
        <v>31</v>
      </c>
      <c r="I651" s="27" t="str">
        <f t="shared" si="102"/>
        <v>Train to Gain</v>
      </c>
      <c r="J651" s="28" t="str">
        <f t="shared" si="103"/>
        <v>3rdDec2024 01:15:30</v>
      </c>
      <c r="K651" s="28" t="str" cm="1">
        <f t="array" ref="K651:L651">_xlfn.TEXTSPLIT($J651," ")</f>
        <v>3rdDec2024</v>
      </c>
      <c r="L651" s="28" t="str">
        <v>01:15:30</v>
      </c>
      <c r="M651" s="58" t="str">
        <f t="shared" si="104"/>
        <v>3/12/2024</v>
      </c>
      <c r="N651" s="28" t="str" cm="1">
        <f t="array" ref="N651:P651">_xlfn.TEXTSPLIT($M651,"/")</f>
        <v>3</v>
      </c>
      <c r="O651" s="28" t="str">
        <v>12</v>
      </c>
      <c r="P651" s="28" t="str">
        <v>2024</v>
      </c>
      <c r="Q651" s="28">
        <f>DATE(P651,N651,O651)</f>
        <v>45363</v>
      </c>
      <c r="R651" s="89" t="str" cm="1">
        <f t="array" ref="R651:T651">_xlfn.TEXTSPLIT($L651,":")</f>
        <v>01</v>
      </c>
      <c r="S651" s="28" t="str">
        <v>15</v>
      </c>
      <c r="T651" s="28" t="str">
        <v>30</v>
      </c>
      <c r="U651" s="90">
        <f t="shared" si="105"/>
        <v>5.2430555555555557E-2</v>
      </c>
      <c r="V651" s="27" t="str">
        <f t="shared" si="106"/>
        <v>Explore Page</v>
      </c>
      <c r="W651" s="37" t="str">
        <f t="shared" si="107"/>
        <v>Instagram</v>
      </c>
      <c r="X651" s="71">
        <f t="shared" si="99"/>
        <v>31</v>
      </c>
      <c r="Y651" s="60" t="str">
        <f t="shared" si="100"/>
        <v>Train to Gain</v>
      </c>
      <c r="Z651" s="69">
        <f t="shared" si="108"/>
        <v>45363</v>
      </c>
      <c r="AA651" s="66" t="str" cm="1">
        <f t="array" ref="AA651:AB651">_xlfn.TEXTSPLIT($F651,$V651)</f>
        <v>607807572</v>
      </c>
      <c r="AB651" t="str">
        <v/>
      </c>
    </row>
    <row r="652" spans="1:28">
      <c r="A652" s="32" t="s">
        <v>1780</v>
      </c>
      <c r="B652" s="37" t="str" cm="1">
        <f t="array" ref="B652:D652">TRIM(_xlfn.TEXTSPLIT($A652,"#"))</f>
        <v>5thDec2024(05:52:28)707897575Monetization</v>
      </c>
      <c r="C652" s="27" t="str">
        <v>Train to Gain</v>
      </c>
      <c r="D652" s="27" t="str">
        <v>[30]</v>
      </c>
      <c r="E652" s="27" t="str" cm="1">
        <f t="array" ref="E652:F652">_xlfn.TEXTSPLIT($B652,")")</f>
        <v>5thDec2024(05:52:28</v>
      </c>
      <c r="F652" s="27" t="str">
        <v>707897575Monetization</v>
      </c>
      <c r="G652" s="27" t="str">
        <f t="shared" si="101"/>
        <v>30]</v>
      </c>
      <c r="H652" s="27">
        <f>VALUE(SUBSTITUTE($G652,"]",""))</f>
        <v>30</v>
      </c>
      <c r="I652" s="27" t="str">
        <f t="shared" si="102"/>
        <v>Train to Gain</v>
      </c>
      <c r="J652" s="28" t="str">
        <f t="shared" si="103"/>
        <v>5thDec2024 05:52:28</v>
      </c>
      <c r="K652" s="28" t="str" cm="1">
        <f t="array" ref="K652:L652">_xlfn.TEXTSPLIT($J652," ")</f>
        <v>5thDec2024</v>
      </c>
      <c r="L652" s="28" t="str">
        <v>05:52:28</v>
      </c>
      <c r="M652" s="58" t="str">
        <f t="shared" si="104"/>
        <v>5/12/2024</v>
      </c>
      <c r="N652" s="28" t="str" cm="1">
        <f t="array" ref="N652:P652">_xlfn.TEXTSPLIT($M652,"/")</f>
        <v>5</v>
      </c>
      <c r="O652" s="28" t="str">
        <v>12</v>
      </c>
      <c r="P652" s="28" t="str">
        <v>2024</v>
      </c>
      <c r="Q652" s="28">
        <f>DATE(P652,N652,O652)</f>
        <v>45424</v>
      </c>
      <c r="R652" s="89" t="str" cm="1">
        <f t="array" ref="R652:T652">_xlfn.TEXTSPLIT($L652,":")</f>
        <v>05</v>
      </c>
      <c r="S652" s="28" t="str">
        <v>52</v>
      </c>
      <c r="T652" s="28" t="str">
        <v>28</v>
      </c>
      <c r="U652" s="90">
        <f t="shared" si="105"/>
        <v>0.24476851851851852</v>
      </c>
      <c r="V652" s="27" t="str">
        <f t="shared" si="106"/>
        <v>Monetization</v>
      </c>
      <c r="W652" s="37" t="str">
        <f t="shared" si="107"/>
        <v>Youtube</v>
      </c>
      <c r="X652" s="71">
        <f t="shared" si="99"/>
        <v>30</v>
      </c>
      <c r="Y652" s="60" t="str">
        <f t="shared" si="100"/>
        <v>Train to Gain</v>
      </c>
      <c r="Z652" s="69">
        <f t="shared" si="108"/>
        <v>45424</v>
      </c>
      <c r="AA652" s="66" t="str" cm="1">
        <f t="array" ref="AA652:AB652">_xlfn.TEXTSPLIT($F652,$V652)</f>
        <v>707897575</v>
      </c>
      <c r="AB652" t="str">
        <v/>
      </c>
    </row>
    <row r="653" spans="1:28">
      <c r="A653" s="32" t="s">
        <v>1781</v>
      </c>
      <c r="B653" s="37" t="str" cm="1">
        <f t="array" ref="B653:D653">TRIM(_xlfn.TEXTSPLIT($A653,"#"))</f>
        <v>1stDec2024(10:44:03)607987579News Feed</v>
      </c>
      <c r="C653" s="27" t="str">
        <v>Grow with Us</v>
      </c>
      <c r="D653" s="27" t="str">
        <v>[19]</v>
      </c>
      <c r="E653" s="27" t="str" cm="1">
        <f t="array" ref="E653:F653">_xlfn.TEXTSPLIT($B653,")")</f>
        <v>1stDec2024(10:44:03</v>
      </c>
      <c r="F653" s="27" t="str">
        <v>607987579News Feed</v>
      </c>
      <c r="G653" s="27" t="str">
        <f t="shared" si="101"/>
        <v>19]</v>
      </c>
      <c r="H653" s="27">
        <f>VALUE(SUBSTITUTE($G653,"]",""))</f>
        <v>19</v>
      </c>
      <c r="I653" s="27" t="str">
        <f t="shared" si="102"/>
        <v>Grow with Us</v>
      </c>
      <c r="J653" s="28" t="str">
        <f t="shared" si="103"/>
        <v>1stDec2024 10:44:03</v>
      </c>
      <c r="K653" s="28" t="str" cm="1">
        <f t="array" ref="K653:L653">_xlfn.TEXTSPLIT($J653," ")</f>
        <v>1stDec2024</v>
      </c>
      <c r="L653" s="28" t="str">
        <v>10:44:03</v>
      </c>
      <c r="M653" s="58" t="str">
        <f t="shared" si="104"/>
        <v>1/12/2024</v>
      </c>
      <c r="N653" s="28" t="str" cm="1">
        <f t="array" ref="N653:P653">_xlfn.TEXTSPLIT($M653,"/")</f>
        <v>1</v>
      </c>
      <c r="O653" s="28" t="str">
        <v>12</v>
      </c>
      <c r="P653" s="28" t="str">
        <v>2024</v>
      </c>
      <c r="Q653" s="28">
        <f>DATE(P653,N653,O653)</f>
        <v>45303</v>
      </c>
      <c r="R653" s="89" t="str" cm="1">
        <f t="array" ref="R653:T653">_xlfn.TEXTSPLIT($L653,":")</f>
        <v>10</v>
      </c>
      <c r="S653" s="28" t="str">
        <v>44</v>
      </c>
      <c r="T653" s="28" t="str">
        <v>03</v>
      </c>
      <c r="U653" s="90">
        <f t="shared" si="105"/>
        <v>0.44725694444444447</v>
      </c>
      <c r="V653" s="27" t="str">
        <f t="shared" si="106"/>
        <v>News Feed</v>
      </c>
      <c r="W653" s="37" t="str">
        <f t="shared" si="107"/>
        <v>Facebook</v>
      </c>
      <c r="X653" s="71">
        <f t="shared" si="99"/>
        <v>19</v>
      </c>
      <c r="Y653" s="60" t="str">
        <f t="shared" si="100"/>
        <v>Grow with Us</v>
      </c>
      <c r="Z653" s="69">
        <f t="shared" si="108"/>
        <v>45303</v>
      </c>
      <c r="AA653" s="66" t="str" cm="1">
        <f t="array" ref="AA653:AB653">_xlfn.TEXTSPLIT($F653,$V653)</f>
        <v>607987579</v>
      </c>
      <c r="AB653" t="str">
        <v/>
      </c>
    </row>
    <row r="654" spans="1:28">
      <c r="A654" s="32" t="s">
        <v>1782</v>
      </c>
      <c r="B654" s="37" t="str" cm="1">
        <f t="array" ref="B654:D654">TRIM(_xlfn.TEXTSPLIT($A654,"#"))</f>
        <v>7thDec2024(10:59:10)708077583Subscribers</v>
      </c>
      <c r="C654" s="27" t="str">
        <v>Unlock Your Potential</v>
      </c>
      <c r="D654" s="27" t="str">
        <v>[40]</v>
      </c>
      <c r="E654" s="27" t="str" cm="1">
        <f t="array" ref="E654:F654">_xlfn.TEXTSPLIT($B654,")")</f>
        <v>7thDec2024(10:59:10</v>
      </c>
      <c r="F654" s="27" t="str">
        <v>708077583Subscribers</v>
      </c>
      <c r="G654" s="27" t="str">
        <f t="shared" si="101"/>
        <v>40]</v>
      </c>
      <c r="H654" s="27">
        <f>VALUE(SUBSTITUTE($G654,"]",""))</f>
        <v>40</v>
      </c>
      <c r="I654" s="27" t="str">
        <f t="shared" si="102"/>
        <v>Unlock Your Potential</v>
      </c>
      <c r="J654" s="28" t="str">
        <f t="shared" si="103"/>
        <v>7thDec2024 10:59:10</v>
      </c>
      <c r="K654" s="28" t="str" cm="1">
        <f t="array" ref="K654:L654">_xlfn.TEXTSPLIT($J654," ")</f>
        <v>7thDec2024</v>
      </c>
      <c r="L654" s="28" t="str">
        <v>10:59:10</v>
      </c>
      <c r="M654" s="58" t="str">
        <f t="shared" si="104"/>
        <v>7/12/2024</v>
      </c>
      <c r="N654" s="28" t="str" cm="1">
        <f t="array" ref="N654:P654">_xlfn.TEXTSPLIT($M654,"/")</f>
        <v>7</v>
      </c>
      <c r="O654" s="28" t="str">
        <v>12</v>
      </c>
      <c r="P654" s="28" t="str">
        <v>2024</v>
      </c>
      <c r="Q654" s="28">
        <f>DATE(P654,N654,O654)</f>
        <v>45485</v>
      </c>
      <c r="R654" s="89" t="str" cm="1">
        <f t="array" ref="R654:T654">_xlfn.TEXTSPLIT($L654,":")</f>
        <v>10</v>
      </c>
      <c r="S654" s="28" t="str">
        <v>59</v>
      </c>
      <c r="T654" s="28" t="str">
        <v>10</v>
      </c>
      <c r="U654" s="90">
        <f t="shared" si="105"/>
        <v>0.45775462962962965</v>
      </c>
      <c r="V654" s="27" t="str">
        <f t="shared" si="106"/>
        <v>Subscribers</v>
      </c>
      <c r="W654" s="37" t="str">
        <f t="shared" si="107"/>
        <v>Youtube</v>
      </c>
      <c r="X654" s="71">
        <f t="shared" si="99"/>
        <v>40</v>
      </c>
      <c r="Y654" s="60" t="str">
        <f t="shared" si="100"/>
        <v>Unlock Your Potential</v>
      </c>
      <c r="Z654" s="69">
        <f t="shared" si="108"/>
        <v>45485</v>
      </c>
      <c r="AA654" s="66" t="str" cm="1">
        <f t="array" ref="AA654:AB654">_xlfn.TEXTSPLIT($F654,$V654)</f>
        <v>708077583</v>
      </c>
      <c r="AB654" t="str">
        <v/>
      </c>
    </row>
    <row r="655" spans="1:28">
      <c r="A655" s="32" t="s">
        <v>1783</v>
      </c>
      <c r="B655" s="37" t="str" cm="1">
        <f t="array" ref="B655:D655">TRIM(_xlfn.TEXTSPLIT($A655,"#"))</f>
        <v>1stDec2024(04:08:23)708167587Marketplace</v>
      </c>
      <c r="C655" s="27" t="str">
        <v>Grow with Us</v>
      </c>
      <c r="D655" s="27" t="str">
        <v>[30]</v>
      </c>
      <c r="E655" s="27" t="str" cm="1">
        <f t="array" ref="E655:F655">_xlfn.TEXTSPLIT($B655,")")</f>
        <v>1stDec2024(04:08:23</v>
      </c>
      <c r="F655" s="27" t="str">
        <v>708167587Marketplace</v>
      </c>
      <c r="G655" s="27" t="str">
        <f t="shared" si="101"/>
        <v>30]</v>
      </c>
      <c r="H655" s="27">
        <f>VALUE(SUBSTITUTE($G655,"]",""))</f>
        <v>30</v>
      </c>
      <c r="I655" s="27" t="str">
        <f t="shared" si="102"/>
        <v>Grow with Us</v>
      </c>
      <c r="J655" s="28" t="str">
        <f t="shared" si="103"/>
        <v>1stDec2024 04:08:23</v>
      </c>
      <c r="K655" s="28" t="str" cm="1">
        <f t="array" ref="K655:L655">_xlfn.TEXTSPLIT($J655," ")</f>
        <v>1stDec2024</v>
      </c>
      <c r="L655" s="28" t="str">
        <v>04:08:23</v>
      </c>
      <c r="M655" s="58" t="str">
        <f t="shared" si="104"/>
        <v>1/12/2024</v>
      </c>
      <c r="N655" s="28" t="str" cm="1">
        <f t="array" ref="N655:P655">_xlfn.TEXTSPLIT($M655,"/")</f>
        <v>1</v>
      </c>
      <c r="O655" s="28" t="str">
        <v>12</v>
      </c>
      <c r="P655" s="28" t="str">
        <v>2024</v>
      </c>
      <c r="Q655" s="28">
        <f>DATE(P655,N655,O655)</f>
        <v>45303</v>
      </c>
      <c r="R655" s="89" t="str" cm="1">
        <f t="array" ref="R655:T655">_xlfn.TEXTSPLIT($L655,":")</f>
        <v>04</v>
      </c>
      <c r="S655" s="28" t="str">
        <v>08</v>
      </c>
      <c r="T655" s="28" t="str">
        <v>23</v>
      </c>
      <c r="U655" s="90">
        <f t="shared" si="105"/>
        <v>0.17248842592592592</v>
      </c>
      <c r="V655" s="27" t="str">
        <f t="shared" si="106"/>
        <v>Marketplace</v>
      </c>
      <c r="W655" s="37" t="str">
        <f t="shared" si="107"/>
        <v>Facebook</v>
      </c>
      <c r="X655" s="71">
        <f t="shared" si="99"/>
        <v>30</v>
      </c>
      <c r="Y655" s="60" t="str">
        <f t="shared" si="100"/>
        <v>Grow with Us</v>
      </c>
      <c r="Z655" s="69">
        <f t="shared" si="108"/>
        <v>45303</v>
      </c>
      <c r="AA655" s="66" t="str" cm="1">
        <f t="array" ref="AA655:AB655">_xlfn.TEXTSPLIT($F655,$V655)</f>
        <v>708167587</v>
      </c>
      <c r="AB655" t="str">
        <v/>
      </c>
    </row>
    <row r="656" spans="1:28">
      <c r="A656" s="32" t="s">
        <v>1784</v>
      </c>
      <c r="B656" s="37" t="str" cm="1">
        <f t="array" ref="B656:D656">TRIM(_xlfn.TEXTSPLIT($A656,"#"))</f>
        <v>4thDec2024(02:56:00)708257591Reels</v>
      </c>
      <c r="C656" s="27" t="str">
        <v>Unlock Your Potential</v>
      </c>
      <c r="D656" s="27" t="str">
        <v>[39]</v>
      </c>
      <c r="E656" s="27" t="str" cm="1">
        <f t="array" ref="E656:F656">_xlfn.TEXTSPLIT($B656,")")</f>
        <v>4thDec2024(02:56:00</v>
      </c>
      <c r="F656" s="27" t="str">
        <v>708257591Reels</v>
      </c>
      <c r="G656" s="27" t="str">
        <f t="shared" si="101"/>
        <v>39]</v>
      </c>
      <c r="H656" s="27">
        <f>VALUE(SUBSTITUTE($G656,"]",""))</f>
        <v>39</v>
      </c>
      <c r="I656" s="27" t="str">
        <f t="shared" si="102"/>
        <v>Unlock Your Potential</v>
      </c>
      <c r="J656" s="28" t="str">
        <f t="shared" si="103"/>
        <v>4thDec2024 02:56:00</v>
      </c>
      <c r="K656" s="28" t="str" cm="1">
        <f t="array" ref="K656:L656">_xlfn.TEXTSPLIT($J656," ")</f>
        <v>4thDec2024</v>
      </c>
      <c r="L656" s="28" t="str">
        <v>02:56:00</v>
      </c>
      <c r="M656" s="58" t="str">
        <f t="shared" si="104"/>
        <v>4/12/2024</v>
      </c>
      <c r="N656" s="28" t="str" cm="1">
        <f t="array" ref="N656:P656">_xlfn.TEXTSPLIT($M656,"/")</f>
        <v>4</v>
      </c>
      <c r="O656" s="28" t="str">
        <v>12</v>
      </c>
      <c r="P656" s="28" t="str">
        <v>2024</v>
      </c>
      <c r="Q656" s="28">
        <f>DATE(P656,N656,O656)</f>
        <v>45394</v>
      </c>
      <c r="R656" s="89" t="str" cm="1">
        <f t="array" ref="R656:T656">_xlfn.TEXTSPLIT($L656,":")</f>
        <v>02</v>
      </c>
      <c r="S656" s="28" t="str">
        <v>56</v>
      </c>
      <c r="T656" s="28" t="str">
        <v>00</v>
      </c>
      <c r="U656" s="90">
        <f t="shared" si="105"/>
        <v>0.12222222222222222</v>
      </c>
      <c r="V656" s="27" t="str">
        <f t="shared" si="106"/>
        <v>Reels</v>
      </c>
      <c r="W656" s="37" t="str">
        <f t="shared" si="107"/>
        <v>Instagram</v>
      </c>
      <c r="X656" s="71">
        <f t="shared" si="99"/>
        <v>39</v>
      </c>
      <c r="Y656" s="60" t="str">
        <f t="shared" si="100"/>
        <v>Unlock Your Potential</v>
      </c>
      <c r="Z656" s="69">
        <f t="shared" si="108"/>
        <v>45394</v>
      </c>
      <c r="AA656" s="66" t="str" cm="1">
        <f t="array" ref="AA656:AB656">_xlfn.TEXTSPLIT($F656,$V656)</f>
        <v>708257591</v>
      </c>
      <c r="AB656" t="str">
        <v/>
      </c>
    </row>
    <row r="657" spans="1:28">
      <c r="A657" s="32" t="s">
        <v>1785</v>
      </c>
      <c r="B657" s="37" t="str" cm="1">
        <f t="array" ref="B657:D657">TRIM(_xlfn.TEXTSPLIT($A657,"#"))</f>
        <v>1stDec2024(02:51:34)708347594Explore Page</v>
      </c>
      <c r="C657" s="27" t="str">
        <v>Grow with Us</v>
      </c>
      <c r="D657" s="27" t="str">
        <v>[36]</v>
      </c>
      <c r="E657" s="27" t="str" cm="1">
        <f t="array" ref="E657:F657">_xlfn.TEXTSPLIT($B657,")")</f>
        <v>1stDec2024(02:51:34</v>
      </c>
      <c r="F657" s="27" t="str">
        <v>708347594Explore Page</v>
      </c>
      <c r="G657" s="27" t="str">
        <f t="shared" si="101"/>
        <v>36]</v>
      </c>
      <c r="H657" s="27">
        <f>VALUE(SUBSTITUTE($G657,"]",""))</f>
        <v>36</v>
      </c>
      <c r="I657" s="27" t="str">
        <f t="shared" si="102"/>
        <v>Grow with Us</v>
      </c>
      <c r="J657" s="28" t="str">
        <f t="shared" si="103"/>
        <v>1stDec2024 02:51:34</v>
      </c>
      <c r="K657" s="28" t="str" cm="1">
        <f t="array" ref="K657:L657">_xlfn.TEXTSPLIT($J657," ")</f>
        <v>1stDec2024</v>
      </c>
      <c r="L657" s="28" t="str">
        <v>02:51:34</v>
      </c>
      <c r="M657" s="58" t="str">
        <f t="shared" si="104"/>
        <v>1/12/2024</v>
      </c>
      <c r="N657" s="28" t="str" cm="1">
        <f t="array" ref="N657:P657">_xlfn.TEXTSPLIT($M657,"/")</f>
        <v>1</v>
      </c>
      <c r="O657" s="28" t="str">
        <v>12</v>
      </c>
      <c r="P657" s="28" t="str">
        <v>2024</v>
      </c>
      <c r="Q657" s="28">
        <f>DATE(P657,N657,O657)</f>
        <v>45303</v>
      </c>
      <c r="R657" s="89" t="str" cm="1">
        <f t="array" ref="R657:T657">_xlfn.TEXTSPLIT($L657,":")</f>
        <v>02</v>
      </c>
      <c r="S657" s="28" t="str">
        <v>51</v>
      </c>
      <c r="T657" s="28" t="str">
        <v>34</v>
      </c>
      <c r="U657" s="90">
        <f t="shared" si="105"/>
        <v>0.11914351851851852</v>
      </c>
      <c r="V657" s="27" t="str">
        <f t="shared" si="106"/>
        <v>Explore Page</v>
      </c>
      <c r="W657" s="37" t="str">
        <f t="shared" si="107"/>
        <v>Instagram</v>
      </c>
      <c r="X657" s="71">
        <f t="shared" si="99"/>
        <v>36</v>
      </c>
      <c r="Y657" s="60" t="str">
        <f t="shared" si="100"/>
        <v>Grow with Us</v>
      </c>
      <c r="Z657" s="69">
        <f t="shared" si="108"/>
        <v>45303</v>
      </c>
      <c r="AA657" s="66" t="str" cm="1">
        <f t="array" ref="AA657:AB657">_xlfn.TEXTSPLIT($F657,$V657)</f>
        <v>708347594</v>
      </c>
      <c r="AB657" t="str">
        <v/>
      </c>
    </row>
    <row r="658" spans="1:28">
      <c r="A658" s="32" t="s">
        <v>1786</v>
      </c>
      <c r="B658" s="37" t="str" cm="1">
        <f t="array" ref="B658:D658">TRIM(_xlfn.TEXTSPLIT($A658,"#"))</f>
        <v>6thDec2024(03:12:47)708437598Subscribers</v>
      </c>
      <c r="C658" s="27" t="str">
        <v>Unlock Your Potential</v>
      </c>
      <c r="D658" s="27" t="str">
        <v>[40]</v>
      </c>
      <c r="E658" s="27" t="str" cm="1">
        <f t="array" ref="E658:F658">_xlfn.TEXTSPLIT($B658,")")</f>
        <v>6thDec2024(03:12:47</v>
      </c>
      <c r="F658" s="27" t="str">
        <v>708437598Subscribers</v>
      </c>
      <c r="G658" s="27" t="str">
        <f t="shared" si="101"/>
        <v>40]</v>
      </c>
      <c r="H658" s="27">
        <f>VALUE(SUBSTITUTE($G658,"]",""))</f>
        <v>40</v>
      </c>
      <c r="I658" s="27" t="str">
        <f t="shared" si="102"/>
        <v>Unlock Your Potential</v>
      </c>
      <c r="J658" s="28" t="str">
        <f t="shared" si="103"/>
        <v>6thDec2024 03:12:47</v>
      </c>
      <c r="K658" s="28" t="str" cm="1">
        <f t="array" ref="K658:L658">_xlfn.TEXTSPLIT($J658," ")</f>
        <v>6thDec2024</v>
      </c>
      <c r="L658" s="28" t="str">
        <v>03:12:47</v>
      </c>
      <c r="M658" s="58" t="str">
        <f t="shared" si="104"/>
        <v>6/12/2024</v>
      </c>
      <c r="N658" s="28" t="str" cm="1">
        <f t="array" ref="N658:P658">_xlfn.TEXTSPLIT($M658,"/")</f>
        <v>6</v>
      </c>
      <c r="O658" s="28" t="str">
        <v>12</v>
      </c>
      <c r="P658" s="28" t="str">
        <v>2024</v>
      </c>
      <c r="Q658" s="28">
        <f>DATE(P658,N658,O658)</f>
        <v>45455</v>
      </c>
      <c r="R658" s="89" t="str" cm="1">
        <f t="array" ref="R658:T658">_xlfn.TEXTSPLIT($L658,":")</f>
        <v>03</v>
      </c>
      <c r="S658" s="28" t="str">
        <v>12</v>
      </c>
      <c r="T658" s="28" t="str">
        <v>47</v>
      </c>
      <c r="U658" s="90">
        <f t="shared" si="105"/>
        <v>0.13387731481481482</v>
      </c>
      <c r="V658" s="27" t="str">
        <f t="shared" si="106"/>
        <v>Subscribers</v>
      </c>
      <c r="W658" s="37" t="str">
        <f t="shared" si="107"/>
        <v>Youtube</v>
      </c>
      <c r="X658" s="71">
        <f t="shared" si="99"/>
        <v>40</v>
      </c>
      <c r="Y658" s="60" t="str">
        <f t="shared" si="100"/>
        <v>Unlock Your Potential</v>
      </c>
      <c r="Z658" s="69">
        <f t="shared" si="108"/>
        <v>45455</v>
      </c>
      <c r="AA658" s="66" t="str" cm="1">
        <f t="array" ref="AA658:AB658">_xlfn.TEXTSPLIT($F658,$V658)</f>
        <v>708437598</v>
      </c>
      <c r="AB658" t="str">
        <v/>
      </c>
    </row>
    <row r="659" spans="1:28">
      <c r="A659" s="32" t="s">
        <v>1787</v>
      </c>
      <c r="B659" s="37" t="str" cm="1">
        <f t="array" ref="B659:D659">TRIM(_xlfn.TEXTSPLIT($A659,"#"))</f>
        <v>1stDec2024(00:41:09)608527602Explore Page</v>
      </c>
      <c r="C659" s="27" t="str">
        <v>Unlock Your Potential</v>
      </c>
      <c r="D659" s="27" t="str">
        <v>[11]</v>
      </c>
      <c r="E659" s="27" t="str" cm="1">
        <f t="array" ref="E659:F659">_xlfn.TEXTSPLIT($B659,")")</f>
        <v>1stDec2024(00:41:09</v>
      </c>
      <c r="F659" s="27" t="str">
        <v>608527602Explore Page</v>
      </c>
      <c r="G659" s="27" t="str">
        <f t="shared" si="101"/>
        <v>11]</v>
      </c>
      <c r="H659" s="27">
        <f>VALUE(SUBSTITUTE($G659,"]",""))</f>
        <v>11</v>
      </c>
      <c r="I659" s="27" t="str">
        <f t="shared" si="102"/>
        <v>Unlock Your Potential</v>
      </c>
      <c r="J659" s="28" t="str">
        <f t="shared" si="103"/>
        <v>1stDec2024 00:41:09</v>
      </c>
      <c r="K659" s="28" t="str" cm="1">
        <f t="array" ref="K659:L659">_xlfn.TEXTSPLIT($J659," ")</f>
        <v>1stDec2024</v>
      </c>
      <c r="L659" s="28" t="str">
        <v>00:41:09</v>
      </c>
      <c r="M659" s="58" t="str">
        <f t="shared" si="104"/>
        <v>1/12/2024</v>
      </c>
      <c r="N659" s="28" t="str" cm="1">
        <f t="array" ref="N659:P659">_xlfn.TEXTSPLIT($M659,"/")</f>
        <v>1</v>
      </c>
      <c r="O659" s="28" t="str">
        <v>12</v>
      </c>
      <c r="P659" s="28" t="str">
        <v>2024</v>
      </c>
      <c r="Q659" s="28">
        <f>DATE(P659,N659,O659)</f>
        <v>45303</v>
      </c>
      <c r="R659" s="89" t="str" cm="1">
        <f t="array" ref="R659:T659">_xlfn.TEXTSPLIT($L659,":")</f>
        <v>00</v>
      </c>
      <c r="S659" s="28" t="str">
        <v>41</v>
      </c>
      <c r="T659" s="28" t="str">
        <v>09</v>
      </c>
      <c r="U659" s="90">
        <f t="shared" si="105"/>
        <v>2.8576388888888887E-2</v>
      </c>
      <c r="V659" s="27" t="str">
        <f t="shared" si="106"/>
        <v>Explore Page</v>
      </c>
      <c r="W659" s="37" t="str">
        <f t="shared" si="107"/>
        <v>Instagram</v>
      </c>
      <c r="X659" s="71">
        <f t="shared" si="99"/>
        <v>11</v>
      </c>
      <c r="Y659" s="60" t="str">
        <f t="shared" si="100"/>
        <v>Unlock Your Potential</v>
      </c>
      <c r="Z659" s="69">
        <f t="shared" si="108"/>
        <v>45303</v>
      </c>
      <c r="AA659" s="66" t="str" cm="1">
        <f t="array" ref="AA659:AB659">_xlfn.TEXTSPLIT($F659,$V659)</f>
        <v>608527602</v>
      </c>
      <c r="AB659" t="str">
        <v/>
      </c>
    </row>
    <row r="660" spans="1:28">
      <c r="A660" s="32" t="s">
        <v>1788</v>
      </c>
      <c r="B660" s="37" t="str" cm="1">
        <f t="array" ref="B660:D660">TRIM(_xlfn.TEXTSPLIT($A660,"#"))</f>
        <v>7thDec2024(04:17:05)608617606Monetization</v>
      </c>
      <c r="C660" s="27" t="str">
        <v>Train to Gain</v>
      </c>
      <c r="D660" s="27" t="str">
        <v>[12]</v>
      </c>
      <c r="E660" s="27" t="str" cm="1">
        <f t="array" ref="E660:F660">_xlfn.TEXTSPLIT($B660,")")</f>
        <v>7thDec2024(04:17:05</v>
      </c>
      <c r="F660" s="27" t="str">
        <v>608617606Monetization</v>
      </c>
      <c r="G660" s="27" t="str">
        <f t="shared" si="101"/>
        <v>12]</v>
      </c>
      <c r="H660" s="27">
        <f>VALUE(SUBSTITUTE($G660,"]",""))</f>
        <v>12</v>
      </c>
      <c r="I660" s="27" t="str">
        <f t="shared" si="102"/>
        <v>Train to Gain</v>
      </c>
      <c r="J660" s="28" t="str">
        <f t="shared" si="103"/>
        <v>7thDec2024 04:17:05</v>
      </c>
      <c r="K660" s="28" t="str" cm="1">
        <f t="array" ref="K660:L660">_xlfn.TEXTSPLIT($J660," ")</f>
        <v>7thDec2024</v>
      </c>
      <c r="L660" s="28" t="str">
        <v>04:17:05</v>
      </c>
      <c r="M660" s="58" t="str">
        <f t="shared" si="104"/>
        <v>7/12/2024</v>
      </c>
      <c r="N660" s="28" t="str" cm="1">
        <f t="array" ref="N660:P660">_xlfn.TEXTSPLIT($M660,"/")</f>
        <v>7</v>
      </c>
      <c r="O660" s="28" t="str">
        <v>12</v>
      </c>
      <c r="P660" s="28" t="str">
        <v>2024</v>
      </c>
      <c r="Q660" s="28">
        <f>DATE(P660,N660,O660)</f>
        <v>45485</v>
      </c>
      <c r="R660" s="89" t="str" cm="1">
        <f t="array" ref="R660:T660">_xlfn.TEXTSPLIT($L660,":")</f>
        <v>04</v>
      </c>
      <c r="S660" s="28" t="str">
        <v>17</v>
      </c>
      <c r="T660" s="28" t="str">
        <v>05</v>
      </c>
      <c r="U660" s="90">
        <f t="shared" si="105"/>
        <v>0.17853009259259259</v>
      </c>
      <c r="V660" s="27" t="str">
        <f t="shared" si="106"/>
        <v>Monetization</v>
      </c>
      <c r="W660" s="37" t="str">
        <f t="shared" si="107"/>
        <v>Youtube</v>
      </c>
      <c r="X660" s="71">
        <f t="shared" si="99"/>
        <v>12</v>
      </c>
      <c r="Y660" s="60" t="str">
        <f t="shared" si="100"/>
        <v>Train to Gain</v>
      </c>
      <c r="Z660" s="69">
        <f t="shared" si="108"/>
        <v>45485</v>
      </c>
      <c r="AA660" s="66" t="str" cm="1">
        <f t="array" ref="AA660:AB660">_xlfn.TEXTSPLIT($F660,$V660)</f>
        <v>608617606</v>
      </c>
      <c r="AB660" t="str">
        <v/>
      </c>
    </row>
    <row r="661" spans="1:28">
      <c r="A661" s="32" t="s">
        <v>1789</v>
      </c>
      <c r="B661" s="37" t="str" cm="1">
        <f t="array" ref="B661:D661">TRIM(_xlfn.TEXTSPLIT($A661,"#"))</f>
        <v>3rdDec2024(01:34:30)608707609Explore Page</v>
      </c>
      <c r="C661" s="27" t="str">
        <v>Grow with Us</v>
      </c>
      <c r="D661" s="27" t="str">
        <v>[30]</v>
      </c>
      <c r="E661" s="27" t="str" cm="1">
        <f t="array" ref="E661:F661">_xlfn.TEXTSPLIT($B661,")")</f>
        <v>3rdDec2024(01:34:30</v>
      </c>
      <c r="F661" s="27" t="str">
        <v>608707609Explore Page</v>
      </c>
      <c r="G661" s="27" t="str">
        <f t="shared" si="101"/>
        <v>30]</v>
      </c>
      <c r="H661" s="27">
        <f>VALUE(SUBSTITUTE($G661,"]",""))</f>
        <v>30</v>
      </c>
      <c r="I661" s="27" t="str">
        <f t="shared" si="102"/>
        <v>Grow with Us</v>
      </c>
      <c r="J661" s="28" t="str">
        <f t="shared" si="103"/>
        <v>3rdDec2024 01:34:30</v>
      </c>
      <c r="K661" s="28" t="str" cm="1">
        <f t="array" ref="K661:L661">_xlfn.TEXTSPLIT($J661," ")</f>
        <v>3rdDec2024</v>
      </c>
      <c r="L661" s="28" t="str">
        <v>01:34:30</v>
      </c>
      <c r="M661" s="58" t="str">
        <f t="shared" si="104"/>
        <v>3/12/2024</v>
      </c>
      <c r="N661" s="28" t="str" cm="1">
        <f t="array" ref="N661:P661">_xlfn.TEXTSPLIT($M661,"/")</f>
        <v>3</v>
      </c>
      <c r="O661" s="28" t="str">
        <v>12</v>
      </c>
      <c r="P661" s="28" t="str">
        <v>2024</v>
      </c>
      <c r="Q661" s="28">
        <f>DATE(P661,N661,O661)</f>
        <v>45363</v>
      </c>
      <c r="R661" s="89" t="str" cm="1">
        <f t="array" ref="R661:T661">_xlfn.TEXTSPLIT($L661,":")</f>
        <v>01</v>
      </c>
      <c r="S661" s="28" t="str">
        <v>34</v>
      </c>
      <c r="T661" s="28" t="str">
        <v>30</v>
      </c>
      <c r="U661" s="90">
        <f t="shared" si="105"/>
        <v>6.5625000000000003E-2</v>
      </c>
      <c r="V661" s="27" t="str">
        <f t="shared" si="106"/>
        <v>Explore Page</v>
      </c>
      <c r="W661" s="37" t="str">
        <f t="shared" si="107"/>
        <v>Instagram</v>
      </c>
      <c r="X661" s="71">
        <f t="shared" si="99"/>
        <v>30</v>
      </c>
      <c r="Y661" s="60" t="str">
        <f t="shared" si="100"/>
        <v>Grow with Us</v>
      </c>
      <c r="Z661" s="69">
        <f t="shared" si="108"/>
        <v>45363</v>
      </c>
      <c r="AA661" s="66" t="str" cm="1">
        <f t="array" ref="AA661:AB661">_xlfn.TEXTSPLIT($F661,$V661)</f>
        <v>608707609</v>
      </c>
      <c r="AB661" t="str">
        <v/>
      </c>
    </row>
    <row r="662" spans="1:28">
      <c r="A662" s="32" t="s">
        <v>1790</v>
      </c>
      <c r="B662" s="37" t="str" cm="1">
        <f t="array" ref="B662:D662">TRIM(_xlfn.TEXTSPLIT($A662,"#"))</f>
        <v>5thDec2024(02:16:51)608797613Monetization</v>
      </c>
      <c r="C662" s="27" t="str">
        <v>Unlock Your Potential</v>
      </c>
      <c r="D662" s="27" t="str">
        <v>[6]</v>
      </c>
      <c r="E662" s="27" t="str" cm="1">
        <f t="array" ref="E662:F662">_xlfn.TEXTSPLIT($B662,")")</f>
        <v>5thDec2024(02:16:51</v>
      </c>
      <c r="F662" s="27" t="str">
        <v>608797613Monetization</v>
      </c>
      <c r="G662" s="27" t="str">
        <f t="shared" si="101"/>
        <v>6]</v>
      </c>
      <c r="H662" s="27">
        <f>VALUE(SUBSTITUTE($G662,"]",""))</f>
        <v>6</v>
      </c>
      <c r="I662" s="27" t="str">
        <f t="shared" si="102"/>
        <v>Unlock Your Potential</v>
      </c>
      <c r="J662" s="28" t="str">
        <f t="shared" si="103"/>
        <v>5thDec2024 02:16:51</v>
      </c>
      <c r="K662" s="28" t="str" cm="1">
        <f t="array" ref="K662:L662">_xlfn.TEXTSPLIT($J662," ")</f>
        <v>5thDec2024</v>
      </c>
      <c r="L662" s="28" t="str">
        <v>02:16:51</v>
      </c>
      <c r="M662" s="58" t="str">
        <f t="shared" si="104"/>
        <v>5/12/2024</v>
      </c>
      <c r="N662" s="28" t="str" cm="1">
        <f t="array" ref="N662:P662">_xlfn.TEXTSPLIT($M662,"/")</f>
        <v>5</v>
      </c>
      <c r="O662" s="28" t="str">
        <v>12</v>
      </c>
      <c r="P662" s="28" t="str">
        <v>2024</v>
      </c>
      <c r="Q662" s="28">
        <f>DATE(P662,N662,O662)</f>
        <v>45424</v>
      </c>
      <c r="R662" s="89" t="str" cm="1">
        <f t="array" ref="R662:T662">_xlfn.TEXTSPLIT($L662,":")</f>
        <v>02</v>
      </c>
      <c r="S662" s="28" t="str">
        <v>16</v>
      </c>
      <c r="T662" s="28" t="str">
        <v>51</v>
      </c>
      <c r="U662" s="90">
        <f t="shared" si="105"/>
        <v>9.5034722222222229E-2</v>
      </c>
      <c r="V662" s="27" t="str">
        <f t="shared" si="106"/>
        <v>Monetization</v>
      </c>
      <c r="W662" s="37" t="str">
        <f t="shared" si="107"/>
        <v>Youtube</v>
      </c>
      <c r="X662" s="71">
        <f t="shared" si="99"/>
        <v>6</v>
      </c>
      <c r="Y662" s="60" t="str">
        <f t="shared" si="100"/>
        <v>Unlock Your Potential</v>
      </c>
      <c r="Z662" s="69">
        <f t="shared" si="108"/>
        <v>45424</v>
      </c>
      <c r="AA662" s="66" t="str" cm="1">
        <f t="array" ref="AA662:AB662">_xlfn.TEXTSPLIT($F662,$V662)</f>
        <v>608797613</v>
      </c>
      <c r="AB662" t="str">
        <v/>
      </c>
    </row>
    <row r="663" spans="1:28">
      <c r="A663" s="32" t="s">
        <v>1791</v>
      </c>
      <c r="B663" s="37" t="str" cm="1">
        <f t="array" ref="B663:D663">TRIM(_xlfn.TEXTSPLIT($A663,"#"))</f>
        <v>5thDec2024(05:22:59)608887617Explore Page</v>
      </c>
      <c r="C663" s="27" t="str">
        <v>Train to Gain</v>
      </c>
      <c r="D663" s="27" t="str">
        <v>[37]</v>
      </c>
      <c r="E663" s="27" t="str" cm="1">
        <f t="array" ref="E663:F663">_xlfn.TEXTSPLIT($B663,")")</f>
        <v>5thDec2024(05:22:59</v>
      </c>
      <c r="F663" s="27" t="str">
        <v>608887617Explore Page</v>
      </c>
      <c r="G663" s="27" t="str">
        <f t="shared" si="101"/>
        <v>37]</v>
      </c>
      <c r="H663" s="27">
        <f>VALUE(SUBSTITUTE($G663,"]",""))</f>
        <v>37</v>
      </c>
      <c r="I663" s="27" t="str">
        <f t="shared" si="102"/>
        <v>Train to Gain</v>
      </c>
      <c r="J663" s="28" t="str">
        <f t="shared" si="103"/>
        <v>5thDec2024 05:22:59</v>
      </c>
      <c r="K663" s="28" t="str" cm="1">
        <f t="array" ref="K663:L663">_xlfn.TEXTSPLIT($J663," ")</f>
        <v>5thDec2024</v>
      </c>
      <c r="L663" s="28" t="str">
        <v>05:22:59</v>
      </c>
      <c r="M663" s="58" t="str">
        <f t="shared" si="104"/>
        <v>5/12/2024</v>
      </c>
      <c r="N663" s="28" t="str" cm="1">
        <f t="array" ref="N663:P663">_xlfn.TEXTSPLIT($M663,"/")</f>
        <v>5</v>
      </c>
      <c r="O663" s="28" t="str">
        <v>12</v>
      </c>
      <c r="P663" s="28" t="str">
        <v>2024</v>
      </c>
      <c r="Q663" s="28">
        <f>DATE(P663,N663,O663)</f>
        <v>45424</v>
      </c>
      <c r="R663" s="89" t="str" cm="1">
        <f t="array" ref="R663:T663">_xlfn.TEXTSPLIT($L663,":")</f>
        <v>05</v>
      </c>
      <c r="S663" s="28" t="str">
        <v>22</v>
      </c>
      <c r="T663" s="28" t="str">
        <v>59</v>
      </c>
      <c r="U663" s="90">
        <f t="shared" si="105"/>
        <v>0.22429398148148147</v>
      </c>
      <c r="V663" s="27" t="str">
        <f t="shared" si="106"/>
        <v>Explore Page</v>
      </c>
      <c r="W663" s="37" t="str">
        <f t="shared" si="107"/>
        <v>Instagram</v>
      </c>
      <c r="X663" s="71">
        <f t="shared" si="99"/>
        <v>37</v>
      </c>
      <c r="Y663" s="60" t="str">
        <f t="shared" si="100"/>
        <v>Train to Gain</v>
      </c>
      <c r="Z663" s="69">
        <f t="shared" si="108"/>
        <v>45424</v>
      </c>
      <c r="AA663" s="66" t="str" cm="1">
        <f t="array" ref="AA663:AB663">_xlfn.TEXTSPLIT($F663,$V663)</f>
        <v>608887617</v>
      </c>
      <c r="AB663" t="str">
        <v/>
      </c>
    </row>
    <row r="664" spans="1:28">
      <c r="A664" s="32" t="s">
        <v>1792</v>
      </c>
      <c r="B664" s="37" t="str" cm="1">
        <f t="array" ref="B664:D664">TRIM(_xlfn.TEXTSPLIT($A664,"#"))</f>
        <v>4thDec2024(11:14:32)708977621Explore Page</v>
      </c>
      <c r="C664" s="27" t="str">
        <v>Train to Gain</v>
      </c>
      <c r="D664" s="27" t="str">
        <v>[34]</v>
      </c>
      <c r="E664" s="27" t="str" cm="1">
        <f t="array" ref="E664:F664">_xlfn.TEXTSPLIT($B664,")")</f>
        <v>4thDec2024(11:14:32</v>
      </c>
      <c r="F664" s="27" t="str">
        <v>708977621Explore Page</v>
      </c>
      <c r="G664" s="27" t="str">
        <f t="shared" si="101"/>
        <v>34]</v>
      </c>
      <c r="H664" s="27">
        <f>VALUE(SUBSTITUTE($G664,"]",""))</f>
        <v>34</v>
      </c>
      <c r="I664" s="27" t="str">
        <f t="shared" si="102"/>
        <v>Train to Gain</v>
      </c>
      <c r="J664" s="28" t="str">
        <f t="shared" si="103"/>
        <v>4thDec2024 11:14:32</v>
      </c>
      <c r="K664" s="28" t="str" cm="1">
        <f t="array" ref="K664:L664">_xlfn.TEXTSPLIT($J664," ")</f>
        <v>4thDec2024</v>
      </c>
      <c r="L664" s="28" t="str">
        <v>11:14:32</v>
      </c>
      <c r="M664" s="58" t="str">
        <f t="shared" si="104"/>
        <v>4/12/2024</v>
      </c>
      <c r="N664" s="28" t="str" cm="1">
        <f t="array" ref="N664:P664">_xlfn.TEXTSPLIT($M664,"/")</f>
        <v>4</v>
      </c>
      <c r="O664" s="28" t="str">
        <v>12</v>
      </c>
      <c r="P664" s="28" t="str">
        <v>2024</v>
      </c>
      <c r="Q664" s="28">
        <f>DATE(P664,N664,O664)</f>
        <v>45394</v>
      </c>
      <c r="R664" s="89" t="str" cm="1">
        <f t="array" ref="R664:T664">_xlfn.TEXTSPLIT($L664,":")</f>
        <v>11</v>
      </c>
      <c r="S664" s="28" t="str">
        <v>14</v>
      </c>
      <c r="T664" s="28" t="str">
        <v>32</v>
      </c>
      <c r="U664" s="90">
        <f t="shared" si="105"/>
        <v>0.46842592592592591</v>
      </c>
      <c r="V664" s="27" t="str">
        <f t="shared" si="106"/>
        <v>Explore Page</v>
      </c>
      <c r="W664" s="37" t="str">
        <f t="shared" si="107"/>
        <v>Instagram</v>
      </c>
      <c r="X664" s="71">
        <f t="shared" si="99"/>
        <v>34</v>
      </c>
      <c r="Y664" s="60" t="str">
        <f t="shared" si="100"/>
        <v>Train to Gain</v>
      </c>
      <c r="Z664" s="69">
        <f t="shared" si="108"/>
        <v>45394</v>
      </c>
      <c r="AA664" s="66" t="str" cm="1">
        <f t="array" ref="AA664:AB664">_xlfn.TEXTSPLIT($F664,$V664)</f>
        <v>708977621</v>
      </c>
      <c r="AB664" t="str">
        <v/>
      </c>
    </row>
    <row r="665" spans="1:28">
      <c r="A665" s="32" t="s">
        <v>1793</v>
      </c>
      <c r="B665" s="37" t="str" cm="1">
        <f t="array" ref="B665:D665">TRIM(_xlfn.TEXTSPLIT($A665,"#"))</f>
        <v>2ndDec2024(04:52:20)709067625Monetization</v>
      </c>
      <c r="C665" s="27" t="str">
        <v>Unlock Your Potential</v>
      </c>
      <c r="D665" s="27" t="str">
        <v>[19]</v>
      </c>
      <c r="E665" s="27" t="str" cm="1">
        <f t="array" ref="E665:F665">_xlfn.TEXTSPLIT($B665,")")</f>
        <v>2ndDec2024(04:52:20</v>
      </c>
      <c r="F665" s="27" t="str">
        <v>709067625Monetization</v>
      </c>
      <c r="G665" s="27" t="str">
        <f t="shared" si="101"/>
        <v>19]</v>
      </c>
      <c r="H665" s="27">
        <f>VALUE(SUBSTITUTE($G665,"]",""))</f>
        <v>19</v>
      </c>
      <c r="I665" s="27" t="str">
        <f t="shared" si="102"/>
        <v>Unlock Your Potential</v>
      </c>
      <c r="J665" s="28" t="str">
        <f t="shared" si="103"/>
        <v>2ndDec2024 04:52:20</v>
      </c>
      <c r="K665" s="28" t="str" cm="1">
        <f t="array" ref="K665:L665">_xlfn.TEXTSPLIT($J665," ")</f>
        <v>2ndDec2024</v>
      </c>
      <c r="L665" s="28" t="str">
        <v>04:52:20</v>
      </c>
      <c r="M665" s="58" t="str">
        <f t="shared" si="104"/>
        <v>2/12/2024</v>
      </c>
      <c r="N665" s="28" t="str" cm="1">
        <f t="array" ref="N665:P665">_xlfn.TEXTSPLIT($M665,"/")</f>
        <v>2</v>
      </c>
      <c r="O665" s="28" t="str">
        <v>12</v>
      </c>
      <c r="P665" s="28" t="str">
        <v>2024</v>
      </c>
      <c r="Q665" s="28">
        <f>DATE(P665,N665,O665)</f>
        <v>45334</v>
      </c>
      <c r="R665" s="89" t="str" cm="1">
        <f t="array" ref="R665:T665">_xlfn.TEXTSPLIT($L665,":")</f>
        <v>04</v>
      </c>
      <c r="S665" s="28" t="str">
        <v>52</v>
      </c>
      <c r="T665" s="28" t="str">
        <v>20</v>
      </c>
      <c r="U665" s="90">
        <f t="shared" si="105"/>
        <v>0.20300925925925925</v>
      </c>
      <c r="V665" s="27" t="str">
        <f t="shared" si="106"/>
        <v>Monetization</v>
      </c>
      <c r="W665" s="37" t="str">
        <f t="shared" si="107"/>
        <v>Youtube</v>
      </c>
      <c r="X665" s="71">
        <f t="shared" si="99"/>
        <v>19</v>
      </c>
      <c r="Y665" s="60" t="str">
        <f t="shared" si="100"/>
        <v>Unlock Your Potential</v>
      </c>
      <c r="Z665" s="69">
        <f t="shared" si="108"/>
        <v>45334</v>
      </c>
      <c r="AA665" s="66" t="str" cm="1">
        <f t="array" ref="AA665:AB665">_xlfn.TEXTSPLIT($F665,$V665)</f>
        <v>709067625</v>
      </c>
      <c r="AB665" t="str">
        <v/>
      </c>
    </row>
    <row r="666" spans="1:28">
      <c r="A666" s="32" t="s">
        <v>1794</v>
      </c>
      <c r="B666" s="37" t="str" cm="1">
        <f t="array" ref="B666:D666">TRIM(_xlfn.TEXTSPLIT($A666,"#"))</f>
        <v>2ndDec2024(07:43:51)609157628Subscribers</v>
      </c>
      <c r="C666" s="27" t="str">
        <v>Train to Gain</v>
      </c>
      <c r="D666" s="27" t="str">
        <v>[20]</v>
      </c>
      <c r="E666" s="27" t="str" cm="1">
        <f t="array" ref="E666:F666">_xlfn.TEXTSPLIT($B666,")")</f>
        <v>2ndDec2024(07:43:51</v>
      </c>
      <c r="F666" s="27" t="str">
        <v>609157628Subscribers</v>
      </c>
      <c r="G666" s="27" t="str">
        <f t="shared" si="101"/>
        <v>20]</v>
      </c>
      <c r="H666" s="27">
        <f>VALUE(SUBSTITUTE($G666,"]",""))</f>
        <v>20</v>
      </c>
      <c r="I666" s="27" t="str">
        <f t="shared" si="102"/>
        <v>Train to Gain</v>
      </c>
      <c r="J666" s="28" t="str">
        <f t="shared" si="103"/>
        <v>2ndDec2024 07:43:51</v>
      </c>
      <c r="K666" s="28" t="str" cm="1">
        <f t="array" ref="K666:L666">_xlfn.TEXTSPLIT($J666," ")</f>
        <v>2ndDec2024</v>
      </c>
      <c r="L666" s="28" t="str">
        <v>07:43:51</v>
      </c>
      <c r="M666" s="58" t="str">
        <f t="shared" si="104"/>
        <v>2/12/2024</v>
      </c>
      <c r="N666" s="28" t="str" cm="1">
        <f t="array" ref="N666:P666">_xlfn.TEXTSPLIT($M666,"/")</f>
        <v>2</v>
      </c>
      <c r="O666" s="28" t="str">
        <v>12</v>
      </c>
      <c r="P666" s="28" t="str">
        <v>2024</v>
      </c>
      <c r="Q666" s="28">
        <f>DATE(P666,N666,O666)</f>
        <v>45334</v>
      </c>
      <c r="R666" s="89" t="str" cm="1">
        <f t="array" ref="R666:T666">_xlfn.TEXTSPLIT($L666,":")</f>
        <v>07</v>
      </c>
      <c r="S666" s="28" t="str">
        <v>43</v>
      </c>
      <c r="T666" s="28" t="str">
        <v>51</v>
      </c>
      <c r="U666" s="90">
        <f t="shared" si="105"/>
        <v>0.32211805555555556</v>
      </c>
      <c r="V666" s="27" t="str">
        <f t="shared" si="106"/>
        <v>Subscribers</v>
      </c>
      <c r="W666" s="37" t="str">
        <f t="shared" si="107"/>
        <v>Youtube</v>
      </c>
      <c r="X666" s="71">
        <f t="shared" si="99"/>
        <v>20</v>
      </c>
      <c r="Y666" s="60" t="str">
        <f t="shared" si="100"/>
        <v>Train to Gain</v>
      </c>
      <c r="Z666" s="69">
        <f t="shared" si="108"/>
        <v>45334</v>
      </c>
      <c r="AA666" s="66" t="str" cm="1">
        <f t="array" ref="AA666:AB666">_xlfn.TEXTSPLIT($F666,$V666)</f>
        <v>609157628</v>
      </c>
      <c r="AB666" t="str">
        <v/>
      </c>
    </row>
    <row r="667" spans="1:28">
      <c r="A667" s="32" t="s">
        <v>1795</v>
      </c>
      <c r="B667" s="37" t="str" cm="1">
        <f t="array" ref="B667:D667">TRIM(_xlfn.TEXTSPLIT($A667,"#"))</f>
        <v>3rdDec2024(04:56:07)709247632Subscribers</v>
      </c>
      <c r="C667" s="27" t="str">
        <v>Train to Gain</v>
      </c>
      <c r="D667" s="27" t="str">
        <v>[30]</v>
      </c>
      <c r="E667" s="27" t="str" cm="1">
        <f t="array" ref="E667:F667">_xlfn.TEXTSPLIT($B667,")")</f>
        <v>3rdDec2024(04:56:07</v>
      </c>
      <c r="F667" s="27" t="str">
        <v>709247632Subscribers</v>
      </c>
      <c r="G667" s="27" t="str">
        <f t="shared" si="101"/>
        <v>30]</v>
      </c>
      <c r="H667" s="27">
        <f>VALUE(SUBSTITUTE($G667,"]",""))</f>
        <v>30</v>
      </c>
      <c r="I667" s="27" t="str">
        <f t="shared" si="102"/>
        <v>Train to Gain</v>
      </c>
      <c r="J667" s="28" t="str">
        <f t="shared" si="103"/>
        <v>3rdDec2024 04:56:07</v>
      </c>
      <c r="K667" s="28" t="str" cm="1">
        <f t="array" ref="K667:L667">_xlfn.TEXTSPLIT($J667," ")</f>
        <v>3rdDec2024</v>
      </c>
      <c r="L667" s="28" t="str">
        <v>04:56:07</v>
      </c>
      <c r="M667" s="58" t="str">
        <f t="shared" si="104"/>
        <v>3/12/2024</v>
      </c>
      <c r="N667" s="28" t="str" cm="1">
        <f t="array" ref="N667:P667">_xlfn.TEXTSPLIT($M667,"/")</f>
        <v>3</v>
      </c>
      <c r="O667" s="28" t="str">
        <v>12</v>
      </c>
      <c r="P667" s="28" t="str">
        <v>2024</v>
      </c>
      <c r="Q667" s="28">
        <f>DATE(P667,N667,O667)</f>
        <v>45363</v>
      </c>
      <c r="R667" s="89" t="str" cm="1">
        <f t="array" ref="R667:T667">_xlfn.TEXTSPLIT($L667,":")</f>
        <v>04</v>
      </c>
      <c r="S667" s="28" t="str">
        <v>56</v>
      </c>
      <c r="T667" s="28" t="str">
        <v>07</v>
      </c>
      <c r="U667" s="90">
        <f t="shared" si="105"/>
        <v>0.20563657407407407</v>
      </c>
      <c r="V667" s="27" t="str">
        <f t="shared" si="106"/>
        <v>Subscribers</v>
      </c>
      <c r="W667" s="37" t="str">
        <f t="shared" si="107"/>
        <v>Youtube</v>
      </c>
      <c r="X667" s="71">
        <f t="shared" si="99"/>
        <v>30</v>
      </c>
      <c r="Y667" s="60" t="str">
        <f t="shared" si="100"/>
        <v>Train to Gain</v>
      </c>
      <c r="Z667" s="69">
        <f t="shared" si="108"/>
        <v>45363</v>
      </c>
      <c r="AA667" s="66" t="str" cm="1">
        <f t="array" ref="AA667:AB667">_xlfn.TEXTSPLIT($F667,$V667)</f>
        <v>709247632</v>
      </c>
      <c r="AB667" t="str">
        <v/>
      </c>
    </row>
    <row r="668" spans="1:28">
      <c r="A668" s="32" t="s">
        <v>1796</v>
      </c>
      <c r="B668" s="37" t="str" cm="1">
        <f t="array" ref="B668:D668">TRIM(_xlfn.TEXTSPLIT($A668,"#"))</f>
        <v>3rdDec2024(11:19:13)609337636Reels</v>
      </c>
      <c r="C668" s="27" t="str">
        <v>Train to Gain</v>
      </c>
      <c r="D668" s="27" t="str">
        <v>[17]</v>
      </c>
      <c r="E668" s="27" t="str" cm="1">
        <f t="array" ref="E668:F668">_xlfn.TEXTSPLIT($B668,")")</f>
        <v>3rdDec2024(11:19:13</v>
      </c>
      <c r="F668" s="27" t="str">
        <v>609337636Reels</v>
      </c>
      <c r="G668" s="27" t="str">
        <f t="shared" si="101"/>
        <v>17]</v>
      </c>
      <c r="H668" s="27">
        <f>VALUE(SUBSTITUTE($G668,"]",""))</f>
        <v>17</v>
      </c>
      <c r="I668" s="27" t="str">
        <f t="shared" si="102"/>
        <v>Train to Gain</v>
      </c>
      <c r="J668" s="28" t="str">
        <f t="shared" si="103"/>
        <v>3rdDec2024 11:19:13</v>
      </c>
      <c r="K668" s="28" t="str" cm="1">
        <f t="array" ref="K668:L668">_xlfn.TEXTSPLIT($J668," ")</f>
        <v>3rdDec2024</v>
      </c>
      <c r="L668" s="28" t="str">
        <v>11:19:13</v>
      </c>
      <c r="M668" s="58" t="str">
        <f t="shared" si="104"/>
        <v>3/12/2024</v>
      </c>
      <c r="N668" s="28" t="str" cm="1">
        <f t="array" ref="N668:P668">_xlfn.TEXTSPLIT($M668,"/")</f>
        <v>3</v>
      </c>
      <c r="O668" s="28" t="str">
        <v>12</v>
      </c>
      <c r="P668" s="28" t="str">
        <v>2024</v>
      </c>
      <c r="Q668" s="28">
        <f>DATE(P668,N668,O668)</f>
        <v>45363</v>
      </c>
      <c r="R668" s="89" t="str" cm="1">
        <f t="array" ref="R668:T668">_xlfn.TEXTSPLIT($L668,":")</f>
        <v>11</v>
      </c>
      <c r="S668" s="28" t="str">
        <v>19</v>
      </c>
      <c r="T668" s="28" t="str">
        <v>13</v>
      </c>
      <c r="U668" s="90">
        <f t="shared" si="105"/>
        <v>0.47167824074074072</v>
      </c>
      <c r="V668" s="27" t="str">
        <f t="shared" si="106"/>
        <v>Reels</v>
      </c>
      <c r="W668" s="37" t="str">
        <f t="shared" si="107"/>
        <v>Instagram</v>
      </c>
      <c r="X668" s="71">
        <f t="shared" si="99"/>
        <v>17</v>
      </c>
      <c r="Y668" s="60" t="str">
        <f t="shared" si="100"/>
        <v>Train to Gain</v>
      </c>
      <c r="Z668" s="69">
        <f t="shared" si="108"/>
        <v>45363</v>
      </c>
      <c r="AA668" s="66" t="str" cm="1">
        <f t="array" ref="AA668:AB668">_xlfn.TEXTSPLIT($F668,$V668)</f>
        <v>609337636</v>
      </c>
      <c r="AB668" t="str">
        <v/>
      </c>
    </row>
    <row r="669" spans="1:28">
      <c r="A669" s="32" t="s">
        <v>1797</v>
      </c>
      <c r="B669" s="37" t="str" cm="1">
        <f t="array" ref="B669:D669">TRIM(_xlfn.TEXTSPLIT($A669,"#"))</f>
        <v>1stDec2024(02:16:24)609427640News Feed</v>
      </c>
      <c r="C669" s="27" t="str">
        <v>Train to Gain</v>
      </c>
      <c r="D669" s="27" t="str">
        <v>[40]</v>
      </c>
      <c r="E669" s="27" t="str" cm="1">
        <f t="array" ref="E669:F669">_xlfn.TEXTSPLIT($B669,")")</f>
        <v>1stDec2024(02:16:24</v>
      </c>
      <c r="F669" s="27" t="str">
        <v>609427640News Feed</v>
      </c>
      <c r="G669" s="27" t="str">
        <f t="shared" si="101"/>
        <v>40]</v>
      </c>
      <c r="H669" s="27">
        <f>VALUE(SUBSTITUTE($G669,"]",""))</f>
        <v>40</v>
      </c>
      <c r="I669" s="27" t="str">
        <f t="shared" si="102"/>
        <v>Train to Gain</v>
      </c>
      <c r="J669" s="28" t="str">
        <f t="shared" si="103"/>
        <v>1stDec2024 02:16:24</v>
      </c>
      <c r="K669" s="28" t="str" cm="1">
        <f t="array" ref="K669:L669">_xlfn.TEXTSPLIT($J669," ")</f>
        <v>1stDec2024</v>
      </c>
      <c r="L669" s="28" t="str">
        <v>02:16:24</v>
      </c>
      <c r="M669" s="58" t="str">
        <f t="shared" si="104"/>
        <v>1/12/2024</v>
      </c>
      <c r="N669" s="28" t="str" cm="1">
        <f t="array" ref="N669:P669">_xlfn.TEXTSPLIT($M669,"/")</f>
        <v>1</v>
      </c>
      <c r="O669" s="28" t="str">
        <v>12</v>
      </c>
      <c r="P669" s="28" t="str">
        <v>2024</v>
      </c>
      <c r="Q669" s="28">
        <f>DATE(P669,N669,O669)</f>
        <v>45303</v>
      </c>
      <c r="R669" s="89" t="str" cm="1">
        <f t="array" ref="R669:T669">_xlfn.TEXTSPLIT($L669,":")</f>
        <v>02</v>
      </c>
      <c r="S669" s="28" t="str">
        <v>16</v>
      </c>
      <c r="T669" s="28" t="str">
        <v>24</v>
      </c>
      <c r="U669" s="90">
        <f t="shared" si="105"/>
        <v>9.4722222222222222E-2</v>
      </c>
      <c r="V669" s="27" t="str">
        <f t="shared" si="106"/>
        <v>News Feed</v>
      </c>
      <c r="W669" s="37" t="str">
        <f t="shared" si="107"/>
        <v>Facebook</v>
      </c>
      <c r="X669" s="71">
        <f t="shared" si="99"/>
        <v>40</v>
      </c>
      <c r="Y669" s="60" t="str">
        <f t="shared" si="100"/>
        <v>Train to Gain</v>
      </c>
      <c r="Z669" s="69">
        <f t="shared" si="108"/>
        <v>45303</v>
      </c>
      <c r="AA669" s="66" t="str" cm="1">
        <f t="array" ref="AA669:AB669">_xlfn.TEXTSPLIT($F669,$V669)</f>
        <v>609427640</v>
      </c>
      <c r="AB669" t="str">
        <v/>
      </c>
    </row>
    <row r="670" spans="1:28">
      <c r="A670" s="32" t="s">
        <v>1798</v>
      </c>
      <c r="B670" s="37" t="str" cm="1">
        <f t="array" ref="B670:D670">TRIM(_xlfn.TEXTSPLIT($A670,"#"))</f>
        <v>4thDec2024(10:06:32)609517643Reels</v>
      </c>
      <c r="C670" s="27" t="str">
        <v>Train to Gain</v>
      </c>
      <c r="D670" s="27" t="str">
        <v>[38]</v>
      </c>
      <c r="E670" s="27" t="str" cm="1">
        <f t="array" ref="E670:F670">_xlfn.TEXTSPLIT($B670,")")</f>
        <v>4thDec2024(10:06:32</v>
      </c>
      <c r="F670" s="27" t="str">
        <v>609517643Reels</v>
      </c>
      <c r="G670" s="27" t="str">
        <f t="shared" si="101"/>
        <v>38]</v>
      </c>
      <c r="H670" s="27">
        <f>VALUE(SUBSTITUTE($G670,"]",""))</f>
        <v>38</v>
      </c>
      <c r="I670" s="27" t="str">
        <f t="shared" si="102"/>
        <v>Train to Gain</v>
      </c>
      <c r="J670" s="28" t="str">
        <f t="shared" si="103"/>
        <v>4thDec2024 10:06:32</v>
      </c>
      <c r="K670" s="28" t="str" cm="1">
        <f t="array" ref="K670:L670">_xlfn.TEXTSPLIT($J670," ")</f>
        <v>4thDec2024</v>
      </c>
      <c r="L670" s="28" t="str">
        <v>10:06:32</v>
      </c>
      <c r="M670" s="58" t="str">
        <f t="shared" si="104"/>
        <v>4/12/2024</v>
      </c>
      <c r="N670" s="28" t="str" cm="1">
        <f t="array" ref="N670:P670">_xlfn.TEXTSPLIT($M670,"/")</f>
        <v>4</v>
      </c>
      <c r="O670" s="28" t="str">
        <v>12</v>
      </c>
      <c r="P670" s="28" t="str">
        <v>2024</v>
      </c>
      <c r="Q670" s="28">
        <f>DATE(P670,N670,O670)</f>
        <v>45394</v>
      </c>
      <c r="R670" s="89" t="str" cm="1">
        <f t="array" ref="R670:T670">_xlfn.TEXTSPLIT($L670,":")</f>
        <v>10</v>
      </c>
      <c r="S670" s="28" t="str">
        <v>06</v>
      </c>
      <c r="T670" s="28" t="str">
        <v>32</v>
      </c>
      <c r="U670" s="90">
        <f t="shared" si="105"/>
        <v>0.42120370370370369</v>
      </c>
      <c r="V670" s="27" t="str">
        <f t="shared" si="106"/>
        <v>Reels</v>
      </c>
      <c r="W670" s="37" t="str">
        <f t="shared" si="107"/>
        <v>Instagram</v>
      </c>
      <c r="X670" s="71">
        <f t="shared" si="99"/>
        <v>38</v>
      </c>
      <c r="Y670" s="60" t="str">
        <f t="shared" si="100"/>
        <v>Train to Gain</v>
      </c>
      <c r="Z670" s="69">
        <f t="shared" si="108"/>
        <v>45394</v>
      </c>
      <c r="AA670" s="66" t="str" cm="1">
        <f t="array" ref="AA670:AB670">_xlfn.TEXTSPLIT($F670,$V670)</f>
        <v>609517643</v>
      </c>
      <c r="AB670" t="str">
        <v/>
      </c>
    </row>
    <row r="671" spans="1:28">
      <c r="A671" s="32" t="s">
        <v>1799</v>
      </c>
      <c r="B671" s="37" t="str" cm="1">
        <f t="array" ref="B671:D671">TRIM(_xlfn.TEXTSPLIT($A671,"#"))</f>
        <v>7thDec2024(07:14:06)709607647Reels</v>
      </c>
      <c r="C671" s="27" t="str">
        <v>Unlock Your Potential</v>
      </c>
      <c r="D671" s="27" t="str">
        <v>[11]</v>
      </c>
      <c r="E671" s="27" t="str" cm="1">
        <f t="array" ref="E671:F671">_xlfn.TEXTSPLIT($B671,")")</f>
        <v>7thDec2024(07:14:06</v>
      </c>
      <c r="F671" s="27" t="str">
        <v>709607647Reels</v>
      </c>
      <c r="G671" s="27" t="str">
        <f t="shared" si="101"/>
        <v>11]</v>
      </c>
      <c r="H671" s="27">
        <f>VALUE(SUBSTITUTE($G671,"]",""))</f>
        <v>11</v>
      </c>
      <c r="I671" s="27" t="str">
        <f t="shared" si="102"/>
        <v>Unlock Your Potential</v>
      </c>
      <c r="J671" s="28" t="str">
        <f t="shared" si="103"/>
        <v>7thDec2024 07:14:06</v>
      </c>
      <c r="K671" s="28" t="str" cm="1">
        <f t="array" ref="K671:L671">_xlfn.TEXTSPLIT($J671," ")</f>
        <v>7thDec2024</v>
      </c>
      <c r="L671" s="28" t="str">
        <v>07:14:06</v>
      </c>
      <c r="M671" s="58" t="str">
        <f t="shared" si="104"/>
        <v>7/12/2024</v>
      </c>
      <c r="N671" s="28" t="str" cm="1">
        <f t="array" ref="N671:P671">_xlfn.TEXTSPLIT($M671,"/")</f>
        <v>7</v>
      </c>
      <c r="O671" s="28" t="str">
        <v>12</v>
      </c>
      <c r="P671" s="28" t="str">
        <v>2024</v>
      </c>
      <c r="Q671" s="28">
        <f>DATE(P671,N671,O671)</f>
        <v>45485</v>
      </c>
      <c r="R671" s="89" t="str" cm="1">
        <f t="array" ref="R671:T671">_xlfn.TEXTSPLIT($L671,":")</f>
        <v>07</v>
      </c>
      <c r="S671" s="28" t="str">
        <v>14</v>
      </c>
      <c r="T671" s="28" t="str">
        <v>06</v>
      </c>
      <c r="U671" s="90">
        <f t="shared" si="105"/>
        <v>0.30145833333333333</v>
      </c>
      <c r="V671" s="27" t="str">
        <f t="shared" si="106"/>
        <v>Reels</v>
      </c>
      <c r="W671" s="37" t="str">
        <f t="shared" si="107"/>
        <v>Instagram</v>
      </c>
      <c r="X671" s="71">
        <f t="shared" si="99"/>
        <v>11</v>
      </c>
      <c r="Y671" s="60" t="str">
        <f t="shared" si="100"/>
        <v>Unlock Your Potential</v>
      </c>
      <c r="Z671" s="69">
        <f t="shared" si="108"/>
        <v>45485</v>
      </c>
      <c r="AA671" s="66" t="str" cm="1">
        <f t="array" ref="AA671:AB671">_xlfn.TEXTSPLIT($F671,$V671)</f>
        <v>709607647</v>
      </c>
      <c r="AB671" t="str">
        <v/>
      </c>
    </row>
    <row r="672" spans="1:28">
      <c r="A672" s="32" t="s">
        <v>1800</v>
      </c>
      <c r="B672" s="37" t="str" cm="1">
        <f t="array" ref="B672:D672">TRIM(_xlfn.TEXTSPLIT($A672,"#"))</f>
        <v>6thDec2024(06:05:35)709697651Monetization</v>
      </c>
      <c r="C672" s="27" t="str">
        <v>Train to Gain</v>
      </c>
      <c r="D672" s="27" t="str">
        <v>[11]</v>
      </c>
      <c r="E672" s="27" t="str" cm="1">
        <f t="array" ref="E672:F672">_xlfn.TEXTSPLIT($B672,")")</f>
        <v>6thDec2024(06:05:35</v>
      </c>
      <c r="F672" s="27" t="str">
        <v>709697651Monetization</v>
      </c>
      <c r="G672" s="27" t="str">
        <f t="shared" si="101"/>
        <v>11]</v>
      </c>
      <c r="H672" s="27">
        <f>VALUE(SUBSTITUTE($G672,"]",""))</f>
        <v>11</v>
      </c>
      <c r="I672" s="27" t="str">
        <f t="shared" si="102"/>
        <v>Train to Gain</v>
      </c>
      <c r="J672" s="28" t="str">
        <f t="shared" si="103"/>
        <v>6thDec2024 06:05:35</v>
      </c>
      <c r="K672" s="28" t="str" cm="1">
        <f t="array" ref="K672:L672">_xlfn.TEXTSPLIT($J672," ")</f>
        <v>6thDec2024</v>
      </c>
      <c r="L672" s="28" t="str">
        <v>06:05:35</v>
      </c>
      <c r="M672" s="58" t="str">
        <f t="shared" si="104"/>
        <v>6/12/2024</v>
      </c>
      <c r="N672" s="28" t="str" cm="1">
        <f t="array" ref="N672:P672">_xlfn.TEXTSPLIT($M672,"/")</f>
        <v>6</v>
      </c>
      <c r="O672" s="28" t="str">
        <v>12</v>
      </c>
      <c r="P672" s="28" t="str">
        <v>2024</v>
      </c>
      <c r="Q672" s="28">
        <f>DATE(P672,N672,O672)</f>
        <v>45455</v>
      </c>
      <c r="R672" s="89" t="str" cm="1">
        <f t="array" ref="R672:T672">_xlfn.TEXTSPLIT($L672,":")</f>
        <v>06</v>
      </c>
      <c r="S672" s="28" t="str">
        <v>05</v>
      </c>
      <c r="T672" s="28" t="str">
        <v>35</v>
      </c>
      <c r="U672" s="90">
        <f t="shared" si="105"/>
        <v>0.25387731481481479</v>
      </c>
      <c r="V672" s="27" t="str">
        <f t="shared" si="106"/>
        <v>Monetization</v>
      </c>
      <c r="W672" s="37" t="str">
        <f t="shared" si="107"/>
        <v>Youtube</v>
      </c>
      <c r="X672" s="71">
        <f t="shared" si="99"/>
        <v>11</v>
      </c>
      <c r="Y672" s="60" t="str">
        <f t="shared" si="100"/>
        <v>Train to Gain</v>
      </c>
      <c r="Z672" s="69">
        <f t="shared" si="108"/>
        <v>45455</v>
      </c>
      <c r="AA672" s="66" t="str" cm="1">
        <f t="array" ref="AA672:AB672">_xlfn.TEXTSPLIT($F672,$V672)</f>
        <v>709697651</v>
      </c>
      <c r="AB672" t="str">
        <v/>
      </c>
    </row>
    <row r="673" spans="1:28">
      <c r="A673" s="32" t="s">
        <v>1801</v>
      </c>
      <c r="B673" s="37" t="str" cm="1">
        <f t="array" ref="B673:D673">TRIM(_xlfn.TEXTSPLIT($A673,"#"))</f>
        <v>6thDec2024(07:24:57)609787655Reels</v>
      </c>
      <c r="C673" s="27" t="str">
        <v>Unlock Your Potential</v>
      </c>
      <c r="D673" s="27" t="str">
        <v>[34]</v>
      </c>
      <c r="E673" s="27" t="str" cm="1">
        <f t="array" ref="E673:F673">_xlfn.TEXTSPLIT($B673,")")</f>
        <v>6thDec2024(07:24:57</v>
      </c>
      <c r="F673" s="27" t="str">
        <v>609787655Reels</v>
      </c>
      <c r="G673" s="27" t="str">
        <f t="shared" si="101"/>
        <v>34]</v>
      </c>
      <c r="H673" s="27">
        <f>VALUE(SUBSTITUTE($G673,"]",""))</f>
        <v>34</v>
      </c>
      <c r="I673" s="27" t="str">
        <f t="shared" si="102"/>
        <v>Unlock Your Potential</v>
      </c>
      <c r="J673" s="28" t="str">
        <f t="shared" si="103"/>
        <v>6thDec2024 07:24:57</v>
      </c>
      <c r="K673" s="28" t="str" cm="1">
        <f t="array" ref="K673:L673">_xlfn.TEXTSPLIT($J673," ")</f>
        <v>6thDec2024</v>
      </c>
      <c r="L673" s="28" t="str">
        <v>07:24:57</v>
      </c>
      <c r="M673" s="58" t="str">
        <f t="shared" si="104"/>
        <v>6/12/2024</v>
      </c>
      <c r="N673" s="28" t="str" cm="1">
        <f t="array" ref="N673:P673">_xlfn.TEXTSPLIT($M673,"/")</f>
        <v>6</v>
      </c>
      <c r="O673" s="28" t="str">
        <v>12</v>
      </c>
      <c r="P673" s="28" t="str">
        <v>2024</v>
      </c>
      <c r="Q673" s="28">
        <f>DATE(P673,N673,O673)</f>
        <v>45455</v>
      </c>
      <c r="R673" s="89" t="str" cm="1">
        <f t="array" ref="R673:T673">_xlfn.TEXTSPLIT($L673,":")</f>
        <v>07</v>
      </c>
      <c r="S673" s="28" t="str">
        <v>24</v>
      </c>
      <c r="T673" s="28" t="str">
        <v>57</v>
      </c>
      <c r="U673" s="90">
        <f t="shared" si="105"/>
        <v>0.30899305555555556</v>
      </c>
      <c r="V673" s="27" t="str">
        <f t="shared" si="106"/>
        <v>Reels</v>
      </c>
      <c r="W673" s="37" t="str">
        <f t="shared" si="107"/>
        <v>Instagram</v>
      </c>
      <c r="X673" s="71">
        <f t="shared" si="99"/>
        <v>34</v>
      </c>
      <c r="Y673" s="60" t="str">
        <f t="shared" si="100"/>
        <v>Unlock Your Potential</v>
      </c>
      <c r="Z673" s="69">
        <f t="shared" si="108"/>
        <v>45455</v>
      </c>
      <c r="AA673" s="66" t="str" cm="1">
        <f t="array" ref="AA673:AB673">_xlfn.TEXTSPLIT($F673,$V673)</f>
        <v>609787655</v>
      </c>
      <c r="AB673" t="str">
        <v/>
      </c>
    </row>
    <row r="674" spans="1:28">
      <c r="A674" s="32" t="s">
        <v>1802</v>
      </c>
      <c r="B674" s="37" t="str" cm="1">
        <f t="array" ref="B674:D674">TRIM(_xlfn.TEXTSPLIT($A674,"#"))</f>
        <v>1stDec2024(07:07:32)609877659Explore Page</v>
      </c>
      <c r="C674" s="27" t="str">
        <v>Train to Gain</v>
      </c>
      <c r="D674" s="27" t="str">
        <v>[34]</v>
      </c>
      <c r="E674" s="27" t="str" cm="1">
        <f t="array" ref="E674:F674">_xlfn.TEXTSPLIT($B674,")")</f>
        <v>1stDec2024(07:07:32</v>
      </c>
      <c r="F674" s="27" t="str">
        <v>609877659Explore Page</v>
      </c>
      <c r="G674" s="27" t="str">
        <f t="shared" si="101"/>
        <v>34]</v>
      </c>
      <c r="H674" s="27">
        <f>VALUE(SUBSTITUTE($G674,"]",""))</f>
        <v>34</v>
      </c>
      <c r="I674" s="27" t="str">
        <f t="shared" si="102"/>
        <v>Train to Gain</v>
      </c>
      <c r="J674" s="28" t="str">
        <f t="shared" si="103"/>
        <v>1stDec2024 07:07:32</v>
      </c>
      <c r="K674" s="28" t="str" cm="1">
        <f t="array" ref="K674:L674">_xlfn.TEXTSPLIT($J674," ")</f>
        <v>1stDec2024</v>
      </c>
      <c r="L674" s="28" t="str">
        <v>07:07:32</v>
      </c>
      <c r="M674" s="58" t="str">
        <f t="shared" si="104"/>
        <v>1/12/2024</v>
      </c>
      <c r="N674" s="28" t="str" cm="1">
        <f t="array" ref="N674:P674">_xlfn.TEXTSPLIT($M674,"/")</f>
        <v>1</v>
      </c>
      <c r="O674" s="28" t="str">
        <v>12</v>
      </c>
      <c r="P674" s="28" t="str">
        <v>2024</v>
      </c>
      <c r="Q674" s="28">
        <f>DATE(P674,N674,O674)</f>
        <v>45303</v>
      </c>
      <c r="R674" s="89" t="str" cm="1">
        <f t="array" ref="R674:T674">_xlfn.TEXTSPLIT($L674,":")</f>
        <v>07</v>
      </c>
      <c r="S674" s="28" t="str">
        <v>07</v>
      </c>
      <c r="T674" s="28" t="str">
        <v>32</v>
      </c>
      <c r="U674" s="90">
        <f t="shared" si="105"/>
        <v>0.29689814814814813</v>
      </c>
      <c r="V674" s="27" t="str">
        <f t="shared" si="106"/>
        <v>Explore Page</v>
      </c>
      <c r="W674" s="37" t="str">
        <f t="shared" si="107"/>
        <v>Instagram</v>
      </c>
      <c r="X674" s="71">
        <f t="shared" si="99"/>
        <v>34</v>
      </c>
      <c r="Y674" s="60" t="str">
        <f t="shared" si="100"/>
        <v>Train to Gain</v>
      </c>
      <c r="Z674" s="69">
        <f t="shared" si="108"/>
        <v>45303</v>
      </c>
      <c r="AA674" s="66" t="str" cm="1">
        <f t="array" ref="AA674:AB674">_xlfn.TEXTSPLIT($F674,$V674)</f>
        <v>609877659</v>
      </c>
      <c r="AB674" t="str">
        <v/>
      </c>
    </row>
    <row r="675" spans="1:28">
      <c r="A675" s="32" t="s">
        <v>1803</v>
      </c>
      <c r="B675" s="37" t="str" cm="1">
        <f t="array" ref="B675:D675">TRIM(_xlfn.TEXTSPLIT($A675,"#"))</f>
        <v>1stDec2024(11:49:49)709967662Explore Page</v>
      </c>
      <c r="C675" s="27" t="str">
        <v>Unlock Your Potential</v>
      </c>
      <c r="D675" s="27" t="str">
        <v>[20]</v>
      </c>
      <c r="E675" s="27" t="str" cm="1">
        <f t="array" ref="E675:F675">_xlfn.TEXTSPLIT($B675,")")</f>
        <v>1stDec2024(11:49:49</v>
      </c>
      <c r="F675" s="27" t="str">
        <v>709967662Explore Page</v>
      </c>
      <c r="G675" s="27" t="str">
        <f t="shared" si="101"/>
        <v>20]</v>
      </c>
      <c r="H675" s="27">
        <f>VALUE(SUBSTITUTE($G675,"]",""))</f>
        <v>20</v>
      </c>
      <c r="I675" s="27" t="str">
        <f t="shared" si="102"/>
        <v>Unlock Your Potential</v>
      </c>
      <c r="J675" s="28" t="str">
        <f t="shared" si="103"/>
        <v>1stDec2024 11:49:49</v>
      </c>
      <c r="K675" s="28" t="str" cm="1">
        <f t="array" ref="K675:L675">_xlfn.TEXTSPLIT($J675," ")</f>
        <v>1stDec2024</v>
      </c>
      <c r="L675" s="28" t="str">
        <v>11:49:49</v>
      </c>
      <c r="M675" s="58" t="str">
        <f t="shared" si="104"/>
        <v>1/12/2024</v>
      </c>
      <c r="N675" s="28" t="str" cm="1">
        <f t="array" ref="N675:P675">_xlfn.TEXTSPLIT($M675,"/")</f>
        <v>1</v>
      </c>
      <c r="O675" s="28" t="str">
        <v>12</v>
      </c>
      <c r="P675" s="28" t="str">
        <v>2024</v>
      </c>
      <c r="Q675" s="28">
        <f>DATE(P675,N675,O675)</f>
        <v>45303</v>
      </c>
      <c r="R675" s="89" t="str" cm="1">
        <f t="array" ref="R675:T675">_xlfn.TEXTSPLIT($L675,":")</f>
        <v>11</v>
      </c>
      <c r="S675" s="28" t="str">
        <v>49</v>
      </c>
      <c r="T675" s="28" t="str">
        <v>49</v>
      </c>
      <c r="U675" s="90">
        <f t="shared" si="105"/>
        <v>0.49292824074074076</v>
      </c>
      <c r="V675" s="27" t="str">
        <f t="shared" si="106"/>
        <v>Explore Page</v>
      </c>
      <c r="W675" s="37" t="str">
        <f t="shared" si="107"/>
        <v>Instagram</v>
      </c>
      <c r="X675" s="71">
        <f t="shared" si="99"/>
        <v>20</v>
      </c>
      <c r="Y675" s="60" t="str">
        <f t="shared" si="100"/>
        <v>Unlock Your Potential</v>
      </c>
      <c r="Z675" s="69">
        <f t="shared" si="108"/>
        <v>45303</v>
      </c>
      <c r="AA675" s="66" t="str" cm="1">
        <f t="array" ref="AA675:AB675">_xlfn.TEXTSPLIT($F675,$V675)</f>
        <v>709967662</v>
      </c>
      <c r="AB675" t="str">
        <v/>
      </c>
    </row>
    <row r="676" spans="1:28">
      <c r="A676" s="32" t="s">
        <v>1804</v>
      </c>
      <c r="B676" s="37" t="str" cm="1">
        <f t="array" ref="B676:D676">TRIM(_xlfn.TEXTSPLIT($A676,"#"))</f>
        <v>3rdDec2024(10:42:28)600057666Subscribers</v>
      </c>
      <c r="C676" s="27" t="str">
        <v>Train to Gain</v>
      </c>
      <c r="D676" s="27" t="str">
        <v>[10]</v>
      </c>
      <c r="E676" s="27" t="str" cm="1">
        <f t="array" ref="E676:F676">_xlfn.TEXTSPLIT($B676,")")</f>
        <v>3rdDec2024(10:42:28</v>
      </c>
      <c r="F676" s="27" t="str">
        <v>600057666Subscribers</v>
      </c>
      <c r="G676" s="27" t="str">
        <f t="shared" si="101"/>
        <v>10]</v>
      </c>
      <c r="H676" s="27">
        <f>VALUE(SUBSTITUTE($G676,"]",""))</f>
        <v>10</v>
      </c>
      <c r="I676" s="27" t="str">
        <f t="shared" si="102"/>
        <v>Train to Gain</v>
      </c>
      <c r="J676" s="28" t="str">
        <f t="shared" si="103"/>
        <v>3rdDec2024 10:42:28</v>
      </c>
      <c r="K676" s="28" t="str" cm="1">
        <f t="array" ref="K676:L676">_xlfn.TEXTSPLIT($J676," ")</f>
        <v>3rdDec2024</v>
      </c>
      <c r="L676" s="28" t="str">
        <v>10:42:28</v>
      </c>
      <c r="M676" s="58" t="str">
        <f t="shared" si="104"/>
        <v>3/12/2024</v>
      </c>
      <c r="N676" s="28" t="str" cm="1">
        <f t="array" ref="N676:P676">_xlfn.TEXTSPLIT($M676,"/")</f>
        <v>3</v>
      </c>
      <c r="O676" s="28" t="str">
        <v>12</v>
      </c>
      <c r="P676" s="28" t="str">
        <v>2024</v>
      </c>
      <c r="Q676" s="28">
        <f>DATE(P676,N676,O676)</f>
        <v>45363</v>
      </c>
      <c r="R676" s="89" t="str" cm="1">
        <f t="array" ref="R676:T676">_xlfn.TEXTSPLIT($L676,":")</f>
        <v>10</v>
      </c>
      <c r="S676" s="28" t="str">
        <v>42</v>
      </c>
      <c r="T676" s="28" t="str">
        <v>28</v>
      </c>
      <c r="U676" s="90">
        <f t="shared" si="105"/>
        <v>0.44615740740740739</v>
      </c>
      <c r="V676" s="27" t="str">
        <f t="shared" si="106"/>
        <v>Subscribers</v>
      </c>
      <c r="W676" s="37" t="str">
        <f t="shared" si="107"/>
        <v>Youtube</v>
      </c>
      <c r="X676" s="71">
        <f t="shared" si="99"/>
        <v>10</v>
      </c>
      <c r="Y676" s="60" t="str">
        <f t="shared" si="100"/>
        <v>Train to Gain</v>
      </c>
      <c r="Z676" s="69">
        <f t="shared" si="108"/>
        <v>45363</v>
      </c>
      <c r="AA676" s="66" t="str" cm="1">
        <f t="array" ref="AA676:AB676">_xlfn.TEXTSPLIT($F676,$V676)</f>
        <v>600057666</v>
      </c>
      <c r="AB676" t="str">
        <v/>
      </c>
    </row>
    <row r="677" spans="1:28">
      <c r="A677" s="32" t="s">
        <v>1805</v>
      </c>
      <c r="B677" s="37" t="str" cm="1">
        <f t="array" ref="B677:D677">TRIM(_xlfn.TEXTSPLIT($A677,"#"))</f>
        <v>2ndDec2024(01:37:31)700147670Monetization</v>
      </c>
      <c r="C677" s="27" t="str">
        <v>Train to Gain</v>
      </c>
      <c r="D677" s="27" t="str">
        <v>[37]</v>
      </c>
      <c r="E677" s="27" t="str" cm="1">
        <f t="array" ref="E677:F677">_xlfn.TEXTSPLIT($B677,")")</f>
        <v>2ndDec2024(01:37:31</v>
      </c>
      <c r="F677" s="27" t="str">
        <v>700147670Monetization</v>
      </c>
      <c r="G677" s="27" t="str">
        <f t="shared" si="101"/>
        <v>37]</v>
      </c>
      <c r="H677" s="27">
        <f>VALUE(SUBSTITUTE($G677,"]",""))</f>
        <v>37</v>
      </c>
      <c r="I677" s="27" t="str">
        <f t="shared" si="102"/>
        <v>Train to Gain</v>
      </c>
      <c r="J677" s="28" t="str">
        <f t="shared" si="103"/>
        <v>2ndDec2024 01:37:31</v>
      </c>
      <c r="K677" s="28" t="str" cm="1">
        <f t="array" ref="K677:L677">_xlfn.TEXTSPLIT($J677," ")</f>
        <v>2ndDec2024</v>
      </c>
      <c r="L677" s="28" t="str">
        <v>01:37:31</v>
      </c>
      <c r="M677" s="58" t="str">
        <f t="shared" si="104"/>
        <v>2/12/2024</v>
      </c>
      <c r="N677" s="28" t="str" cm="1">
        <f t="array" ref="N677:P677">_xlfn.TEXTSPLIT($M677,"/")</f>
        <v>2</v>
      </c>
      <c r="O677" s="28" t="str">
        <v>12</v>
      </c>
      <c r="P677" s="28" t="str">
        <v>2024</v>
      </c>
      <c r="Q677" s="28">
        <f>DATE(P677,N677,O677)</f>
        <v>45334</v>
      </c>
      <c r="R677" s="89" t="str" cm="1">
        <f t="array" ref="R677:T677">_xlfn.TEXTSPLIT($L677,":")</f>
        <v>01</v>
      </c>
      <c r="S677" s="28" t="str">
        <v>37</v>
      </c>
      <c r="T677" s="28" t="str">
        <v>31</v>
      </c>
      <c r="U677" s="90">
        <f t="shared" si="105"/>
        <v>6.7719907407407409E-2</v>
      </c>
      <c r="V677" s="27" t="str">
        <f t="shared" si="106"/>
        <v>Monetization</v>
      </c>
      <c r="W677" s="37" t="str">
        <f t="shared" si="107"/>
        <v>Youtube</v>
      </c>
      <c r="X677" s="71">
        <f t="shared" si="99"/>
        <v>37</v>
      </c>
      <c r="Y677" s="60" t="str">
        <f t="shared" si="100"/>
        <v>Train to Gain</v>
      </c>
      <c r="Z677" s="69">
        <f t="shared" si="108"/>
        <v>45334</v>
      </c>
      <c r="AA677" s="66" t="str" cm="1">
        <f t="array" ref="AA677:AB677">_xlfn.TEXTSPLIT($F677,$V677)</f>
        <v>700147670</v>
      </c>
      <c r="AB677" t="str">
        <v/>
      </c>
    </row>
    <row r="678" spans="1:28">
      <c r="A678" s="32" t="s">
        <v>1806</v>
      </c>
      <c r="B678" s="37" t="str" cm="1">
        <f t="array" ref="B678:D678">TRIM(_xlfn.TEXTSPLIT($A678,"#"))</f>
        <v>3rdDec2024(01:33:15)700237674Shorts</v>
      </c>
      <c r="C678" s="27" t="str">
        <v>Unlock Your Potential</v>
      </c>
      <c r="D678" s="27" t="str">
        <v>[12]</v>
      </c>
      <c r="E678" s="27" t="str" cm="1">
        <f t="array" ref="E678:F678">_xlfn.TEXTSPLIT($B678,")")</f>
        <v>3rdDec2024(01:33:15</v>
      </c>
      <c r="F678" s="27" t="str">
        <v>700237674Shorts</v>
      </c>
      <c r="G678" s="27" t="str">
        <f t="shared" si="101"/>
        <v>12]</v>
      </c>
      <c r="H678" s="27">
        <f>VALUE(SUBSTITUTE($G678,"]",""))</f>
        <v>12</v>
      </c>
      <c r="I678" s="27" t="str">
        <f t="shared" si="102"/>
        <v>Unlock Your Potential</v>
      </c>
      <c r="J678" s="28" t="str">
        <f t="shared" si="103"/>
        <v>3rdDec2024 01:33:15</v>
      </c>
      <c r="K678" s="28" t="str" cm="1">
        <f t="array" ref="K678:L678">_xlfn.TEXTSPLIT($J678," ")</f>
        <v>3rdDec2024</v>
      </c>
      <c r="L678" s="28" t="str">
        <v>01:33:15</v>
      </c>
      <c r="M678" s="58" t="str">
        <f t="shared" si="104"/>
        <v>3/12/2024</v>
      </c>
      <c r="N678" s="28" t="str" cm="1">
        <f t="array" ref="N678:P678">_xlfn.TEXTSPLIT($M678,"/")</f>
        <v>3</v>
      </c>
      <c r="O678" s="28" t="str">
        <v>12</v>
      </c>
      <c r="P678" s="28" t="str">
        <v>2024</v>
      </c>
      <c r="Q678" s="28">
        <f>DATE(P678,N678,O678)</f>
        <v>45363</v>
      </c>
      <c r="R678" s="89" t="str" cm="1">
        <f t="array" ref="R678:T678">_xlfn.TEXTSPLIT($L678,":")</f>
        <v>01</v>
      </c>
      <c r="S678" s="28" t="str">
        <v>33</v>
      </c>
      <c r="T678" s="28" t="str">
        <v>15</v>
      </c>
      <c r="U678" s="90">
        <f t="shared" si="105"/>
        <v>6.475694444444445E-2</v>
      </c>
      <c r="V678" s="27" t="str">
        <f t="shared" si="106"/>
        <v>Shorts</v>
      </c>
      <c r="W678" s="37" t="str">
        <f t="shared" si="107"/>
        <v>Youtube</v>
      </c>
      <c r="X678" s="71">
        <f t="shared" si="99"/>
        <v>12</v>
      </c>
      <c r="Y678" s="60" t="str">
        <f t="shared" si="100"/>
        <v>Unlock Your Potential</v>
      </c>
      <c r="Z678" s="69">
        <f t="shared" si="108"/>
        <v>45363</v>
      </c>
      <c r="AA678" s="66" t="str" cm="1">
        <f t="array" ref="AA678:AB678">_xlfn.TEXTSPLIT($F678,$V678)</f>
        <v>700237674</v>
      </c>
      <c r="AB678" t="str">
        <v/>
      </c>
    </row>
    <row r="679" spans="1:28">
      <c r="A679" s="32" t="s">
        <v>1807</v>
      </c>
      <c r="B679" s="37" t="str" cm="1">
        <f t="array" ref="B679:D679">TRIM(_xlfn.TEXTSPLIT($A679,"#"))</f>
        <v>3rdDec2024(05:41:08)600327677Explore Page</v>
      </c>
      <c r="C679" s="27" t="str">
        <v>Train to Gain</v>
      </c>
      <c r="D679" s="27" t="str">
        <v>[20]</v>
      </c>
      <c r="E679" s="27" t="str" cm="1">
        <f t="array" ref="E679:F679">_xlfn.TEXTSPLIT($B679,")")</f>
        <v>3rdDec2024(05:41:08</v>
      </c>
      <c r="F679" s="27" t="str">
        <v>600327677Explore Page</v>
      </c>
      <c r="G679" s="27" t="str">
        <f t="shared" si="101"/>
        <v>20]</v>
      </c>
      <c r="H679" s="27">
        <f>VALUE(SUBSTITUTE($G679,"]",""))</f>
        <v>20</v>
      </c>
      <c r="I679" s="27" t="str">
        <f t="shared" si="102"/>
        <v>Train to Gain</v>
      </c>
      <c r="J679" s="28" t="str">
        <f t="shared" si="103"/>
        <v>3rdDec2024 05:41:08</v>
      </c>
      <c r="K679" s="28" t="str" cm="1">
        <f t="array" ref="K679:L679">_xlfn.TEXTSPLIT($J679," ")</f>
        <v>3rdDec2024</v>
      </c>
      <c r="L679" s="28" t="str">
        <v>05:41:08</v>
      </c>
      <c r="M679" s="58" t="str">
        <f t="shared" si="104"/>
        <v>3/12/2024</v>
      </c>
      <c r="N679" s="28" t="str" cm="1">
        <f t="array" ref="N679:P679">_xlfn.TEXTSPLIT($M679,"/")</f>
        <v>3</v>
      </c>
      <c r="O679" s="28" t="str">
        <v>12</v>
      </c>
      <c r="P679" s="28" t="str">
        <v>2024</v>
      </c>
      <c r="Q679" s="28">
        <f>DATE(P679,N679,O679)</f>
        <v>45363</v>
      </c>
      <c r="R679" s="89" t="str" cm="1">
        <f t="array" ref="R679:T679">_xlfn.TEXTSPLIT($L679,":")</f>
        <v>05</v>
      </c>
      <c r="S679" s="28" t="str">
        <v>41</v>
      </c>
      <c r="T679" s="28" t="str">
        <v>08</v>
      </c>
      <c r="U679" s="90">
        <f t="shared" si="105"/>
        <v>0.23689814814814814</v>
      </c>
      <c r="V679" s="27" t="str">
        <f t="shared" si="106"/>
        <v>Explore Page</v>
      </c>
      <c r="W679" s="37" t="str">
        <f t="shared" si="107"/>
        <v>Instagram</v>
      </c>
      <c r="X679" s="71">
        <f t="shared" si="99"/>
        <v>20</v>
      </c>
      <c r="Y679" s="60" t="str">
        <f t="shared" si="100"/>
        <v>Train to Gain</v>
      </c>
      <c r="Z679" s="69">
        <f t="shared" si="108"/>
        <v>45363</v>
      </c>
      <c r="AA679" s="66" t="str" cm="1">
        <f t="array" ref="AA679:AB679">_xlfn.TEXTSPLIT($F679,$V679)</f>
        <v>600327677</v>
      </c>
      <c r="AB679" t="str">
        <v/>
      </c>
    </row>
    <row r="680" spans="1:28">
      <c r="A680" s="32" t="s">
        <v>1808</v>
      </c>
      <c r="B680" s="37" t="str" cm="1">
        <f t="array" ref="B680:D680">TRIM(_xlfn.TEXTSPLIT($A680,"#"))</f>
        <v>3rdDec2024(05:30:55)700417681News Feed</v>
      </c>
      <c r="C680" s="27" t="str">
        <v>Grow with Us</v>
      </c>
      <c r="D680" s="27" t="str">
        <v>[33]</v>
      </c>
      <c r="E680" s="27" t="str" cm="1">
        <f t="array" ref="E680:F680">_xlfn.TEXTSPLIT($B680,")")</f>
        <v>3rdDec2024(05:30:55</v>
      </c>
      <c r="F680" s="27" t="str">
        <v>700417681News Feed</v>
      </c>
      <c r="G680" s="27" t="str">
        <f t="shared" si="101"/>
        <v>33]</v>
      </c>
      <c r="H680" s="27">
        <f>VALUE(SUBSTITUTE($G680,"]",""))</f>
        <v>33</v>
      </c>
      <c r="I680" s="27" t="str">
        <f t="shared" si="102"/>
        <v>Grow with Us</v>
      </c>
      <c r="J680" s="28" t="str">
        <f t="shared" si="103"/>
        <v>3rdDec2024 05:30:55</v>
      </c>
      <c r="K680" s="28" t="str" cm="1">
        <f t="array" ref="K680:L680">_xlfn.TEXTSPLIT($J680," ")</f>
        <v>3rdDec2024</v>
      </c>
      <c r="L680" s="28" t="str">
        <v>05:30:55</v>
      </c>
      <c r="M680" s="58" t="str">
        <f t="shared" si="104"/>
        <v>3/12/2024</v>
      </c>
      <c r="N680" s="28" t="str" cm="1">
        <f t="array" ref="N680:P680">_xlfn.TEXTSPLIT($M680,"/")</f>
        <v>3</v>
      </c>
      <c r="O680" s="28" t="str">
        <v>12</v>
      </c>
      <c r="P680" s="28" t="str">
        <v>2024</v>
      </c>
      <c r="Q680" s="28">
        <f>DATE(P680,N680,O680)</f>
        <v>45363</v>
      </c>
      <c r="R680" s="89" t="str" cm="1">
        <f t="array" ref="R680:T680">_xlfn.TEXTSPLIT($L680,":")</f>
        <v>05</v>
      </c>
      <c r="S680" s="28" t="str">
        <v>30</v>
      </c>
      <c r="T680" s="28" t="str">
        <v>55</v>
      </c>
      <c r="U680" s="90">
        <f t="shared" si="105"/>
        <v>0.22980324074074074</v>
      </c>
      <c r="V680" s="27" t="str">
        <f t="shared" si="106"/>
        <v>News Feed</v>
      </c>
      <c r="W680" s="37" t="str">
        <f t="shared" si="107"/>
        <v>Facebook</v>
      </c>
      <c r="X680" s="71">
        <f t="shared" si="99"/>
        <v>33</v>
      </c>
      <c r="Y680" s="60" t="str">
        <f t="shared" si="100"/>
        <v>Grow with Us</v>
      </c>
      <c r="Z680" s="69">
        <f t="shared" si="108"/>
        <v>45363</v>
      </c>
      <c r="AA680" s="66" t="str" cm="1">
        <f t="array" ref="AA680:AB680">_xlfn.TEXTSPLIT($F680,$V680)</f>
        <v>700417681</v>
      </c>
      <c r="AB680" t="str">
        <v/>
      </c>
    </row>
    <row r="681" spans="1:28">
      <c r="A681" s="32" t="s">
        <v>1809</v>
      </c>
      <c r="B681" s="37" t="str" cm="1">
        <f t="array" ref="B681:D681">TRIM(_xlfn.TEXTSPLIT($A681,"#"))</f>
        <v>2ndDec2024(08:04:21)700507685Stories</v>
      </c>
      <c r="C681" s="27" t="str">
        <v>Unlock Your Potential</v>
      </c>
      <c r="D681" s="27" t="str">
        <v>[13]</v>
      </c>
      <c r="E681" s="27" t="str" cm="1">
        <f t="array" ref="E681:F681">_xlfn.TEXTSPLIT($B681,")")</f>
        <v>2ndDec2024(08:04:21</v>
      </c>
      <c r="F681" s="27" t="str">
        <v>700507685Stories</v>
      </c>
      <c r="G681" s="27" t="str">
        <f t="shared" si="101"/>
        <v>13]</v>
      </c>
      <c r="H681" s="27">
        <f>VALUE(SUBSTITUTE($G681,"]",""))</f>
        <v>13</v>
      </c>
      <c r="I681" s="27" t="str">
        <f t="shared" si="102"/>
        <v>Unlock Your Potential</v>
      </c>
      <c r="J681" s="28" t="str">
        <f t="shared" si="103"/>
        <v>2ndDec2024 08:04:21</v>
      </c>
      <c r="K681" s="28" t="str" cm="1">
        <f t="array" ref="K681:L681">_xlfn.TEXTSPLIT($J681," ")</f>
        <v>2ndDec2024</v>
      </c>
      <c r="L681" s="28" t="str">
        <v>08:04:21</v>
      </c>
      <c r="M681" s="58" t="str">
        <f t="shared" si="104"/>
        <v>2/12/2024</v>
      </c>
      <c r="N681" s="28" t="str" cm="1">
        <f t="array" ref="N681:P681">_xlfn.TEXTSPLIT($M681,"/")</f>
        <v>2</v>
      </c>
      <c r="O681" s="28" t="str">
        <v>12</v>
      </c>
      <c r="P681" s="28" t="str">
        <v>2024</v>
      </c>
      <c r="Q681" s="28">
        <f>DATE(P681,N681,O681)</f>
        <v>45334</v>
      </c>
      <c r="R681" s="89" t="str" cm="1">
        <f t="array" ref="R681:T681">_xlfn.TEXTSPLIT($L681,":")</f>
        <v>08</v>
      </c>
      <c r="S681" s="28" t="str">
        <v>04</v>
      </c>
      <c r="T681" s="28" t="str">
        <v>21</v>
      </c>
      <c r="U681" s="90">
        <f t="shared" si="105"/>
        <v>0.33635416666666668</v>
      </c>
      <c r="V681" s="27" t="str">
        <f t="shared" si="106"/>
        <v>Stories</v>
      </c>
      <c r="W681" s="37" t="str">
        <f t="shared" si="107"/>
        <v>Instagram</v>
      </c>
      <c r="X681" s="71">
        <f t="shared" si="99"/>
        <v>13</v>
      </c>
      <c r="Y681" s="60" t="str">
        <f t="shared" si="100"/>
        <v>Unlock Your Potential</v>
      </c>
      <c r="Z681" s="69">
        <f t="shared" si="108"/>
        <v>45334</v>
      </c>
      <c r="AA681" s="66" t="str" cm="1">
        <f t="array" ref="AA681:AB681">_xlfn.TEXTSPLIT($F681,$V681)</f>
        <v>700507685</v>
      </c>
      <c r="AB681" t="str">
        <v/>
      </c>
    </row>
    <row r="682" spans="1:28">
      <c r="A682" s="32" t="s">
        <v>1810</v>
      </c>
      <c r="B682" s="37" t="str" cm="1">
        <f t="array" ref="B682:D682">TRIM(_xlfn.TEXTSPLIT($A682,"#"))</f>
        <v>4thDec2024(01:58:39)600509070Subscribers</v>
      </c>
      <c r="C682" s="27" t="str">
        <v>Grow with Us</v>
      </c>
      <c r="D682" s="27" t="str">
        <v>[15]</v>
      </c>
      <c r="E682" s="27" t="str" cm="1">
        <f t="array" ref="E682:F682">_xlfn.TEXTSPLIT($B682,")")</f>
        <v>4thDec2024(01:58:39</v>
      </c>
      <c r="F682" s="27" t="str">
        <v>600509070Subscribers</v>
      </c>
      <c r="G682" s="27" t="str">
        <f t="shared" si="101"/>
        <v>15]</v>
      </c>
      <c r="H682" s="27">
        <f>VALUE(SUBSTITUTE($G682,"]",""))</f>
        <v>15</v>
      </c>
      <c r="I682" s="27" t="str">
        <f t="shared" si="102"/>
        <v>Grow with Us</v>
      </c>
      <c r="J682" s="28" t="str">
        <f t="shared" si="103"/>
        <v>4thDec2024 01:58:39</v>
      </c>
      <c r="K682" s="28" t="str" cm="1">
        <f t="array" ref="K682:L682">_xlfn.TEXTSPLIT($J682," ")</f>
        <v>4thDec2024</v>
      </c>
      <c r="L682" s="28" t="str">
        <v>01:58:39</v>
      </c>
      <c r="M682" s="58" t="str">
        <f t="shared" si="104"/>
        <v>4/12/2024</v>
      </c>
      <c r="N682" s="28" t="str" cm="1">
        <f t="array" ref="N682:P682">_xlfn.TEXTSPLIT($M682,"/")</f>
        <v>4</v>
      </c>
      <c r="O682" s="28" t="str">
        <v>12</v>
      </c>
      <c r="P682" s="28" t="str">
        <v>2024</v>
      </c>
      <c r="Q682" s="28">
        <f>DATE(P682,N682,O682)</f>
        <v>45394</v>
      </c>
      <c r="R682" s="89" t="str" cm="1">
        <f t="array" ref="R682:T682">_xlfn.TEXTSPLIT($L682,":")</f>
        <v>01</v>
      </c>
      <c r="S682" s="28" t="str">
        <v>58</v>
      </c>
      <c r="T682" s="28" t="str">
        <v>39</v>
      </c>
      <c r="U682" s="90">
        <f t="shared" si="105"/>
        <v>8.2395833333333335E-2</v>
      </c>
      <c r="V682" s="27" t="str">
        <f t="shared" si="106"/>
        <v>Subscribers</v>
      </c>
      <c r="W682" s="37" t="str">
        <f t="shared" si="107"/>
        <v>Youtube</v>
      </c>
      <c r="X682" s="71">
        <f t="shared" si="99"/>
        <v>15</v>
      </c>
      <c r="Y682" s="60" t="str">
        <f t="shared" si="100"/>
        <v>Grow with Us</v>
      </c>
      <c r="Z682" s="69">
        <f t="shared" si="108"/>
        <v>45394</v>
      </c>
      <c r="AA682" s="66" t="str" cm="1">
        <f t="array" ref="AA682:AB682">_xlfn.TEXTSPLIT($F682,$V682)</f>
        <v>600509070</v>
      </c>
      <c r="AB682" t="str">
        <v/>
      </c>
    </row>
    <row r="683" spans="1:28">
      <c r="A683" s="32" t="s">
        <v>1811</v>
      </c>
      <c r="B683" s="37" t="str" cm="1">
        <f t="array" ref="B683:D683">TRIM(_xlfn.TEXTSPLIT($A683,"#"))</f>
        <v>3rdDec2024(10:42:50)600687693Explore Page</v>
      </c>
      <c r="C683" s="27" t="str">
        <v>Train to Gain</v>
      </c>
      <c r="D683" s="27" t="str">
        <v>[36]</v>
      </c>
      <c r="E683" s="27" t="str" cm="1">
        <f t="array" ref="E683:F683">_xlfn.TEXTSPLIT($B683,")")</f>
        <v>3rdDec2024(10:42:50</v>
      </c>
      <c r="F683" s="27" t="str">
        <v>600687693Explore Page</v>
      </c>
      <c r="G683" s="27" t="str">
        <f t="shared" si="101"/>
        <v>36]</v>
      </c>
      <c r="H683" s="27">
        <f>VALUE(SUBSTITUTE($G683,"]",""))</f>
        <v>36</v>
      </c>
      <c r="I683" s="27" t="str">
        <f t="shared" si="102"/>
        <v>Train to Gain</v>
      </c>
      <c r="J683" s="28" t="str">
        <f t="shared" si="103"/>
        <v>3rdDec2024 10:42:50</v>
      </c>
      <c r="K683" s="28" t="str" cm="1">
        <f t="array" ref="K683:L683">_xlfn.TEXTSPLIT($J683," ")</f>
        <v>3rdDec2024</v>
      </c>
      <c r="L683" s="28" t="str">
        <v>10:42:50</v>
      </c>
      <c r="M683" s="58" t="str">
        <f t="shared" si="104"/>
        <v>3/12/2024</v>
      </c>
      <c r="N683" s="28" t="str" cm="1">
        <f t="array" ref="N683:P683">_xlfn.TEXTSPLIT($M683,"/")</f>
        <v>3</v>
      </c>
      <c r="O683" s="28" t="str">
        <v>12</v>
      </c>
      <c r="P683" s="28" t="str">
        <v>2024</v>
      </c>
      <c r="Q683" s="28">
        <f>DATE(P683,N683,O683)</f>
        <v>45363</v>
      </c>
      <c r="R683" s="89" t="str" cm="1">
        <f t="array" ref="R683:T683">_xlfn.TEXTSPLIT($L683,":")</f>
        <v>10</v>
      </c>
      <c r="S683" s="28" t="str">
        <v>42</v>
      </c>
      <c r="T683" s="28" t="str">
        <v>50</v>
      </c>
      <c r="U683" s="90">
        <f t="shared" si="105"/>
        <v>0.44641203703703702</v>
      </c>
      <c r="V683" s="27" t="str">
        <f t="shared" si="106"/>
        <v>Explore Page</v>
      </c>
      <c r="W683" s="37" t="str">
        <f t="shared" si="107"/>
        <v>Instagram</v>
      </c>
      <c r="X683" s="71">
        <f t="shared" si="99"/>
        <v>36</v>
      </c>
      <c r="Y683" s="60" t="str">
        <f t="shared" si="100"/>
        <v>Train to Gain</v>
      </c>
      <c r="Z683" s="69">
        <f t="shared" si="108"/>
        <v>45363</v>
      </c>
      <c r="AA683" s="66" t="str" cm="1">
        <f t="array" ref="AA683:AB683">_xlfn.TEXTSPLIT($F683,$V683)</f>
        <v>600687693</v>
      </c>
      <c r="AB683" t="str">
        <v/>
      </c>
    </row>
    <row r="684" spans="1:28">
      <c r="A684" s="32" t="s">
        <v>1812</v>
      </c>
      <c r="B684" s="37" t="str" cm="1">
        <f t="array" ref="B684:D684">TRIM(_xlfn.TEXTSPLIT($A684,"#"))</f>
        <v>2ndDec2024(10:25:53)600777696Monetization</v>
      </c>
      <c r="C684" s="27" t="str">
        <v>Train to Gain</v>
      </c>
      <c r="D684" s="27" t="str">
        <v>[3]</v>
      </c>
      <c r="E684" s="27" t="str" cm="1">
        <f t="array" ref="E684:F684">_xlfn.TEXTSPLIT($B684,")")</f>
        <v>2ndDec2024(10:25:53</v>
      </c>
      <c r="F684" s="27" t="str">
        <v>600777696Monetization</v>
      </c>
      <c r="G684" s="27" t="str">
        <f t="shared" si="101"/>
        <v>3]</v>
      </c>
      <c r="H684" s="27">
        <f>VALUE(SUBSTITUTE($G684,"]",""))</f>
        <v>3</v>
      </c>
      <c r="I684" s="27" t="str">
        <f t="shared" si="102"/>
        <v>Train to Gain</v>
      </c>
      <c r="J684" s="28" t="str">
        <f t="shared" si="103"/>
        <v>2ndDec2024 10:25:53</v>
      </c>
      <c r="K684" s="28" t="str" cm="1">
        <f t="array" ref="K684:L684">_xlfn.TEXTSPLIT($J684," ")</f>
        <v>2ndDec2024</v>
      </c>
      <c r="L684" s="28" t="str">
        <v>10:25:53</v>
      </c>
      <c r="M684" s="58" t="str">
        <f t="shared" si="104"/>
        <v>2/12/2024</v>
      </c>
      <c r="N684" s="28" t="str" cm="1">
        <f t="array" ref="N684:P684">_xlfn.TEXTSPLIT($M684,"/")</f>
        <v>2</v>
      </c>
      <c r="O684" s="28" t="str">
        <v>12</v>
      </c>
      <c r="P684" s="28" t="str">
        <v>2024</v>
      </c>
      <c r="Q684" s="28">
        <f>DATE(P684,N684,O684)</f>
        <v>45334</v>
      </c>
      <c r="R684" s="89" t="str" cm="1">
        <f t="array" ref="R684:T684">_xlfn.TEXTSPLIT($L684,":")</f>
        <v>10</v>
      </c>
      <c r="S684" s="28" t="str">
        <v>25</v>
      </c>
      <c r="T684" s="28" t="str">
        <v>53</v>
      </c>
      <c r="U684" s="90">
        <f t="shared" si="105"/>
        <v>0.43464120370370368</v>
      </c>
      <c r="V684" s="27" t="str">
        <f t="shared" si="106"/>
        <v>Monetization</v>
      </c>
      <c r="W684" s="37" t="str">
        <f t="shared" si="107"/>
        <v>Youtube</v>
      </c>
      <c r="X684" s="71">
        <f t="shared" si="99"/>
        <v>3</v>
      </c>
      <c r="Y684" s="60" t="str">
        <f t="shared" si="100"/>
        <v>Train to Gain</v>
      </c>
      <c r="Z684" s="69">
        <f t="shared" si="108"/>
        <v>45334</v>
      </c>
      <c r="AA684" s="66" t="str" cm="1">
        <f t="array" ref="AA684:AB684">_xlfn.TEXTSPLIT($F684,$V684)</f>
        <v>600777696</v>
      </c>
      <c r="AB684" t="str">
        <v/>
      </c>
    </row>
    <row r="685" spans="1:28">
      <c r="A685" s="32" t="s">
        <v>1813</v>
      </c>
      <c r="B685" s="37" t="str" cm="1">
        <f t="array" ref="B685:D685">TRIM(_xlfn.TEXTSPLIT($A685,"#"))</f>
        <v>4thDec2024(02:27:31)600867700Monetization</v>
      </c>
      <c r="C685" s="27" t="str">
        <v>Train to Gain</v>
      </c>
      <c r="D685" s="27" t="str">
        <v>[31]</v>
      </c>
      <c r="E685" s="27" t="str" cm="1">
        <f t="array" ref="E685:F685">_xlfn.TEXTSPLIT($B685,")")</f>
        <v>4thDec2024(02:27:31</v>
      </c>
      <c r="F685" s="27" t="str">
        <v>600867700Monetization</v>
      </c>
      <c r="G685" s="27" t="str">
        <f t="shared" si="101"/>
        <v>31]</v>
      </c>
      <c r="H685" s="27">
        <f>VALUE(SUBSTITUTE($G685,"]",""))</f>
        <v>31</v>
      </c>
      <c r="I685" s="27" t="str">
        <f t="shared" si="102"/>
        <v>Train to Gain</v>
      </c>
      <c r="J685" s="28" t="str">
        <f t="shared" si="103"/>
        <v>4thDec2024 02:27:31</v>
      </c>
      <c r="K685" s="28" t="str" cm="1">
        <f t="array" ref="K685:L685">_xlfn.TEXTSPLIT($J685," ")</f>
        <v>4thDec2024</v>
      </c>
      <c r="L685" s="28" t="str">
        <v>02:27:31</v>
      </c>
      <c r="M685" s="58" t="str">
        <f t="shared" si="104"/>
        <v>4/12/2024</v>
      </c>
      <c r="N685" s="28" t="str" cm="1">
        <f t="array" ref="N685:P685">_xlfn.TEXTSPLIT($M685,"/")</f>
        <v>4</v>
      </c>
      <c r="O685" s="28" t="str">
        <v>12</v>
      </c>
      <c r="P685" s="28" t="str">
        <v>2024</v>
      </c>
      <c r="Q685" s="28">
        <f>DATE(P685,N685,O685)</f>
        <v>45394</v>
      </c>
      <c r="R685" s="89" t="str" cm="1">
        <f t="array" ref="R685:T685">_xlfn.TEXTSPLIT($L685,":")</f>
        <v>02</v>
      </c>
      <c r="S685" s="28" t="str">
        <v>27</v>
      </c>
      <c r="T685" s="28" t="str">
        <v>31</v>
      </c>
      <c r="U685" s="90">
        <f t="shared" si="105"/>
        <v>0.10244212962962963</v>
      </c>
      <c r="V685" s="27" t="str">
        <f t="shared" si="106"/>
        <v>Monetization</v>
      </c>
      <c r="W685" s="37" t="str">
        <f t="shared" si="107"/>
        <v>Youtube</v>
      </c>
      <c r="X685" s="71">
        <f t="shared" si="99"/>
        <v>31</v>
      </c>
      <c r="Y685" s="60" t="str">
        <f t="shared" si="100"/>
        <v>Train to Gain</v>
      </c>
      <c r="Z685" s="69">
        <f t="shared" si="108"/>
        <v>45394</v>
      </c>
      <c r="AA685" s="66" t="str" cm="1">
        <f t="array" ref="AA685:AB685">_xlfn.TEXTSPLIT($F685,$V685)</f>
        <v>600867700</v>
      </c>
      <c r="AB685" t="str">
        <v/>
      </c>
    </row>
    <row r="686" spans="1:28">
      <c r="A686" s="32" t="s">
        <v>1814</v>
      </c>
      <c r="B686" s="37" t="str" cm="1">
        <f t="array" ref="B686:D686">TRIM(_xlfn.TEXTSPLIT($A686,"#"))</f>
        <v>4thDec2024(00:49:44)600957704Marketplace</v>
      </c>
      <c r="C686" s="27" t="str">
        <v>Grow with Us</v>
      </c>
      <c r="D686" s="27" t="str">
        <v>[30]</v>
      </c>
      <c r="E686" s="27" t="str" cm="1">
        <f t="array" ref="E686:F686">_xlfn.TEXTSPLIT($B686,")")</f>
        <v>4thDec2024(00:49:44</v>
      </c>
      <c r="F686" s="27" t="str">
        <v>600957704Marketplace</v>
      </c>
      <c r="G686" s="27" t="str">
        <f t="shared" si="101"/>
        <v>30]</v>
      </c>
      <c r="H686" s="27">
        <f>VALUE(SUBSTITUTE($G686,"]",""))</f>
        <v>30</v>
      </c>
      <c r="I686" s="27" t="str">
        <f t="shared" si="102"/>
        <v>Grow with Us</v>
      </c>
      <c r="J686" s="28" t="str">
        <f t="shared" si="103"/>
        <v>4thDec2024 00:49:44</v>
      </c>
      <c r="K686" s="28" t="str" cm="1">
        <f t="array" ref="K686:L686">_xlfn.TEXTSPLIT($J686," ")</f>
        <v>4thDec2024</v>
      </c>
      <c r="L686" s="28" t="str">
        <v>00:49:44</v>
      </c>
      <c r="M686" s="58" t="str">
        <f t="shared" si="104"/>
        <v>4/12/2024</v>
      </c>
      <c r="N686" s="28" t="str" cm="1">
        <f t="array" ref="N686:P686">_xlfn.TEXTSPLIT($M686,"/")</f>
        <v>4</v>
      </c>
      <c r="O686" s="28" t="str">
        <v>12</v>
      </c>
      <c r="P686" s="28" t="str">
        <v>2024</v>
      </c>
      <c r="Q686" s="28">
        <f>DATE(P686,N686,O686)</f>
        <v>45394</v>
      </c>
      <c r="R686" s="89" t="str" cm="1">
        <f t="array" ref="R686:T686">_xlfn.TEXTSPLIT($L686,":")</f>
        <v>00</v>
      </c>
      <c r="S686" s="28" t="str">
        <v>49</v>
      </c>
      <c r="T686" s="28" t="str">
        <v>44</v>
      </c>
      <c r="U686" s="90">
        <f t="shared" si="105"/>
        <v>3.453703703703704E-2</v>
      </c>
      <c r="V686" s="27" t="str">
        <f t="shared" si="106"/>
        <v>Marketplace</v>
      </c>
      <c r="W686" s="37" t="str">
        <f t="shared" si="107"/>
        <v>Facebook</v>
      </c>
      <c r="X686" s="71">
        <f t="shared" si="99"/>
        <v>30</v>
      </c>
      <c r="Y686" s="60" t="str">
        <f t="shared" si="100"/>
        <v>Grow with Us</v>
      </c>
      <c r="Z686" s="69">
        <f t="shared" si="108"/>
        <v>45394</v>
      </c>
      <c r="AA686" s="66" t="str" cm="1">
        <f t="array" ref="AA686:AB686">_xlfn.TEXTSPLIT($F686,$V686)</f>
        <v>600957704</v>
      </c>
      <c r="AB686" t="str">
        <v/>
      </c>
    </row>
    <row r="687" spans="1:28">
      <c r="A687" s="32" t="s">
        <v>1815</v>
      </c>
      <c r="B687" s="37" t="str" cm="1">
        <f t="array" ref="B687:D687">TRIM(_xlfn.TEXTSPLIT($A687,"#"))</f>
        <v>1stDec2024(06:35:39)701047708Explore Page</v>
      </c>
      <c r="C687" s="27" t="str">
        <v>Train to Gain</v>
      </c>
      <c r="D687" s="27" t="str">
        <v>[31]</v>
      </c>
      <c r="E687" s="27" t="str" cm="1">
        <f t="array" ref="E687:F687">_xlfn.TEXTSPLIT($B687,")")</f>
        <v>1stDec2024(06:35:39</v>
      </c>
      <c r="F687" s="27" t="str">
        <v>701047708Explore Page</v>
      </c>
      <c r="G687" s="27" t="str">
        <f t="shared" si="101"/>
        <v>31]</v>
      </c>
      <c r="H687" s="27">
        <f>VALUE(SUBSTITUTE($G687,"]",""))</f>
        <v>31</v>
      </c>
      <c r="I687" s="27" t="str">
        <f t="shared" si="102"/>
        <v>Train to Gain</v>
      </c>
      <c r="J687" s="28" t="str">
        <f t="shared" si="103"/>
        <v>1stDec2024 06:35:39</v>
      </c>
      <c r="K687" s="28" t="str" cm="1">
        <f t="array" ref="K687:L687">_xlfn.TEXTSPLIT($J687," ")</f>
        <v>1stDec2024</v>
      </c>
      <c r="L687" s="28" t="str">
        <v>06:35:39</v>
      </c>
      <c r="M687" s="58" t="str">
        <f t="shared" si="104"/>
        <v>1/12/2024</v>
      </c>
      <c r="N687" s="28" t="str" cm="1">
        <f t="array" ref="N687:P687">_xlfn.TEXTSPLIT($M687,"/")</f>
        <v>1</v>
      </c>
      <c r="O687" s="28" t="str">
        <v>12</v>
      </c>
      <c r="P687" s="28" t="str">
        <v>2024</v>
      </c>
      <c r="Q687" s="28">
        <f>DATE(P687,N687,O687)</f>
        <v>45303</v>
      </c>
      <c r="R687" s="89" t="str" cm="1">
        <f t="array" ref="R687:T687">_xlfn.TEXTSPLIT($L687,":")</f>
        <v>06</v>
      </c>
      <c r="S687" s="28" t="str">
        <v>35</v>
      </c>
      <c r="T687" s="28" t="str">
        <v>39</v>
      </c>
      <c r="U687" s="90">
        <f t="shared" si="105"/>
        <v>0.27475694444444443</v>
      </c>
      <c r="V687" s="27" t="str">
        <f t="shared" si="106"/>
        <v>Explore Page</v>
      </c>
      <c r="W687" s="37" t="str">
        <f t="shared" si="107"/>
        <v>Instagram</v>
      </c>
      <c r="X687" s="71">
        <f t="shared" si="99"/>
        <v>31</v>
      </c>
      <c r="Y687" s="60" t="str">
        <f t="shared" si="100"/>
        <v>Train to Gain</v>
      </c>
      <c r="Z687" s="69">
        <f t="shared" si="108"/>
        <v>45303</v>
      </c>
      <c r="AA687" s="66" t="str" cm="1">
        <f t="array" ref="AA687:AB687">_xlfn.TEXTSPLIT($F687,$V687)</f>
        <v>701047708</v>
      </c>
      <c r="AB687" t="str">
        <v/>
      </c>
    </row>
    <row r="688" spans="1:28">
      <c r="A688" s="32" t="s">
        <v>1816</v>
      </c>
      <c r="B688" s="37" t="str" cm="1">
        <f t="array" ref="B688:D688">TRIM(_xlfn.TEXTSPLIT($A688,"#"))</f>
        <v>3rdDec2024(04:08:12)601137711Reels</v>
      </c>
      <c r="C688" s="27" t="str">
        <v>Unlock Your Potential</v>
      </c>
      <c r="D688" s="27" t="str">
        <v>[14]</v>
      </c>
      <c r="E688" s="27" t="str" cm="1">
        <f t="array" ref="E688:F688">_xlfn.TEXTSPLIT($B688,")")</f>
        <v>3rdDec2024(04:08:12</v>
      </c>
      <c r="F688" s="27" t="str">
        <v>601137711Reels</v>
      </c>
      <c r="G688" s="27" t="str">
        <f t="shared" si="101"/>
        <v>14]</v>
      </c>
      <c r="H688" s="27">
        <f>VALUE(SUBSTITUTE($G688,"]",""))</f>
        <v>14</v>
      </c>
      <c r="I688" s="27" t="str">
        <f t="shared" si="102"/>
        <v>Unlock Your Potential</v>
      </c>
      <c r="J688" s="28" t="str">
        <f t="shared" si="103"/>
        <v>3rdDec2024 04:08:12</v>
      </c>
      <c r="K688" s="28" t="str" cm="1">
        <f t="array" ref="K688:L688">_xlfn.TEXTSPLIT($J688," ")</f>
        <v>3rdDec2024</v>
      </c>
      <c r="L688" s="28" t="str">
        <v>04:08:12</v>
      </c>
      <c r="M688" s="58" t="str">
        <f t="shared" si="104"/>
        <v>3/12/2024</v>
      </c>
      <c r="N688" s="28" t="str" cm="1">
        <f t="array" ref="N688:P688">_xlfn.TEXTSPLIT($M688,"/")</f>
        <v>3</v>
      </c>
      <c r="O688" s="28" t="str">
        <v>12</v>
      </c>
      <c r="P688" s="28" t="str">
        <v>2024</v>
      </c>
      <c r="Q688" s="28">
        <f>DATE(P688,N688,O688)</f>
        <v>45363</v>
      </c>
      <c r="R688" s="89" t="str" cm="1">
        <f t="array" ref="R688:T688">_xlfn.TEXTSPLIT($L688,":")</f>
        <v>04</v>
      </c>
      <c r="S688" s="28" t="str">
        <v>08</v>
      </c>
      <c r="T688" s="28" t="str">
        <v>12</v>
      </c>
      <c r="U688" s="90">
        <f t="shared" si="105"/>
        <v>0.1723611111111111</v>
      </c>
      <c r="V688" s="27" t="str">
        <f t="shared" si="106"/>
        <v>Reels</v>
      </c>
      <c r="W688" s="37" t="str">
        <f t="shared" si="107"/>
        <v>Instagram</v>
      </c>
      <c r="X688" s="71">
        <f t="shared" si="99"/>
        <v>14</v>
      </c>
      <c r="Y688" s="60" t="str">
        <f t="shared" si="100"/>
        <v>Unlock Your Potential</v>
      </c>
      <c r="Z688" s="69">
        <f t="shared" si="108"/>
        <v>45363</v>
      </c>
      <c r="AA688" s="66" t="str" cm="1">
        <f t="array" ref="AA688:AB688">_xlfn.TEXTSPLIT($F688,$V688)</f>
        <v>601137711</v>
      </c>
      <c r="AB688" t="str">
        <v/>
      </c>
    </row>
    <row r="689" spans="1:28">
      <c r="A689" s="32" t="s">
        <v>1817</v>
      </c>
      <c r="B689" s="37" t="str" cm="1">
        <f t="array" ref="B689:D689">TRIM(_xlfn.TEXTSPLIT($A689,"#"))</f>
        <v>5thDec2024(04:54:42)601227715Reels</v>
      </c>
      <c r="C689" s="27" t="str">
        <v>Grow with Us</v>
      </c>
      <c r="D689" s="27" t="str">
        <v>[34]</v>
      </c>
      <c r="E689" s="27" t="str" cm="1">
        <f t="array" ref="E689:F689">_xlfn.TEXTSPLIT($B689,")")</f>
        <v>5thDec2024(04:54:42</v>
      </c>
      <c r="F689" s="27" t="str">
        <v>601227715Reels</v>
      </c>
      <c r="G689" s="27" t="str">
        <f t="shared" si="101"/>
        <v>34]</v>
      </c>
      <c r="H689" s="27">
        <f>VALUE(SUBSTITUTE($G689,"]",""))</f>
        <v>34</v>
      </c>
      <c r="I689" s="27" t="str">
        <f t="shared" si="102"/>
        <v>Grow with Us</v>
      </c>
      <c r="J689" s="28" t="str">
        <f t="shared" si="103"/>
        <v>5thDec2024 04:54:42</v>
      </c>
      <c r="K689" s="28" t="str" cm="1">
        <f t="array" ref="K689:L689">_xlfn.TEXTSPLIT($J689," ")</f>
        <v>5thDec2024</v>
      </c>
      <c r="L689" s="28" t="str">
        <v>04:54:42</v>
      </c>
      <c r="M689" s="58" t="str">
        <f t="shared" si="104"/>
        <v>5/12/2024</v>
      </c>
      <c r="N689" s="28" t="str" cm="1">
        <f t="array" ref="N689:P689">_xlfn.TEXTSPLIT($M689,"/")</f>
        <v>5</v>
      </c>
      <c r="O689" s="28" t="str">
        <v>12</v>
      </c>
      <c r="P689" s="28" t="str">
        <v>2024</v>
      </c>
      <c r="Q689" s="28">
        <f>DATE(P689,N689,O689)</f>
        <v>45424</v>
      </c>
      <c r="R689" s="89" t="str" cm="1">
        <f t="array" ref="R689:T689">_xlfn.TEXTSPLIT($L689,":")</f>
        <v>04</v>
      </c>
      <c r="S689" s="28" t="str">
        <v>54</v>
      </c>
      <c r="T689" s="28" t="str">
        <v>42</v>
      </c>
      <c r="U689" s="90">
        <f t="shared" si="105"/>
        <v>0.20465277777777777</v>
      </c>
      <c r="V689" s="27" t="str">
        <f t="shared" si="106"/>
        <v>Reels</v>
      </c>
      <c r="W689" s="37" t="str">
        <f t="shared" si="107"/>
        <v>Instagram</v>
      </c>
      <c r="X689" s="71">
        <f t="shared" si="99"/>
        <v>34</v>
      </c>
      <c r="Y689" s="60" t="str">
        <f t="shared" si="100"/>
        <v>Grow with Us</v>
      </c>
      <c r="Z689" s="69">
        <f t="shared" si="108"/>
        <v>45424</v>
      </c>
      <c r="AA689" s="66" t="str" cm="1">
        <f t="array" ref="AA689:AB689">_xlfn.TEXTSPLIT($F689,$V689)</f>
        <v>601227715</v>
      </c>
      <c r="AB689" t="str">
        <v/>
      </c>
    </row>
    <row r="690" spans="1:28">
      <c r="A690" s="32" t="s">
        <v>1818</v>
      </c>
      <c r="B690" s="37" t="str" cm="1">
        <f t="array" ref="B690:D690">TRIM(_xlfn.TEXTSPLIT($A690,"#"))</f>
        <v>3rdDec2024(04:51:34)701317719Monetization</v>
      </c>
      <c r="C690" s="27" t="str">
        <v>Train to Gain</v>
      </c>
      <c r="D690" s="27" t="str">
        <v>[32]</v>
      </c>
      <c r="E690" s="27" t="str" cm="1">
        <f t="array" ref="E690:F690">_xlfn.TEXTSPLIT($B690,")")</f>
        <v>3rdDec2024(04:51:34</v>
      </c>
      <c r="F690" s="27" t="str">
        <v>701317719Monetization</v>
      </c>
      <c r="G690" s="27" t="str">
        <f t="shared" si="101"/>
        <v>32]</v>
      </c>
      <c r="H690" s="27">
        <f>VALUE(SUBSTITUTE($G690,"]",""))</f>
        <v>32</v>
      </c>
      <c r="I690" s="27" t="str">
        <f t="shared" si="102"/>
        <v>Train to Gain</v>
      </c>
      <c r="J690" s="28" t="str">
        <f t="shared" si="103"/>
        <v>3rdDec2024 04:51:34</v>
      </c>
      <c r="K690" s="28" t="str" cm="1">
        <f t="array" ref="K690:L690">_xlfn.TEXTSPLIT($J690," ")</f>
        <v>3rdDec2024</v>
      </c>
      <c r="L690" s="28" t="str">
        <v>04:51:34</v>
      </c>
      <c r="M690" s="58" t="str">
        <f t="shared" si="104"/>
        <v>3/12/2024</v>
      </c>
      <c r="N690" s="28" t="str" cm="1">
        <f t="array" ref="N690:P690">_xlfn.TEXTSPLIT($M690,"/")</f>
        <v>3</v>
      </c>
      <c r="O690" s="28" t="str">
        <v>12</v>
      </c>
      <c r="P690" s="28" t="str">
        <v>2024</v>
      </c>
      <c r="Q690" s="28">
        <f>DATE(P690,N690,O690)</f>
        <v>45363</v>
      </c>
      <c r="R690" s="89" t="str" cm="1">
        <f t="array" ref="R690:T690">_xlfn.TEXTSPLIT($L690,":")</f>
        <v>04</v>
      </c>
      <c r="S690" s="28" t="str">
        <v>51</v>
      </c>
      <c r="T690" s="28" t="str">
        <v>34</v>
      </c>
      <c r="U690" s="90">
        <f t="shared" si="105"/>
        <v>0.20247685185185185</v>
      </c>
      <c r="V690" s="27" t="str">
        <f t="shared" si="106"/>
        <v>Monetization</v>
      </c>
      <c r="W690" s="37" t="str">
        <f t="shared" si="107"/>
        <v>Youtube</v>
      </c>
      <c r="X690" s="71">
        <f t="shared" si="99"/>
        <v>32</v>
      </c>
      <c r="Y690" s="60" t="str">
        <f t="shared" si="100"/>
        <v>Train to Gain</v>
      </c>
      <c r="Z690" s="69">
        <f t="shared" si="108"/>
        <v>45363</v>
      </c>
      <c r="AA690" s="66" t="str" cm="1">
        <f t="array" ref="AA690:AB690">_xlfn.TEXTSPLIT($F690,$V690)</f>
        <v>701317719</v>
      </c>
      <c r="AB690" t="str">
        <v/>
      </c>
    </row>
    <row r="691" spans="1:28">
      <c r="A691" s="32" t="s">
        <v>1819</v>
      </c>
      <c r="B691" s="37" t="str" cm="1">
        <f t="array" ref="B691:D691">TRIM(_xlfn.TEXTSPLIT($A691,"#"))</f>
        <v>6thDec2024(03:48:33)701407723News Feed</v>
      </c>
      <c r="C691" s="27" t="str">
        <v>Grow with Us</v>
      </c>
      <c r="D691" s="27" t="str">
        <v>[34]</v>
      </c>
      <c r="E691" s="27" t="str" cm="1">
        <f t="array" ref="E691:F691">_xlfn.TEXTSPLIT($B691,")")</f>
        <v>6thDec2024(03:48:33</v>
      </c>
      <c r="F691" s="27" t="str">
        <v>701407723News Feed</v>
      </c>
      <c r="G691" s="27" t="str">
        <f t="shared" si="101"/>
        <v>34]</v>
      </c>
      <c r="H691" s="27">
        <f>VALUE(SUBSTITUTE($G691,"]",""))</f>
        <v>34</v>
      </c>
      <c r="I691" s="27" t="str">
        <f t="shared" si="102"/>
        <v>Grow with Us</v>
      </c>
      <c r="J691" s="28" t="str">
        <f t="shared" si="103"/>
        <v>6thDec2024 03:48:33</v>
      </c>
      <c r="K691" s="28" t="str" cm="1">
        <f t="array" ref="K691:L691">_xlfn.TEXTSPLIT($J691," ")</f>
        <v>6thDec2024</v>
      </c>
      <c r="L691" s="28" t="str">
        <v>03:48:33</v>
      </c>
      <c r="M691" s="58" t="str">
        <f t="shared" si="104"/>
        <v>6/12/2024</v>
      </c>
      <c r="N691" s="28" t="str" cm="1">
        <f t="array" ref="N691:P691">_xlfn.TEXTSPLIT($M691,"/")</f>
        <v>6</v>
      </c>
      <c r="O691" s="28" t="str">
        <v>12</v>
      </c>
      <c r="P691" s="28" t="str">
        <v>2024</v>
      </c>
      <c r="Q691" s="28">
        <f>DATE(P691,N691,O691)</f>
        <v>45455</v>
      </c>
      <c r="R691" s="89" t="str" cm="1">
        <f t="array" ref="R691:T691">_xlfn.TEXTSPLIT($L691,":")</f>
        <v>03</v>
      </c>
      <c r="S691" s="28" t="str">
        <v>48</v>
      </c>
      <c r="T691" s="28" t="str">
        <v>33</v>
      </c>
      <c r="U691" s="90">
        <f t="shared" si="105"/>
        <v>0.15871527777777777</v>
      </c>
      <c r="V691" s="27" t="str">
        <f t="shared" si="106"/>
        <v>News Feed</v>
      </c>
      <c r="W691" s="37" t="str">
        <f t="shared" si="107"/>
        <v>Facebook</v>
      </c>
      <c r="X691" s="71">
        <f t="shared" si="99"/>
        <v>34</v>
      </c>
      <c r="Y691" s="60" t="str">
        <f t="shared" si="100"/>
        <v>Grow with Us</v>
      </c>
      <c r="Z691" s="69">
        <f t="shared" si="108"/>
        <v>45455</v>
      </c>
      <c r="AA691" s="66" t="str" cm="1">
        <f t="array" ref="AA691:AB691">_xlfn.TEXTSPLIT($F691,$V691)</f>
        <v>701407723</v>
      </c>
      <c r="AB691" t="str">
        <v/>
      </c>
    </row>
    <row r="692" spans="1:28">
      <c r="A692" s="32" t="s">
        <v>1820</v>
      </c>
      <c r="B692" s="37" t="str" cm="1">
        <f t="array" ref="B692:D692">TRIM(_xlfn.TEXTSPLIT($A692,"#"))</f>
        <v>1stDec2024(03:07:26)601497727Explore Page</v>
      </c>
      <c r="C692" s="27" t="str">
        <v>Grow with Us</v>
      </c>
      <c r="D692" s="27" t="str">
        <v>[20]</v>
      </c>
      <c r="E692" s="27" t="str" cm="1">
        <f t="array" ref="E692:F692">_xlfn.TEXTSPLIT($B692,")")</f>
        <v>1stDec2024(03:07:26</v>
      </c>
      <c r="F692" s="27" t="str">
        <v>601497727Explore Page</v>
      </c>
      <c r="G692" s="27" t="str">
        <f t="shared" si="101"/>
        <v>20]</v>
      </c>
      <c r="H692" s="27">
        <f>VALUE(SUBSTITUTE($G692,"]",""))</f>
        <v>20</v>
      </c>
      <c r="I692" s="27" t="str">
        <f t="shared" si="102"/>
        <v>Grow with Us</v>
      </c>
      <c r="J692" s="28" t="str">
        <f t="shared" si="103"/>
        <v>1stDec2024 03:07:26</v>
      </c>
      <c r="K692" s="28" t="str" cm="1">
        <f t="array" ref="K692:L692">_xlfn.TEXTSPLIT($J692," ")</f>
        <v>1stDec2024</v>
      </c>
      <c r="L692" s="28" t="str">
        <v>03:07:26</v>
      </c>
      <c r="M692" s="58" t="str">
        <f t="shared" si="104"/>
        <v>1/12/2024</v>
      </c>
      <c r="N692" s="28" t="str" cm="1">
        <f t="array" ref="N692:P692">_xlfn.TEXTSPLIT($M692,"/")</f>
        <v>1</v>
      </c>
      <c r="O692" s="28" t="str">
        <v>12</v>
      </c>
      <c r="P692" s="28" t="str">
        <v>2024</v>
      </c>
      <c r="Q692" s="28">
        <f>DATE(P692,N692,O692)</f>
        <v>45303</v>
      </c>
      <c r="R692" s="89" t="str" cm="1">
        <f t="array" ref="R692:T692">_xlfn.TEXTSPLIT($L692,":")</f>
        <v>03</v>
      </c>
      <c r="S692" s="28" t="str">
        <v>07</v>
      </c>
      <c r="T692" s="28" t="str">
        <v>26</v>
      </c>
      <c r="U692" s="90">
        <f t="shared" si="105"/>
        <v>0.13016203703703705</v>
      </c>
      <c r="V692" s="27" t="str">
        <f t="shared" si="106"/>
        <v>Explore Page</v>
      </c>
      <c r="W692" s="37" t="str">
        <f t="shared" si="107"/>
        <v>Instagram</v>
      </c>
      <c r="X692" s="71">
        <f t="shared" si="99"/>
        <v>20</v>
      </c>
      <c r="Y692" s="60" t="str">
        <f t="shared" si="100"/>
        <v>Grow with Us</v>
      </c>
      <c r="Z692" s="69">
        <f t="shared" si="108"/>
        <v>45303</v>
      </c>
      <c r="AA692" s="66" t="str" cm="1">
        <f t="array" ref="AA692:AB692">_xlfn.TEXTSPLIT($F692,$V692)</f>
        <v>601497727</v>
      </c>
      <c r="AB692" t="str">
        <v/>
      </c>
    </row>
    <row r="693" spans="1:28">
      <c r="A693" s="32" t="s">
        <v>1821</v>
      </c>
      <c r="B693" s="37" t="str" cm="1">
        <f t="array" ref="B693:D693">TRIM(_xlfn.TEXTSPLIT($A693,"#"))</f>
        <v>1stDec2024(04:52:21)701587730Subscribers</v>
      </c>
      <c r="C693" s="27" t="str">
        <v>Unlock Your Potential</v>
      </c>
      <c r="D693" s="27" t="str">
        <v>[34]</v>
      </c>
      <c r="E693" s="27" t="str" cm="1">
        <f t="array" ref="E693:F693">_xlfn.TEXTSPLIT($B693,")")</f>
        <v>1stDec2024(04:52:21</v>
      </c>
      <c r="F693" s="27" t="str">
        <v>701587730Subscribers</v>
      </c>
      <c r="G693" s="27" t="str">
        <f t="shared" si="101"/>
        <v>34]</v>
      </c>
      <c r="H693" s="27">
        <f>VALUE(SUBSTITUTE($G693,"]",""))</f>
        <v>34</v>
      </c>
      <c r="I693" s="27" t="str">
        <f t="shared" si="102"/>
        <v>Unlock Your Potential</v>
      </c>
      <c r="J693" s="28" t="str">
        <f t="shared" si="103"/>
        <v>1stDec2024 04:52:21</v>
      </c>
      <c r="K693" s="28" t="str" cm="1">
        <f t="array" ref="K693:L693">_xlfn.TEXTSPLIT($J693," ")</f>
        <v>1stDec2024</v>
      </c>
      <c r="L693" s="28" t="str">
        <v>04:52:21</v>
      </c>
      <c r="M693" s="58" t="str">
        <f t="shared" si="104"/>
        <v>1/12/2024</v>
      </c>
      <c r="N693" s="28" t="str" cm="1">
        <f t="array" ref="N693:P693">_xlfn.TEXTSPLIT($M693,"/")</f>
        <v>1</v>
      </c>
      <c r="O693" s="28" t="str">
        <v>12</v>
      </c>
      <c r="P693" s="28" t="str">
        <v>2024</v>
      </c>
      <c r="Q693" s="28">
        <f>DATE(P693,N693,O693)</f>
        <v>45303</v>
      </c>
      <c r="R693" s="89" t="str" cm="1">
        <f t="array" ref="R693:T693">_xlfn.TEXTSPLIT($L693,":")</f>
        <v>04</v>
      </c>
      <c r="S693" s="28" t="str">
        <v>52</v>
      </c>
      <c r="T693" s="28" t="str">
        <v>21</v>
      </c>
      <c r="U693" s="90">
        <f t="shared" si="105"/>
        <v>0.20302083333333334</v>
      </c>
      <c r="V693" s="27" t="str">
        <f t="shared" si="106"/>
        <v>Subscribers</v>
      </c>
      <c r="W693" s="37" t="str">
        <f t="shared" si="107"/>
        <v>Youtube</v>
      </c>
      <c r="X693" s="71">
        <f t="shared" si="99"/>
        <v>34</v>
      </c>
      <c r="Y693" s="60" t="str">
        <f t="shared" si="100"/>
        <v>Unlock Your Potential</v>
      </c>
      <c r="Z693" s="69">
        <f t="shared" si="108"/>
        <v>45303</v>
      </c>
      <c r="AA693" s="66" t="str" cm="1">
        <f t="array" ref="AA693:AB693">_xlfn.TEXTSPLIT($F693,$V693)</f>
        <v>701587730</v>
      </c>
      <c r="AB693" t="str">
        <v/>
      </c>
    </row>
    <row r="694" spans="1:28">
      <c r="A694" s="32" t="s">
        <v>1822</v>
      </c>
      <c r="B694" s="37" t="str" cm="1">
        <f t="array" ref="B694:D694">TRIM(_xlfn.TEXTSPLIT($A694,"#"))</f>
        <v>7thDec2024(09:14:47)701677734Reels</v>
      </c>
      <c r="C694" s="27" t="str">
        <v>Unlock Your Potential</v>
      </c>
      <c r="D694" s="27" t="str">
        <v>[31]</v>
      </c>
      <c r="E694" s="27" t="str" cm="1">
        <f t="array" ref="E694:F694">_xlfn.TEXTSPLIT($B694,")")</f>
        <v>7thDec2024(09:14:47</v>
      </c>
      <c r="F694" s="27" t="str">
        <v>701677734Reels</v>
      </c>
      <c r="G694" s="27" t="str">
        <f t="shared" si="101"/>
        <v>31]</v>
      </c>
      <c r="H694" s="27">
        <f>VALUE(SUBSTITUTE($G694,"]",""))</f>
        <v>31</v>
      </c>
      <c r="I694" s="27" t="str">
        <f t="shared" si="102"/>
        <v>Unlock Your Potential</v>
      </c>
      <c r="J694" s="28" t="str">
        <f t="shared" si="103"/>
        <v>7thDec2024 09:14:47</v>
      </c>
      <c r="K694" s="28" t="str" cm="1">
        <f t="array" ref="K694:L694">_xlfn.TEXTSPLIT($J694," ")</f>
        <v>7thDec2024</v>
      </c>
      <c r="L694" s="28" t="str">
        <v>09:14:47</v>
      </c>
      <c r="M694" s="58" t="str">
        <f t="shared" si="104"/>
        <v>7/12/2024</v>
      </c>
      <c r="N694" s="28" t="str" cm="1">
        <f t="array" ref="N694:P694">_xlfn.TEXTSPLIT($M694,"/")</f>
        <v>7</v>
      </c>
      <c r="O694" s="28" t="str">
        <v>12</v>
      </c>
      <c r="P694" s="28" t="str">
        <v>2024</v>
      </c>
      <c r="Q694" s="28">
        <f>DATE(P694,N694,O694)</f>
        <v>45485</v>
      </c>
      <c r="R694" s="89" t="str" cm="1">
        <f t="array" ref="R694:T694">_xlfn.TEXTSPLIT($L694,":")</f>
        <v>09</v>
      </c>
      <c r="S694" s="28" t="str">
        <v>14</v>
      </c>
      <c r="T694" s="28" t="str">
        <v>47</v>
      </c>
      <c r="U694" s="90">
        <f t="shared" si="105"/>
        <v>0.38526620370370368</v>
      </c>
      <c r="V694" s="27" t="str">
        <f t="shared" si="106"/>
        <v>Reels</v>
      </c>
      <c r="W694" s="37" t="str">
        <f t="shared" si="107"/>
        <v>Instagram</v>
      </c>
      <c r="X694" s="71">
        <f t="shared" si="99"/>
        <v>31</v>
      </c>
      <c r="Y694" s="60" t="str">
        <f t="shared" si="100"/>
        <v>Unlock Your Potential</v>
      </c>
      <c r="Z694" s="69">
        <f t="shared" si="108"/>
        <v>45485</v>
      </c>
      <c r="AA694" s="66" t="str" cm="1">
        <f t="array" ref="AA694:AB694">_xlfn.TEXTSPLIT($F694,$V694)</f>
        <v>701677734</v>
      </c>
      <c r="AB694" t="str">
        <v/>
      </c>
    </row>
    <row r="695" spans="1:28">
      <c r="A695" s="32" t="s">
        <v>1823</v>
      </c>
      <c r="B695" s="37" t="str" cm="1">
        <f t="array" ref="B695:D695">TRIM(_xlfn.TEXTSPLIT($A695,"#"))</f>
        <v>6thDec2024(03:37:43)701767738Explore Page</v>
      </c>
      <c r="C695" s="27" t="str">
        <v>Train to Gain</v>
      </c>
      <c r="D695" s="27" t="str">
        <v>[15]</v>
      </c>
      <c r="E695" s="27" t="str" cm="1">
        <f t="array" ref="E695:F695">_xlfn.TEXTSPLIT($B695,")")</f>
        <v>6thDec2024(03:37:43</v>
      </c>
      <c r="F695" s="27" t="str">
        <v>701767738Explore Page</v>
      </c>
      <c r="G695" s="27" t="str">
        <f t="shared" si="101"/>
        <v>15]</v>
      </c>
      <c r="H695" s="27">
        <f>VALUE(SUBSTITUTE($G695,"]",""))</f>
        <v>15</v>
      </c>
      <c r="I695" s="27" t="str">
        <f t="shared" si="102"/>
        <v>Train to Gain</v>
      </c>
      <c r="J695" s="28" t="str">
        <f t="shared" si="103"/>
        <v>6thDec2024 03:37:43</v>
      </c>
      <c r="K695" s="28" t="str" cm="1">
        <f t="array" ref="K695:L695">_xlfn.TEXTSPLIT($J695," ")</f>
        <v>6thDec2024</v>
      </c>
      <c r="L695" s="28" t="str">
        <v>03:37:43</v>
      </c>
      <c r="M695" s="58" t="str">
        <f t="shared" si="104"/>
        <v>6/12/2024</v>
      </c>
      <c r="N695" s="28" t="str" cm="1">
        <f t="array" ref="N695:P695">_xlfn.TEXTSPLIT($M695,"/")</f>
        <v>6</v>
      </c>
      <c r="O695" s="28" t="str">
        <v>12</v>
      </c>
      <c r="P695" s="28" t="str">
        <v>2024</v>
      </c>
      <c r="Q695" s="28">
        <f>DATE(P695,N695,O695)</f>
        <v>45455</v>
      </c>
      <c r="R695" s="89" t="str" cm="1">
        <f t="array" ref="R695:T695">_xlfn.TEXTSPLIT($L695,":")</f>
        <v>03</v>
      </c>
      <c r="S695" s="28" t="str">
        <v>37</v>
      </c>
      <c r="T695" s="28" t="str">
        <v>43</v>
      </c>
      <c r="U695" s="90">
        <f t="shared" si="105"/>
        <v>0.15119212962962963</v>
      </c>
      <c r="V695" s="27" t="str">
        <f t="shared" si="106"/>
        <v>Explore Page</v>
      </c>
      <c r="W695" s="37" t="str">
        <f t="shared" si="107"/>
        <v>Instagram</v>
      </c>
      <c r="X695" s="71">
        <f t="shared" si="99"/>
        <v>15</v>
      </c>
      <c r="Y695" s="60" t="str">
        <f t="shared" si="100"/>
        <v>Train to Gain</v>
      </c>
      <c r="Z695" s="69">
        <f t="shared" si="108"/>
        <v>45455</v>
      </c>
      <c r="AA695" s="66" t="str" cm="1">
        <f t="array" ref="AA695:AB695">_xlfn.TEXTSPLIT($F695,$V695)</f>
        <v>701767738</v>
      </c>
      <c r="AB695" t="str">
        <v/>
      </c>
    </row>
    <row r="696" spans="1:28">
      <c r="A696" s="32" t="s">
        <v>1824</v>
      </c>
      <c r="B696" s="37" t="str" cm="1">
        <f t="array" ref="B696:D696">TRIM(_xlfn.TEXTSPLIT($A696,"#"))</f>
        <v>3rdDec2024(05:51:24)601857742Explore Page</v>
      </c>
      <c r="C696" s="27" t="str">
        <v>Train to Gain</v>
      </c>
      <c r="D696" s="27" t="str">
        <v>[33]</v>
      </c>
      <c r="E696" s="27" t="str" cm="1">
        <f t="array" ref="E696:F696">_xlfn.TEXTSPLIT($B696,")")</f>
        <v>3rdDec2024(05:51:24</v>
      </c>
      <c r="F696" s="27" t="str">
        <v>601857742Explore Page</v>
      </c>
      <c r="G696" s="27" t="str">
        <f t="shared" si="101"/>
        <v>33]</v>
      </c>
      <c r="H696" s="27">
        <f>VALUE(SUBSTITUTE($G696,"]",""))</f>
        <v>33</v>
      </c>
      <c r="I696" s="27" t="str">
        <f t="shared" si="102"/>
        <v>Train to Gain</v>
      </c>
      <c r="J696" s="28" t="str">
        <f t="shared" si="103"/>
        <v>3rdDec2024 05:51:24</v>
      </c>
      <c r="K696" s="28" t="str" cm="1">
        <f t="array" ref="K696:L696">_xlfn.TEXTSPLIT($J696," ")</f>
        <v>3rdDec2024</v>
      </c>
      <c r="L696" s="28" t="str">
        <v>05:51:24</v>
      </c>
      <c r="M696" s="58" t="str">
        <f t="shared" si="104"/>
        <v>3/12/2024</v>
      </c>
      <c r="N696" s="28" t="str" cm="1">
        <f t="array" ref="N696:P696">_xlfn.TEXTSPLIT($M696,"/")</f>
        <v>3</v>
      </c>
      <c r="O696" s="28" t="str">
        <v>12</v>
      </c>
      <c r="P696" s="28" t="str">
        <v>2024</v>
      </c>
      <c r="Q696" s="28">
        <f>DATE(P696,N696,O696)</f>
        <v>45363</v>
      </c>
      <c r="R696" s="89" t="str" cm="1">
        <f t="array" ref="R696:T696">_xlfn.TEXTSPLIT($L696,":")</f>
        <v>05</v>
      </c>
      <c r="S696" s="28" t="str">
        <v>51</v>
      </c>
      <c r="T696" s="28" t="str">
        <v>24</v>
      </c>
      <c r="U696" s="90">
        <f t="shared" si="105"/>
        <v>0.24402777777777779</v>
      </c>
      <c r="V696" s="27" t="str">
        <f t="shared" si="106"/>
        <v>Explore Page</v>
      </c>
      <c r="W696" s="37" t="str">
        <f t="shared" si="107"/>
        <v>Instagram</v>
      </c>
      <c r="X696" s="71">
        <f t="shared" si="99"/>
        <v>33</v>
      </c>
      <c r="Y696" s="60" t="str">
        <f t="shared" si="100"/>
        <v>Train to Gain</v>
      </c>
      <c r="Z696" s="69">
        <f t="shared" si="108"/>
        <v>45363</v>
      </c>
      <c r="AA696" s="66" t="str" cm="1">
        <f t="array" ref="AA696:AB696">_xlfn.TEXTSPLIT($F696,$V696)</f>
        <v>601857742</v>
      </c>
      <c r="AB696" t="str">
        <v/>
      </c>
    </row>
    <row r="697" spans="1:28">
      <c r="A697" s="32" t="s">
        <v>1825</v>
      </c>
      <c r="B697" s="37" t="str" cm="1">
        <f t="array" ref="B697:D697">TRIM(_xlfn.TEXTSPLIT($A697,"#"))</f>
        <v>5thDec2024(10:14:19)601947745Reels</v>
      </c>
      <c r="C697" s="27" t="str">
        <v>Train to Gain</v>
      </c>
      <c r="D697" s="27" t="str">
        <v>[18]</v>
      </c>
      <c r="E697" s="27" t="str" cm="1">
        <f t="array" ref="E697:F697">_xlfn.TEXTSPLIT($B697,")")</f>
        <v>5thDec2024(10:14:19</v>
      </c>
      <c r="F697" s="27" t="str">
        <v>601947745Reels</v>
      </c>
      <c r="G697" s="27" t="str">
        <f t="shared" si="101"/>
        <v>18]</v>
      </c>
      <c r="H697" s="27">
        <f>VALUE(SUBSTITUTE($G697,"]",""))</f>
        <v>18</v>
      </c>
      <c r="I697" s="27" t="str">
        <f t="shared" si="102"/>
        <v>Train to Gain</v>
      </c>
      <c r="J697" s="28" t="str">
        <f t="shared" si="103"/>
        <v>5thDec2024 10:14:19</v>
      </c>
      <c r="K697" s="28" t="str" cm="1">
        <f t="array" ref="K697:L697">_xlfn.TEXTSPLIT($J697," ")</f>
        <v>5thDec2024</v>
      </c>
      <c r="L697" s="28" t="str">
        <v>10:14:19</v>
      </c>
      <c r="M697" s="58" t="str">
        <f t="shared" si="104"/>
        <v>5/12/2024</v>
      </c>
      <c r="N697" s="28" t="str" cm="1">
        <f t="array" ref="N697:P697">_xlfn.TEXTSPLIT($M697,"/")</f>
        <v>5</v>
      </c>
      <c r="O697" s="28" t="str">
        <v>12</v>
      </c>
      <c r="P697" s="28" t="str">
        <v>2024</v>
      </c>
      <c r="Q697" s="28">
        <f>DATE(P697,N697,O697)</f>
        <v>45424</v>
      </c>
      <c r="R697" s="89" t="str" cm="1">
        <f t="array" ref="R697:T697">_xlfn.TEXTSPLIT($L697,":")</f>
        <v>10</v>
      </c>
      <c r="S697" s="28" t="str">
        <v>14</v>
      </c>
      <c r="T697" s="28" t="str">
        <v>19</v>
      </c>
      <c r="U697" s="90">
        <f t="shared" si="105"/>
        <v>0.42660879629629628</v>
      </c>
      <c r="V697" s="27" t="str">
        <f t="shared" si="106"/>
        <v>Reels</v>
      </c>
      <c r="W697" s="37" t="str">
        <f t="shared" si="107"/>
        <v>Instagram</v>
      </c>
      <c r="X697" s="71">
        <f t="shared" si="99"/>
        <v>18</v>
      </c>
      <c r="Y697" s="60" t="str">
        <f t="shared" si="100"/>
        <v>Train to Gain</v>
      </c>
      <c r="Z697" s="69">
        <f t="shared" si="108"/>
        <v>45424</v>
      </c>
      <c r="AA697" s="66" t="str" cm="1">
        <f t="array" ref="AA697:AB697">_xlfn.TEXTSPLIT($F697,$V697)</f>
        <v>601947745</v>
      </c>
      <c r="AB697" t="str">
        <v/>
      </c>
    </row>
    <row r="698" spans="1:28">
      <c r="A698" s="32" t="s">
        <v>1826</v>
      </c>
      <c r="B698" s="37" t="str" cm="1">
        <f t="array" ref="B698:D698">TRIM(_xlfn.TEXTSPLIT($A698,"#"))</f>
        <v>3rdDec2024(10:00:16)602037749Explore Page</v>
      </c>
      <c r="C698" s="27" t="str">
        <v>Unlock Your Potential</v>
      </c>
      <c r="D698" s="27" t="str">
        <v>[40]</v>
      </c>
      <c r="E698" s="27" t="str" cm="1">
        <f t="array" ref="E698:F698">_xlfn.TEXTSPLIT($B698,")")</f>
        <v>3rdDec2024(10:00:16</v>
      </c>
      <c r="F698" s="27" t="str">
        <v>602037749Explore Page</v>
      </c>
      <c r="G698" s="27" t="str">
        <f t="shared" si="101"/>
        <v>40]</v>
      </c>
      <c r="H698" s="27">
        <f>VALUE(SUBSTITUTE($G698,"]",""))</f>
        <v>40</v>
      </c>
      <c r="I698" s="27" t="str">
        <f t="shared" si="102"/>
        <v>Unlock Your Potential</v>
      </c>
      <c r="J698" s="28" t="str">
        <f t="shared" si="103"/>
        <v>3rdDec2024 10:00:16</v>
      </c>
      <c r="K698" s="28" t="str" cm="1">
        <f t="array" ref="K698:L698">_xlfn.TEXTSPLIT($J698," ")</f>
        <v>3rdDec2024</v>
      </c>
      <c r="L698" s="28" t="str">
        <v>10:00:16</v>
      </c>
      <c r="M698" s="58" t="str">
        <f t="shared" si="104"/>
        <v>3/12/2024</v>
      </c>
      <c r="N698" s="28" t="str" cm="1">
        <f t="array" ref="N698:P698">_xlfn.TEXTSPLIT($M698,"/")</f>
        <v>3</v>
      </c>
      <c r="O698" s="28" t="str">
        <v>12</v>
      </c>
      <c r="P698" s="28" t="str">
        <v>2024</v>
      </c>
      <c r="Q698" s="28">
        <f>DATE(P698,N698,O698)</f>
        <v>45363</v>
      </c>
      <c r="R698" s="89" t="str" cm="1">
        <f t="array" ref="R698:T698">_xlfn.TEXTSPLIT($L698,":")</f>
        <v>10</v>
      </c>
      <c r="S698" s="28" t="str">
        <v>00</v>
      </c>
      <c r="T698" s="28" t="str">
        <v>16</v>
      </c>
      <c r="U698" s="90">
        <f t="shared" si="105"/>
        <v>0.41685185185185186</v>
      </c>
      <c r="V698" s="27" t="str">
        <f t="shared" si="106"/>
        <v>Explore Page</v>
      </c>
      <c r="W698" s="37" t="str">
        <f t="shared" si="107"/>
        <v>Instagram</v>
      </c>
      <c r="X698" s="71">
        <f t="shared" si="99"/>
        <v>40</v>
      </c>
      <c r="Y698" s="60" t="str">
        <f t="shared" si="100"/>
        <v>Unlock Your Potential</v>
      </c>
      <c r="Z698" s="69">
        <f t="shared" si="108"/>
        <v>45363</v>
      </c>
      <c r="AA698" s="66" t="str" cm="1">
        <f t="array" ref="AA698:AB698">_xlfn.TEXTSPLIT($F698,$V698)</f>
        <v>602037749</v>
      </c>
      <c r="AB698" t="str">
        <v/>
      </c>
    </row>
    <row r="699" spans="1:28">
      <c r="A699" s="32" t="s">
        <v>1827</v>
      </c>
      <c r="B699" s="37" t="str" cm="1">
        <f t="array" ref="B699:D699">TRIM(_xlfn.TEXTSPLIT($A699,"#"))</f>
        <v>7thDec2024(09:56:12)702127753Subscribers</v>
      </c>
      <c r="C699" s="27" t="str">
        <v>Train to Gain</v>
      </c>
      <c r="D699" s="27" t="str">
        <v>[36]</v>
      </c>
      <c r="E699" s="27" t="str" cm="1">
        <f t="array" ref="E699:F699">_xlfn.TEXTSPLIT($B699,")")</f>
        <v>7thDec2024(09:56:12</v>
      </c>
      <c r="F699" s="27" t="str">
        <v>702127753Subscribers</v>
      </c>
      <c r="G699" s="27" t="str">
        <f t="shared" si="101"/>
        <v>36]</v>
      </c>
      <c r="H699" s="27">
        <f>VALUE(SUBSTITUTE($G699,"]",""))</f>
        <v>36</v>
      </c>
      <c r="I699" s="27" t="str">
        <f t="shared" si="102"/>
        <v>Train to Gain</v>
      </c>
      <c r="J699" s="28" t="str">
        <f t="shared" si="103"/>
        <v>7thDec2024 09:56:12</v>
      </c>
      <c r="K699" s="28" t="str" cm="1">
        <f t="array" ref="K699:L699">_xlfn.TEXTSPLIT($J699," ")</f>
        <v>7thDec2024</v>
      </c>
      <c r="L699" s="28" t="str">
        <v>09:56:12</v>
      </c>
      <c r="M699" s="58" t="str">
        <f t="shared" si="104"/>
        <v>7/12/2024</v>
      </c>
      <c r="N699" s="28" t="str" cm="1">
        <f t="array" ref="N699:P699">_xlfn.TEXTSPLIT($M699,"/")</f>
        <v>7</v>
      </c>
      <c r="O699" s="28" t="str">
        <v>12</v>
      </c>
      <c r="P699" s="28" t="str">
        <v>2024</v>
      </c>
      <c r="Q699" s="28">
        <f>DATE(P699,N699,O699)</f>
        <v>45485</v>
      </c>
      <c r="R699" s="89" t="str" cm="1">
        <f t="array" ref="R699:T699">_xlfn.TEXTSPLIT($L699,":")</f>
        <v>09</v>
      </c>
      <c r="S699" s="28" t="str">
        <v>56</v>
      </c>
      <c r="T699" s="28" t="str">
        <v>12</v>
      </c>
      <c r="U699" s="90">
        <f t="shared" si="105"/>
        <v>0.41402777777777777</v>
      </c>
      <c r="V699" s="27" t="str">
        <f t="shared" si="106"/>
        <v>Subscribers</v>
      </c>
      <c r="W699" s="37" t="str">
        <f t="shared" si="107"/>
        <v>Youtube</v>
      </c>
      <c r="X699" s="71">
        <f t="shared" si="99"/>
        <v>36</v>
      </c>
      <c r="Y699" s="60" t="str">
        <f t="shared" si="100"/>
        <v>Train to Gain</v>
      </c>
      <c r="Z699" s="69">
        <f t="shared" si="108"/>
        <v>45485</v>
      </c>
      <c r="AA699" s="66" t="str" cm="1">
        <f t="array" ref="AA699:AB699">_xlfn.TEXTSPLIT($F699,$V699)</f>
        <v>702127753</v>
      </c>
      <c r="AB699" t="str">
        <v/>
      </c>
    </row>
    <row r="700" spans="1:28">
      <c r="A700" s="32" t="s">
        <v>1828</v>
      </c>
      <c r="B700" s="37" t="str" cm="1">
        <f t="array" ref="B700:D700">TRIM(_xlfn.TEXTSPLIT($A700,"#"))</f>
        <v>1stDec2024(10:56:20)602217757Explore Page</v>
      </c>
      <c r="C700" s="27" t="str">
        <v>Grow with Us</v>
      </c>
      <c r="D700" s="27" t="str">
        <v>[30]</v>
      </c>
      <c r="E700" s="27" t="str" cm="1">
        <f t="array" ref="E700:F700">_xlfn.TEXTSPLIT($B700,")")</f>
        <v>1stDec2024(10:56:20</v>
      </c>
      <c r="F700" s="27" t="str">
        <v>602217757Explore Page</v>
      </c>
      <c r="G700" s="27" t="str">
        <f t="shared" si="101"/>
        <v>30]</v>
      </c>
      <c r="H700" s="27">
        <f>VALUE(SUBSTITUTE($G700,"]",""))</f>
        <v>30</v>
      </c>
      <c r="I700" s="27" t="str">
        <f t="shared" si="102"/>
        <v>Grow with Us</v>
      </c>
      <c r="J700" s="28" t="str">
        <f t="shared" si="103"/>
        <v>1stDec2024 10:56:20</v>
      </c>
      <c r="K700" s="28" t="str" cm="1">
        <f t="array" ref="K700:L700">_xlfn.TEXTSPLIT($J700," ")</f>
        <v>1stDec2024</v>
      </c>
      <c r="L700" s="28" t="str">
        <v>10:56:20</v>
      </c>
      <c r="M700" s="58" t="str">
        <f t="shared" si="104"/>
        <v>1/12/2024</v>
      </c>
      <c r="N700" s="28" t="str" cm="1">
        <f t="array" ref="N700:P700">_xlfn.TEXTSPLIT($M700,"/")</f>
        <v>1</v>
      </c>
      <c r="O700" s="28" t="str">
        <v>12</v>
      </c>
      <c r="P700" s="28" t="str">
        <v>2024</v>
      </c>
      <c r="Q700" s="28">
        <f>DATE(P700,N700,O700)</f>
        <v>45303</v>
      </c>
      <c r="R700" s="89" t="str" cm="1">
        <f t="array" ref="R700:T700">_xlfn.TEXTSPLIT($L700,":")</f>
        <v>10</v>
      </c>
      <c r="S700" s="28" t="str">
        <v>56</v>
      </c>
      <c r="T700" s="28" t="str">
        <v>20</v>
      </c>
      <c r="U700" s="90">
        <f t="shared" si="105"/>
        <v>0.45578703703703705</v>
      </c>
      <c r="V700" s="27" t="str">
        <f t="shared" si="106"/>
        <v>Explore Page</v>
      </c>
      <c r="W700" s="37" t="str">
        <f t="shared" si="107"/>
        <v>Instagram</v>
      </c>
      <c r="X700" s="71">
        <f t="shared" si="99"/>
        <v>30</v>
      </c>
      <c r="Y700" s="60" t="str">
        <f t="shared" si="100"/>
        <v>Grow with Us</v>
      </c>
      <c r="Z700" s="69">
        <f t="shared" si="108"/>
        <v>45303</v>
      </c>
      <c r="AA700" s="66" t="str" cm="1">
        <f t="array" ref="AA700:AB700">_xlfn.TEXTSPLIT($F700,$V700)</f>
        <v>602217757</v>
      </c>
      <c r="AB700" t="str">
        <v/>
      </c>
    </row>
    <row r="701" spans="1:28">
      <c r="A701" s="32" t="s">
        <v>1829</v>
      </c>
      <c r="B701" s="37" t="str" cm="1">
        <f t="array" ref="B701:D701">TRIM(_xlfn.TEXTSPLIT($A701,"#"))</f>
        <v>3rdDec2024(11:52:56)602307761Explore Page</v>
      </c>
      <c r="C701" s="27" t="str">
        <v>Unlock Your Potential</v>
      </c>
      <c r="D701" s="27" t="str">
        <v>[34]</v>
      </c>
      <c r="E701" s="27" t="str" cm="1">
        <f t="array" ref="E701:F701">_xlfn.TEXTSPLIT($B701,")")</f>
        <v>3rdDec2024(11:52:56</v>
      </c>
      <c r="F701" s="27" t="str">
        <v>602307761Explore Page</v>
      </c>
      <c r="G701" s="27" t="str">
        <f t="shared" si="101"/>
        <v>34]</v>
      </c>
      <c r="H701" s="27">
        <f>VALUE(SUBSTITUTE($G701,"]",""))</f>
        <v>34</v>
      </c>
      <c r="I701" s="27" t="str">
        <f t="shared" si="102"/>
        <v>Unlock Your Potential</v>
      </c>
      <c r="J701" s="28" t="str">
        <f t="shared" si="103"/>
        <v>3rdDec2024 11:52:56</v>
      </c>
      <c r="K701" s="28" t="str" cm="1">
        <f t="array" ref="K701:L701">_xlfn.TEXTSPLIT($J701," ")</f>
        <v>3rdDec2024</v>
      </c>
      <c r="L701" s="28" t="str">
        <v>11:52:56</v>
      </c>
      <c r="M701" s="58" t="str">
        <f t="shared" si="104"/>
        <v>3/12/2024</v>
      </c>
      <c r="N701" s="28" t="str" cm="1">
        <f t="array" ref="N701:P701">_xlfn.TEXTSPLIT($M701,"/")</f>
        <v>3</v>
      </c>
      <c r="O701" s="28" t="str">
        <v>12</v>
      </c>
      <c r="P701" s="28" t="str">
        <v>2024</v>
      </c>
      <c r="Q701" s="28">
        <f>DATE(P701,N701,O701)</f>
        <v>45363</v>
      </c>
      <c r="R701" s="89" t="str" cm="1">
        <f t="array" ref="R701:T701">_xlfn.TEXTSPLIT($L701,":")</f>
        <v>11</v>
      </c>
      <c r="S701" s="28" t="str">
        <v>52</v>
      </c>
      <c r="T701" s="28" t="str">
        <v>56</v>
      </c>
      <c r="U701" s="90">
        <f t="shared" si="105"/>
        <v>0.49509259259259258</v>
      </c>
      <c r="V701" s="27" t="str">
        <f t="shared" si="106"/>
        <v>Explore Page</v>
      </c>
      <c r="W701" s="37" t="str">
        <f t="shared" si="107"/>
        <v>Instagram</v>
      </c>
      <c r="X701" s="71">
        <f t="shared" si="99"/>
        <v>34</v>
      </c>
      <c r="Y701" s="60" t="str">
        <f t="shared" si="100"/>
        <v>Unlock Your Potential</v>
      </c>
      <c r="Z701" s="69">
        <f t="shared" si="108"/>
        <v>45363</v>
      </c>
      <c r="AA701" s="66" t="str" cm="1">
        <f t="array" ref="AA701:AB701">_xlfn.TEXTSPLIT($F701,$V701)</f>
        <v>602307761</v>
      </c>
      <c r="AB701" t="str">
        <v/>
      </c>
    </row>
    <row r="702" spans="1:28">
      <c r="A702" s="32" t="s">
        <v>1830</v>
      </c>
      <c r="B702" s="37" t="str" cm="1">
        <f t="array" ref="B702:D702">TRIM(_xlfn.TEXTSPLIT($A702,"#"))</f>
        <v>1stDec2024(08:11:06)602397764Monetization</v>
      </c>
      <c r="C702" s="27" t="str">
        <v>Unlock Your Potential</v>
      </c>
      <c r="D702" s="27" t="str">
        <v>[14]</v>
      </c>
      <c r="E702" s="27" t="str" cm="1">
        <f t="array" ref="E702:F702">_xlfn.TEXTSPLIT($B702,")")</f>
        <v>1stDec2024(08:11:06</v>
      </c>
      <c r="F702" s="27" t="str">
        <v>602397764Monetization</v>
      </c>
      <c r="G702" s="27" t="str">
        <f t="shared" si="101"/>
        <v>14]</v>
      </c>
      <c r="H702" s="27">
        <f>VALUE(SUBSTITUTE($G702,"]",""))</f>
        <v>14</v>
      </c>
      <c r="I702" s="27" t="str">
        <f t="shared" si="102"/>
        <v>Unlock Your Potential</v>
      </c>
      <c r="J702" s="28" t="str">
        <f t="shared" si="103"/>
        <v>1stDec2024 08:11:06</v>
      </c>
      <c r="K702" s="28" t="str" cm="1">
        <f t="array" ref="K702:L702">_xlfn.TEXTSPLIT($J702," ")</f>
        <v>1stDec2024</v>
      </c>
      <c r="L702" s="28" t="str">
        <v>08:11:06</v>
      </c>
      <c r="M702" s="58" t="str">
        <f t="shared" si="104"/>
        <v>1/12/2024</v>
      </c>
      <c r="N702" s="28" t="str" cm="1">
        <f t="array" ref="N702:P702">_xlfn.TEXTSPLIT($M702,"/")</f>
        <v>1</v>
      </c>
      <c r="O702" s="28" t="str">
        <v>12</v>
      </c>
      <c r="P702" s="28" t="str">
        <v>2024</v>
      </c>
      <c r="Q702" s="28">
        <f>DATE(P702,N702,O702)</f>
        <v>45303</v>
      </c>
      <c r="R702" s="89" t="str" cm="1">
        <f t="array" ref="R702:T702">_xlfn.TEXTSPLIT($L702,":")</f>
        <v>08</v>
      </c>
      <c r="S702" s="28" t="str">
        <v>11</v>
      </c>
      <c r="T702" s="28" t="str">
        <v>06</v>
      </c>
      <c r="U702" s="90">
        <f t="shared" si="105"/>
        <v>0.34104166666666669</v>
      </c>
      <c r="V702" s="27" t="str">
        <f t="shared" si="106"/>
        <v>Monetization</v>
      </c>
      <c r="W702" s="37" t="str">
        <f t="shared" si="107"/>
        <v>Youtube</v>
      </c>
      <c r="X702" s="71">
        <f t="shared" si="99"/>
        <v>14</v>
      </c>
      <c r="Y702" s="60" t="str">
        <f t="shared" si="100"/>
        <v>Unlock Your Potential</v>
      </c>
      <c r="Z702" s="69">
        <f t="shared" si="108"/>
        <v>45303</v>
      </c>
      <c r="AA702" s="66" t="str" cm="1">
        <f t="array" ref="AA702:AB702">_xlfn.TEXTSPLIT($F702,$V702)</f>
        <v>602397764</v>
      </c>
      <c r="AB702" t="str">
        <v/>
      </c>
    </row>
    <row r="703" spans="1:28">
      <c r="A703" s="32" t="s">
        <v>1831</v>
      </c>
      <c r="B703" s="37" t="str" cm="1">
        <f t="array" ref="B703:D703">TRIM(_xlfn.TEXTSPLIT($A703,"#"))</f>
        <v>2ndDec2024(08:20:08)702487768Monetization</v>
      </c>
      <c r="C703" s="27" t="str">
        <v>Train to Gain</v>
      </c>
      <c r="D703" s="27" t="str">
        <v>[36]</v>
      </c>
      <c r="E703" s="27" t="str" cm="1">
        <f t="array" ref="E703:F703">_xlfn.TEXTSPLIT($B703,")")</f>
        <v>2ndDec2024(08:20:08</v>
      </c>
      <c r="F703" s="27" t="str">
        <v>702487768Monetization</v>
      </c>
      <c r="G703" s="27" t="str">
        <f t="shared" si="101"/>
        <v>36]</v>
      </c>
      <c r="H703" s="27">
        <f>VALUE(SUBSTITUTE($G703,"]",""))</f>
        <v>36</v>
      </c>
      <c r="I703" s="27" t="str">
        <f t="shared" si="102"/>
        <v>Train to Gain</v>
      </c>
      <c r="J703" s="28" t="str">
        <f t="shared" si="103"/>
        <v>2ndDec2024 08:20:08</v>
      </c>
      <c r="K703" s="28" t="str" cm="1">
        <f t="array" ref="K703:L703">_xlfn.TEXTSPLIT($J703," ")</f>
        <v>2ndDec2024</v>
      </c>
      <c r="L703" s="28" t="str">
        <v>08:20:08</v>
      </c>
      <c r="M703" s="58" t="str">
        <f t="shared" si="104"/>
        <v>2/12/2024</v>
      </c>
      <c r="N703" s="28" t="str" cm="1">
        <f t="array" ref="N703:P703">_xlfn.TEXTSPLIT($M703,"/")</f>
        <v>2</v>
      </c>
      <c r="O703" s="28" t="str">
        <v>12</v>
      </c>
      <c r="P703" s="28" t="str">
        <v>2024</v>
      </c>
      <c r="Q703" s="28">
        <f>DATE(P703,N703,O703)</f>
        <v>45334</v>
      </c>
      <c r="R703" s="89" t="str" cm="1">
        <f t="array" ref="R703:T703">_xlfn.TEXTSPLIT($L703,":")</f>
        <v>08</v>
      </c>
      <c r="S703" s="28" t="str">
        <v>20</v>
      </c>
      <c r="T703" s="28" t="str">
        <v>08</v>
      </c>
      <c r="U703" s="90">
        <f t="shared" si="105"/>
        <v>0.3473148148148148</v>
      </c>
      <c r="V703" s="27" t="str">
        <f t="shared" si="106"/>
        <v>Monetization</v>
      </c>
      <c r="W703" s="37" t="str">
        <f t="shared" si="107"/>
        <v>Youtube</v>
      </c>
      <c r="X703" s="71">
        <f t="shared" si="99"/>
        <v>36</v>
      </c>
      <c r="Y703" s="60" t="str">
        <f t="shared" si="100"/>
        <v>Train to Gain</v>
      </c>
      <c r="Z703" s="69">
        <f t="shared" si="108"/>
        <v>45334</v>
      </c>
      <c r="AA703" s="66" t="str" cm="1">
        <f t="array" ref="AA703:AB703">_xlfn.TEXTSPLIT($F703,$V703)</f>
        <v>702487768</v>
      </c>
      <c r="AB703" t="str">
        <v/>
      </c>
    </row>
    <row r="704" spans="1:28">
      <c r="A704" s="32" t="s">
        <v>1832</v>
      </c>
      <c r="B704" s="37" t="str" cm="1">
        <f t="array" ref="B704:D704">TRIM(_xlfn.TEXTSPLIT($A704,"#"))</f>
        <v>3rdDec2024(03:12:43)702577772Subscribers</v>
      </c>
      <c r="C704" s="27" t="str">
        <v>Unlock Your Potential</v>
      </c>
      <c r="D704" s="27" t="str">
        <v>[35]</v>
      </c>
      <c r="E704" s="27" t="str" cm="1">
        <f t="array" ref="E704:F704">_xlfn.TEXTSPLIT($B704,")")</f>
        <v>3rdDec2024(03:12:43</v>
      </c>
      <c r="F704" s="27" t="str">
        <v>702577772Subscribers</v>
      </c>
      <c r="G704" s="27" t="str">
        <f t="shared" si="101"/>
        <v>35]</v>
      </c>
      <c r="H704" s="27">
        <f>VALUE(SUBSTITUTE($G704,"]",""))</f>
        <v>35</v>
      </c>
      <c r="I704" s="27" t="str">
        <f t="shared" si="102"/>
        <v>Unlock Your Potential</v>
      </c>
      <c r="J704" s="28" t="str">
        <f t="shared" si="103"/>
        <v>3rdDec2024 03:12:43</v>
      </c>
      <c r="K704" s="28" t="str" cm="1">
        <f t="array" ref="K704:L704">_xlfn.TEXTSPLIT($J704," ")</f>
        <v>3rdDec2024</v>
      </c>
      <c r="L704" s="28" t="str">
        <v>03:12:43</v>
      </c>
      <c r="M704" s="58" t="str">
        <f t="shared" si="104"/>
        <v>3/12/2024</v>
      </c>
      <c r="N704" s="28" t="str" cm="1">
        <f t="array" ref="N704:P704">_xlfn.TEXTSPLIT($M704,"/")</f>
        <v>3</v>
      </c>
      <c r="O704" s="28" t="str">
        <v>12</v>
      </c>
      <c r="P704" s="28" t="str">
        <v>2024</v>
      </c>
      <c r="Q704" s="28">
        <f>DATE(P704,N704,O704)</f>
        <v>45363</v>
      </c>
      <c r="R704" s="89" t="str" cm="1">
        <f t="array" ref="R704:T704">_xlfn.TEXTSPLIT($L704,":")</f>
        <v>03</v>
      </c>
      <c r="S704" s="28" t="str">
        <v>12</v>
      </c>
      <c r="T704" s="28" t="str">
        <v>43</v>
      </c>
      <c r="U704" s="90">
        <f t="shared" si="105"/>
        <v>0.13383101851851853</v>
      </c>
      <c r="V704" s="27" t="str">
        <f t="shared" si="106"/>
        <v>Subscribers</v>
      </c>
      <c r="W704" s="37" t="str">
        <f t="shared" si="107"/>
        <v>Youtube</v>
      </c>
      <c r="X704" s="71">
        <f t="shared" si="99"/>
        <v>35</v>
      </c>
      <c r="Y704" s="60" t="str">
        <f t="shared" si="100"/>
        <v>Unlock Your Potential</v>
      </c>
      <c r="Z704" s="69">
        <f t="shared" si="108"/>
        <v>45363</v>
      </c>
      <c r="AA704" s="66" t="str" cm="1">
        <f t="array" ref="AA704:AB704">_xlfn.TEXTSPLIT($F704,$V704)</f>
        <v>702577772</v>
      </c>
      <c r="AB704" t="str">
        <v/>
      </c>
    </row>
    <row r="705" spans="1:28">
      <c r="A705" s="32" t="s">
        <v>1833</v>
      </c>
      <c r="B705" s="37" t="str" cm="1">
        <f t="array" ref="B705:D705">TRIM(_xlfn.TEXTSPLIT($A705,"#"))</f>
        <v>3rdDec2024(06:53:39)602667776News Feed</v>
      </c>
      <c r="C705" s="27" t="str">
        <v>Unlock Your Potential</v>
      </c>
      <c r="D705" s="27" t="str">
        <v>[18]</v>
      </c>
      <c r="E705" s="27" t="str" cm="1">
        <f t="array" ref="E705:F705">_xlfn.TEXTSPLIT($B705,")")</f>
        <v>3rdDec2024(06:53:39</v>
      </c>
      <c r="F705" s="27" t="str">
        <v>602667776News Feed</v>
      </c>
      <c r="G705" s="27" t="str">
        <f t="shared" si="101"/>
        <v>18]</v>
      </c>
      <c r="H705" s="27">
        <f>VALUE(SUBSTITUTE($G705,"]",""))</f>
        <v>18</v>
      </c>
      <c r="I705" s="27" t="str">
        <f t="shared" si="102"/>
        <v>Unlock Your Potential</v>
      </c>
      <c r="J705" s="28" t="str">
        <f t="shared" si="103"/>
        <v>3rdDec2024 06:53:39</v>
      </c>
      <c r="K705" s="28" t="str" cm="1">
        <f t="array" ref="K705:L705">_xlfn.TEXTSPLIT($J705," ")</f>
        <v>3rdDec2024</v>
      </c>
      <c r="L705" s="28" t="str">
        <v>06:53:39</v>
      </c>
      <c r="M705" s="58" t="str">
        <f t="shared" si="104"/>
        <v>3/12/2024</v>
      </c>
      <c r="N705" s="28" t="str" cm="1">
        <f t="array" ref="N705:P705">_xlfn.TEXTSPLIT($M705,"/")</f>
        <v>3</v>
      </c>
      <c r="O705" s="28" t="str">
        <v>12</v>
      </c>
      <c r="P705" s="28" t="str">
        <v>2024</v>
      </c>
      <c r="Q705" s="28">
        <f>DATE(P705,N705,O705)</f>
        <v>45363</v>
      </c>
      <c r="R705" s="89" t="str" cm="1">
        <f t="array" ref="R705:T705">_xlfn.TEXTSPLIT($L705,":")</f>
        <v>06</v>
      </c>
      <c r="S705" s="28" t="str">
        <v>53</v>
      </c>
      <c r="T705" s="28" t="str">
        <v>39</v>
      </c>
      <c r="U705" s="90">
        <f t="shared" si="105"/>
        <v>0.28725694444444444</v>
      </c>
      <c r="V705" s="27" t="str">
        <f t="shared" si="106"/>
        <v>News Feed</v>
      </c>
      <c r="W705" s="37" t="str">
        <f t="shared" si="107"/>
        <v>Facebook</v>
      </c>
      <c r="X705" s="71">
        <f t="shared" si="99"/>
        <v>18</v>
      </c>
      <c r="Y705" s="60" t="str">
        <f t="shared" si="100"/>
        <v>Unlock Your Potential</v>
      </c>
      <c r="Z705" s="69">
        <f t="shared" si="108"/>
        <v>45363</v>
      </c>
      <c r="AA705" s="66" t="str" cm="1">
        <f t="array" ref="AA705:AB705">_xlfn.TEXTSPLIT($F705,$V705)</f>
        <v>602667776</v>
      </c>
      <c r="AB705" t="str">
        <v/>
      </c>
    </row>
    <row r="706" spans="1:28">
      <c r="A706" s="32" t="s">
        <v>1834</v>
      </c>
      <c r="B706" s="37" t="str" cm="1">
        <f t="array" ref="B706:D706">TRIM(_xlfn.TEXTSPLIT($A706,"#"))</f>
        <v>5thDec2024(01:32:54)702757779Reels</v>
      </c>
      <c r="C706" s="27" t="str">
        <v>Train to Gain</v>
      </c>
      <c r="D706" s="27" t="str">
        <v>[10]</v>
      </c>
      <c r="E706" s="27" t="str" cm="1">
        <f t="array" ref="E706:F706">_xlfn.TEXTSPLIT($B706,")")</f>
        <v>5thDec2024(01:32:54</v>
      </c>
      <c r="F706" s="27" t="str">
        <v>702757779Reels</v>
      </c>
      <c r="G706" s="27" t="str">
        <f t="shared" si="101"/>
        <v>10]</v>
      </c>
      <c r="H706" s="27">
        <f>VALUE(SUBSTITUTE($G706,"]",""))</f>
        <v>10</v>
      </c>
      <c r="I706" s="27" t="str">
        <f t="shared" si="102"/>
        <v>Train to Gain</v>
      </c>
      <c r="J706" s="28" t="str">
        <f t="shared" si="103"/>
        <v>5thDec2024 01:32:54</v>
      </c>
      <c r="K706" s="28" t="str" cm="1">
        <f t="array" ref="K706:L706">_xlfn.TEXTSPLIT($J706," ")</f>
        <v>5thDec2024</v>
      </c>
      <c r="L706" s="28" t="str">
        <v>01:32:54</v>
      </c>
      <c r="M706" s="58" t="str">
        <f t="shared" si="104"/>
        <v>5/12/2024</v>
      </c>
      <c r="N706" s="28" t="str" cm="1">
        <f t="array" ref="N706:P706">_xlfn.TEXTSPLIT($M706,"/")</f>
        <v>5</v>
      </c>
      <c r="O706" s="28" t="str">
        <v>12</v>
      </c>
      <c r="P706" s="28" t="str">
        <v>2024</v>
      </c>
      <c r="Q706" s="28">
        <f>DATE(P706,N706,O706)</f>
        <v>45424</v>
      </c>
      <c r="R706" s="89" t="str" cm="1">
        <f t="array" ref="R706:T706">_xlfn.TEXTSPLIT($L706,":")</f>
        <v>01</v>
      </c>
      <c r="S706" s="28" t="str">
        <v>32</v>
      </c>
      <c r="T706" s="28" t="str">
        <v>54</v>
      </c>
      <c r="U706" s="90">
        <f t="shared" si="105"/>
        <v>6.4513888888888885E-2</v>
      </c>
      <c r="V706" s="27" t="str">
        <f t="shared" si="106"/>
        <v>Reels</v>
      </c>
      <c r="W706" s="37" t="str">
        <f t="shared" si="107"/>
        <v>Instagram</v>
      </c>
      <c r="X706" s="71">
        <f t="shared" ref="X706:X769" si="109">H706</f>
        <v>10</v>
      </c>
      <c r="Y706" s="60" t="str">
        <f t="shared" ref="Y706:Y769" si="110">I706</f>
        <v>Train to Gain</v>
      </c>
      <c r="Z706" s="69">
        <f t="shared" si="108"/>
        <v>45424</v>
      </c>
      <c r="AA706" s="66" t="str" cm="1">
        <f t="array" ref="AA706:AB706">_xlfn.TEXTSPLIT($F706,$V706)</f>
        <v>702757779</v>
      </c>
      <c r="AB706" t="str">
        <v/>
      </c>
    </row>
    <row r="707" spans="1:28">
      <c r="A707" s="32" t="s">
        <v>1835</v>
      </c>
      <c r="B707" s="37" t="str" cm="1">
        <f t="array" ref="B707:D707">TRIM(_xlfn.TEXTSPLIT($A707,"#"))</f>
        <v>7thDec2024(04:53:17)702847783Explore Page</v>
      </c>
      <c r="C707" s="27" t="str">
        <v>Train to Gain</v>
      </c>
      <c r="D707" s="27" t="str">
        <v>[35]</v>
      </c>
      <c r="E707" s="27" t="str" cm="1">
        <f t="array" ref="E707:F707">_xlfn.TEXTSPLIT($B707,")")</f>
        <v>7thDec2024(04:53:17</v>
      </c>
      <c r="F707" s="27" t="str">
        <v>702847783Explore Page</v>
      </c>
      <c r="G707" s="27" t="str">
        <f t="shared" ref="G707:G770" si="111">SUBSTITUTE($D707,"[","")</f>
        <v>35]</v>
      </c>
      <c r="H707" s="27">
        <f>VALUE(SUBSTITUTE($G707,"]",""))</f>
        <v>35</v>
      </c>
      <c r="I707" s="27" t="str">
        <f t="shared" ref="I707:I770" si="112">C707</f>
        <v>Train to Gain</v>
      </c>
      <c r="J707" s="28" t="str">
        <f t="shared" ref="J707:J770" si="113">SUBSTITUTE($E707,"("," ")</f>
        <v>7thDec2024 04:53:17</v>
      </c>
      <c r="K707" s="28" t="str" cm="1">
        <f t="array" ref="K707:L707">_xlfn.TEXTSPLIT($J707," ")</f>
        <v>7thDec2024</v>
      </c>
      <c r="L707" s="28" t="str">
        <v>04:53:17</v>
      </c>
      <c r="M707" s="58" t="str">
        <f t="shared" ref="M707:M770" si="114">IF($K707="7thDec2024","7/12/2024",IF($K707="1stDec2024","1/12/2024",IF($K707="2ndDec2024","2/12/2024",IF($K707="3rdDec2024","3/12/2024",IF($K707="4thDec2024","4/12/2024",IF($K707="5thDec2024","5/12/2024",IF($K707="6thDec2024","6/12/2024",IF($K707="7thDec2024","7/12/2024"))))))))</f>
        <v>7/12/2024</v>
      </c>
      <c r="N707" s="28" t="str" cm="1">
        <f t="array" ref="N707:P707">_xlfn.TEXTSPLIT($M707,"/")</f>
        <v>7</v>
      </c>
      <c r="O707" s="28" t="str">
        <v>12</v>
      </c>
      <c r="P707" s="28" t="str">
        <v>2024</v>
      </c>
      <c r="Q707" s="28">
        <f>DATE(P707,N707,O707)</f>
        <v>45485</v>
      </c>
      <c r="R707" s="89" t="str" cm="1">
        <f t="array" ref="R707:T707">_xlfn.TEXTSPLIT($L707,":")</f>
        <v>04</v>
      </c>
      <c r="S707" s="28" t="str">
        <v>53</v>
      </c>
      <c r="T707" s="28" t="str">
        <v>17</v>
      </c>
      <c r="U707" s="90">
        <f t="shared" ref="U707:U770" si="115">TIME(R707,S707,T707)</f>
        <v>0.20366898148148149</v>
      </c>
      <c r="V707" s="27" t="str">
        <f t="shared" ref="V707:V770" si="116">MID($F707,10,20)</f>
        <v>Explore Page</v>
      </c>
      <c r="W707" s="37" t="str">
        <f t="shared" ref="W707:W770" si="117">IF(OR($V707="Reels",$V707="Stories",$V707="Explore Page"),"Instagram",IF(OR($V707="News Feed",$V707="Groups",$V707="Marketplace",$V707="Watch",$V707="Reactions"),"Facebook",IF(OR($V707="Subscribers",$V707="Shorts",$V707="Monetization"),"Youtube")))</f>
        <v>Instagram</v>
      </c>
      <c r="X707" s="71">
        <f t="shared" si="109"/>
        <v>35</v>
      </c>
      <c r="Y707" s="60" t="str">
        <f t="shared" si="110"/>
        <v>Train to Gain</v>
      </c>
      <c r="Z707" s="69">
        <f t="shared" ref="Z707:Z770" si="118">Q707</f>
        <v>45485</v>
      </c>
      <c r="AA707" s="66" t="str" cm="1">
        <f t="array" ref="AA707:AB707">_xlfn.TEXTSPLIT($F707,$V707)</f>
        <v>702847783</v>
      </c>
      <c r="AB707" t="str">
        <v/>
      </c>
    </row>
    <row r="708" spans="1:28">
      <c r="A708" s="32" t="s">
        <v>1836</v>
      </c>
      <c r="B708" s="37" t="str" cm="1">
        <f t="array" ref="B708:D708">TRIM(_xlfn.TEXTSPLIT($A708,"#"))</f>
        <v>7thDec2024(00:04:36)602937787Subscribers</v>
      </c>
      <c r="C708" s="27" t="str">
        <v>Train to Gain</v>
      </c>
      <c r="D708" s="27" t="str">
        <v>[11]</v>
      </c>
      <c r="E708" s="27" t="str" cm="1">
        <f t="array" ref="E708:F708">_xlfn.TEXTSPLIT($B708,")")</f>
        <v>7thDec2024(00:04:36</v>
      </c>
      <c r="F708" s="27" t="str">
        <v>602937787Subscribers</v>
      </c>
      <c r="G708" s="27" t="str">
        <f t="shared" si="111"/>
        <v>11]</v>
      </c>
      <c r="H708" s="27">
        <f>VALUE(SUBSTITUTE($G708,"]",""))</f>
        <v>11</v>
      </c>
      <c r="I708" s="27" t="str">
        <f t="shared" si="112"/>
        <v>Train to Gain</v>
      </c>
      <c r="J708" s="28" t="str">
        <f t="shared" si="113"/>
        <v>7thDec2024 00:04:36</v>
      </c>
      <c r="K708" s="28" t="str" cm="1">
        <f t="array" ref="K708:L708">_xlfn.TEXTSPLIT($J708," ")</f>
        <v>7thDec2024</v>
      </c>
      <c r="L708" s="28" t="str">
        <v>00:04:36</v>
      </c>
      <c r="M708" s="58" t="str">
        <f t="shared" si="114"/>
        <v>7/12/2024</v>
      </c>
      <c r="N708" s="28" t="str" cm="1">
        <f t="array" ref="N708:P708">_xlfn.TEXTSPLIT($M708,"/")</f>
        <v>7</v>
      </c>
      <c r="O708" s="28" t="str">
        <v>12</v>
      </c>
      <c r="P708" s="28" t="str">
        <v>2024</v>
      </c>
      <c r="Q708" s="28">
        <f>DATE(P708,N708,O708)</f>
        <v>45485</v>
      </c>
      <c r="R708" s="89" t="str" cm="1">
        <f t="array" ref="R708:T708">_xlfn.TEXTSPLIT($L708,":")</f>
        <v>00</v>
      </c>
      <c r="S708" s="28" t="str">
        <v>04</v>
      </c>
      <c r="T708" s="28" t="str">
        <v>36</v>
      </c>
      <c r="U708" s="90">
        <f t="shared" si="115"/>
        <v>3.1944444444444446E-3</v>
      </c>
      <c r="V708" s="27" t="str">
        <f t="shared" si="116"/>
        <v>Subscribers</v>
      </c>
      <c r="W708" s="37" t="str">
        <f t="shared" si="117"/>
        <v>Youtube</v>
      </c>
      <c r="X708" s="71">
        <f t="shared" si="109"/>
        <v>11</v>
      </c>
      <c r="Y708" s="60" t="str">
        <f t="shared" si="110"/>
        <v>Train to Gain</v>
      </c>
      <c r="Z708" s="69">
        <f t="shared" si="118"/>
        <v>45485</v>
      </c>
      <c r="AA708" s="66" t="str" cm="1">
        <f t="array" ref="AA708:AB708">_xlfn.TEXTSPLIT($F708,$V708)</f>
        <v>602937787</v>
      </c>
      <c r="AB708" t="str">
        <v/>
      </c>
    </row>
    <row r="709" spans="1:28">
      <c r="A709" s="32" t="s">
        <v>1837</v>
      </c>
      <c r="B709" s="37" t="str" cm="1">
        <f t="array" ref="B709:D709">TRIM(_xlfn.TEXTSPLIT($A709,"#"))</f>
        <v>7thDec2024(00:30:34)603027791Monetization</v>
      </c>
      <c r="C709" s="27" t="str">
        <v>Unlock Your Potential</v>
      </c>
      <c r="D709" s="27" t="str">
        <v>[6]</v>
      </c>
      <c r="E709" s="27" t="str" cm="1">
        <f t="array" ref="E709:F709">_xlfn.TEXTSPLIT($B709,")")</f>
        <v>7thDec2024(00:30:34</v>
      </c>
      <c r="F709" s="27" t="str">
        <v>603027791Monetization</v>
      </c>
      <c r="G709" s="27" t="str">
        <f t="shared" si="111"/>
        <v>6]</v>
      </c>
      <c r="H709" s="27">
        <f>VALUE(SUBSTITUTE($G709,"]",""))</f>
        <v>6</v>
      </c>
      <c r="I709" s="27" t="str">
        <f t="shared" si="112"/>
        <v>Unlock Your Potential</v>
      </c>
      <c r="J709" s="28" t="str">
        <f t="shared" si="113"/>
        <v>7thDec2024 00:30:34</v>
      </c>
      <c r="K709" s="28" t="str" cm="1">
        <f t="array" ref="K709:L709">_xlfn.TEXTSPLIT($J709," ")</f>
        <v>7thDec2024</v>
      </c>
      <c r="L709" s="28" t="str">
        <v>00:30:34</v>
      </c>
      <c r="M709" s="58" t="str">
        <f t="shared" si="114"/>
        <v>7/12/2024</v>
      </c>
      <c r="N709" s="28" t="str" cm="1">
        <f t="array" ref="N709:P709">_xlfn.TEXTSPLIT($M709,"/")</f>
        <v>7</v>
      </c>
      <c r="O709" s="28" t="str">
        <v>12</v>
      </c>
      <c r="P709" s="28" t="str">
        <v>2024</v>
      </c>
      <c r="Q709" s="28">
        <f>DATE(P709,N709,O709)</f>
        <v>45485</v>
      </c>
      <c r="R709" s="89" t="str" cm="1">
        <f t="array" ref="R709:T709">_xlfn.TEXTSPLIT($L709,":")</f>
        <v>00</v>
      </c>
      <c r="S709" s="28" t="str">
        <v>30</v>
      </c>
      <c r="T709" s="28" t="str">
        <v>34</v>
      </c>
      <c r="U709" s="90">
        <f t="shared" si="115"/>
        <v>2.1226851851851851E-2</v>
      </c>
      <c r="V709" s="27" t="str">
        <f t="shared" si="116"/>
        <v>Monetization</v>
      </c>
      <c r="W709" s="37" t="str">
        <f t="shared" si="117"/>
        <v>Youtube</v>
      </c>
      <c r="X709" s="71">
        <f t="shared" si="109"/>
        <v>6</v>
      </c>
      <c r="Y709" s="60" t="str">
        <f t="shared" si="110"/>
        <v>Unlock Your Potential</v>
      </c>
      <c r="Z709" s="69">
        <f t="shared" si="118"/>
        <v>45485</v>
      </c>
      <c r="AA709" s="66" t="str" cm="1">
        <f t="array" ref="AA709:AB709">_xlfn.TEXTSPLIT($F709,$V709)</f>
        <v>603027791</v>
      </c>
      <c r="AB709" t="str">
        <v/>
      </c>
    </row>
    <row r="710" spans="1:28">
      <c r="A710" s="32" t="s">
        <v>1838</v>
      </c>
      <c r="B710" s="37" t="str" cm="1">
        <f t="array" ref="B710:D710">TRIM(_xlfn.TEXTSPLIT($A710,"#"))</f>
        <v>3rdDec2024(04:58:07)603117795Explore Page</v>
      </c>
      <c r="C710" s="27" t="str">
        <v>Train to Gain</v>
      </c>
      <c r="D710" s="27" t="str">
        <v>[40]</v>
      </c>
      <c r="E710" s="27" t="str" cm="1">
        <f t="array" ref="E710:F710">_xlfn.TEXTSPLIT($B710,")")</f>
        <v>3rdDec2024(04:58:07</v>
      </c>
      <c r="F710" s="27" t="str">
        <v>603117795Explore Page</v>
      </c>
      <c r="G710" s="27" t="str">
        <f t="shared" si="111"/>
        <v>40]</v>
      </c>
      <c r="H710" s="27">
        <f>VALUE(SUBSTITUTE($G710,"]",""))</f>
        <v>40</v>
      </c>
      <c r="I710" s="27" t="str">
        <f t="shared" si="112"/>
        <v>Train to Gain</v>
      </c>
      <c r="J710" s="28" t="str">
        <f t="shared" si="113"/>
        <v>3rdDec2024 04:58:07</v>
      </c>
      <c r="K710" s="28" t="str" cm="1">
        <f t="array" ref="K710:L710">_xlfn.TEXTSPLIT($J710," ")</f>
        <v>3rdDec2024</v>
      </c>
      <c r="L710" s="28" t="str">
        <v>04:58:07</v>
      </c>
      <c r="M710" s="58" t="str">
        <f t="shared" si="114"/>
        <v>3/12/2024</v>
      </c>
      <c r="N710" s="28" t="str" cm="1">
        <f t="array" ref="N710:P710">_xlfn.TEXTSPLIT($M710,"/")</f>
        <v>3</v>
      </c>
      <c r="O710" s="28" t="str">
        <v>12</v>
      </c>
      <c r="P710" s="28" t="str">
        <v>2024</v>
      </c>
      <c r="Q710" s="28">
        <f>DATE(P710,N710,O710)</f>
        <v>45363</v>
      </c>
      <c r="R710" s="89" t="str" cm="1">
        <f t="array" ref="R710:T710">_xlfn.TEXTSPLIT($L710,":")</f>
        <v>04</v>
      </c>
      <c r="S710" s="28" t="str">
        <v>58</v>
      </c>
      <c r="T710" s="28" t="str">
        <v>07</v>
      </c>
      <c r="U710" s="90">
        <f t="shared" si="115"/>
        <v>0.20702546296296295</v>
      </c>
      <c r="V710" s="27" t="str">
        <f t="shared" si="116"/>
        <v>Explore Page</v>
      </c>
      <c r="W710" s="37" t="str">
        <f t="shared" si="117"/>
        <v>Instagram</v>
      </c>
      <c r="X710" s="71">
        <f t="shared" si="109"/>
        <v>40</v>
      </c>
      <c r="Y710" s="60" t="str">
        <f t="shared" si="110"/>
        <v>Train to Gain</v>
      </c>
      <c r="Z710" s="69">
        <f t="shared" si="118"/>
        <v>45363</v>
      </c>
      <c r="AA710" s="66" t="str" cm="1">
        <f t="array" ref="AA710:AB710">_xlfn.TEXTSPLIT($F710,$V710)</f>
        <v>603117795</v>
      </c>
      <c r="AB710" t="str">
        <v/>
      </c>
    </row>
    <row r="711" spans="1:28">
      <c r="A711" s="32" t="s">
        <v>1839</v>
      </c>
      <c r="B711" s="37" t="str" cm="1">
        <f t="array" ref="B711:D711">TRIM(_xlfn.TEXTSPLIT($A711,"#"))</f>
        <v>6thDec2024(04:08:27)703207798Monetization</v>
      </c>
      <c r="C711" s="27" t="str">
        <v>Train to Gain</v>
      </c>
      <c r="D711" s="27" t="str">
        <v>[12]</v>
      </c>
      <c r="E711" s="27" t="str" cm="1">
        <f t="array" ref="E711:F711">_xlfn.TEXTSPLIT($B711,")")</f>
        <v>6thDec2024(04:08:27</v>
      </c>
      <c r="F711" s="27" t="str">
        <v>703207798Monetization</v>
      </c>
      <c r="G711" s="27" t="str">
        <f t="shared" si="111"/>
        <v>12]</v>
      </c>
      <c r="H711" s="27">
        <f>VALUE(SUBSTITUTE($G711,"]",""))</f>
        <v>12</v>
      </c>
      <c r="I711" s="27" t="str">
        <f t="shared" si="112"/>
        <v>Train to Gain</v>
      </c>
      <c r="J711" s="28" t="str">
        <f t="shared" si="113"/>
        <v>6thDec2024 04:08:27</v>
      </c>
      <c r="K711" s="28" t="str" cm="1">
        <f t="array" ref="K711:L711">_xlfn.TEXTSPLIT($J711," ")</f>
        <v>6thDec2024</v>
      </c>
      <c r="L711" s="28" t="str">
        <v>04:08:27</v>
      </c>
      <c r="M711" s="58" t="str">
        <f t="shared" si="114"/>
        <v>6/12/2024</v>
      </c>
      <c r="N711" s="28" t="str" cm="1">
        <f t="array" ref="N711:P711">_xlfn.TEXTSPLIT($M711,"/")</f>
        <v>6</v>
      </c>
      <c r="O711" s="28" t="str">
        <v>12</v>
      </c>
      <c r="P711" s="28" t="str">
        <v>2024</v>
      </c>
      <c r="Q711" s="28">
        <f>DATE(P711,N711,O711)</f>
        <v>45455</v>
      </c>
      <c r="R711" s="89" t="str" cm="1">
        <f t="array" ref="R711:T711">_xlfn.TEXTSPLIT($L711,":")</f>
        <v>04</v>
      </c>
      <c r="S711" s="28" t="str">
        <v>08</v>
      </c>
      <c r="T711" s="28" t="str">
        <v>27</v>
      </c>
      <c r="U711" s="90">
        <f t="shared" si="115"/>
        <v>0.17253472222222221</v>
      </c>
      <c r="V711" s="27" t="str">
        <f t="shared" si="116"/>
        <v>Monetization</v>
      </c>
      <c r="W711" s="37" t="str">
        <f t="shared" si="117"/>
        <v>Youtube</v>
      </c>
      <c r="X711" s="71">
        <f t="shared" si="109"/>
        <v>12</v>
      </c>
      <c r="Y711" s="60" t="str">
        <f t="shared" si="110"/>
        <v>Train to Gain</v>
      </c>
      <c r="Z711" s="69">
        <f t="shared" si="118"/>
        <v>45455</v>
      </c>
      <c r="AA711" s="66" t="str" cm="1">
        <f t="array" ref="AA711:AB711">_xlfn.TEXTSPLIT($F711,$V711)</f>
        <v>703207798</v>
      </c>
      <c r="AB711" t="str">
        <v/>
      </c>
    </row>
    <row r="712" spans="1:28">
      <c r="A712" s="32" t="s">
        <v>1840</v>
      </c>
      <c r="B712" s="37" t="str" cm="1">
        <f t="array" ref="B712:D712">TRIM(_xlfn.TEXTSPLIT($A712,"#"))</f>
        <v>3rdDec2024(02:06:18)703297802Groups</v>
      </c>
      <c r="C712" s="27" t="str">
        <v>Unlock Your Potential</v>
      </c>
      <c r="D712" s="27" t="str">
        <v>[18]</v>
      </c>
      <c r="E712" s="27" t="str" cm="1">
        <f t="array" ref="E712:F712">_xlfn.TEXTSPLIT($B712,")")</f>
        <v>3rdDec2024(02:06:18</v>
      </c>
      <c r="F712" s="27" t="str">
        <v>703297802Groups</v>
      </c>
      <c r="G712" s="27" t="str">
        <f t="shared" si="111"/>
        <v>18]</v>
      </c>
      <c r="H712" s="27">
        <f>VALUE(SUBSTITUTE($G712,"]",""))</f>
        <v>18</v>
      </c>
      <c r="I712" s="27" t="str">
        <f t="shared" si="112"/>
        <v>Unlock Your Potential</v>
      </c>
      <c r="J712" s="28" t="str">
        <f t="shared" si="113"/>
        <v>3rdDec2024 02:06:18</v>
      </c>
      <c r="K712" s="28" t="str" cm="1">
        <f t="array" ref="K712:L712">_xlfn.TEXTSPLIT($J712," ")</f>
        <v>3rdDec2024</v>
      </c>
      <c r="L712" s="28" t="str">
        <v>02:06:18</v>
      </c>
      <c r="M712" s="58" t="str">
        <f t="shared" si="114"/>
        <v>3/12/2024</v>
      </c>
      <c r="N712" s="28" t="str" cm="1">
        <f t="array" ref="N712:P712">_xlfn.TEXTSPLIT($M712,"/")</f>
        <v>3</v>
      </c>
      <c r="O712" s="28" t="str">
        <v>12</v>
      </c>
      <c r="P712" s="28" t="str">
        <v>2024</v>
      </c>
      <c r="Q712" s="28">
        <f>DATE(P712,N712,O712)</f>
        <v>45363</v>
      </c>
      <c r="R712" s="89" t="str" cm="1">
        <f t="array" ref="R712:T712">_xlfn.TEXTSPLIT($L712,":")</f>
        <v>02</v>
      </c>
      <c r="S712" s="28" t="str">
        <v>06</v>
      </c>
      <c r="T712" s="28" t="str">
        <v>18</v>
      </c>
      <c r="U712" s="90">
        <f t="shared" si="115"/>
        <v>8.7708333333333333E-2</v>
      </c>
      <c r="V712" s="27" t="str">
        <f t="shared" si="116"/>
        <v>Groups</v>
      </c>
      <c r="W712" s="37" t="str">
        <f t="shared" si="117"/>
        <v>Facebook</v>
      </c>
      <c r="X712" s="71">
        <f t="shared" si="109"/>
        <v>18</v>
      </c>
      <c r="Y712" s="60" t="str">
        <f t="shared" si="110"/>
        <v>Unlock Your Potential</v>
      </c>
      <c r="Z712" s="69">
        <f t="shared" si="118"/>
        <v>45363</v>
      </c>
      <c r="AA712" s="66" t="str" cm="1">
        <f t="array" ref="AA712:AB712">_xlfn.TEXTSPLIT($F712,$V712)</f>
        <v>703297802</v>
      </c>
      <c r="AB712" t="str">
        <v/>
      </c>
    </row>
    <row r="713" spans="1:28">
      <c r="A713" s="32" t="s">
        <v>1841</v>
      </c>
      <c r="B713" s="37" t="str" cm="1">
        <f t="array" ref="B713:D713">TRIM(_xlfn.TEXTSPLIT($A713,"#"))</f>
        <v>4thDec2024(07:38:55)603387806Explore Page</v>
      </c>
      <c r="C713" s="27" t="str">
        <v>Unlock Your Potential</v>
      </c>
      <c r="D713" s="27" t="str">
        <v>[34]</v>
      </c>
      <c r="E713" s="27" t="str" cm="1">
        <f t="array" ref="E713:F713">_xlfn.TEXTSPLIT($B713,")")</f>
        <v>4thDec2024(07:38:55</v>
      </c>
      <c r="F713" s="27" t="str">
        <v>603387806Explore Page</v>
      </c>
      <c r="G713" s="27" t="str">
        <f t="shared" si="111"/>
        <v>34]</v>
      </c>
      <c r="H713" s="27">
        <f>VALUE(SUBSTITUTE($G713,"]",""))</f>
        <v>34</v>
      </c>
      <c r="I713" s="27" t="str">
        <f t="shared" si="112"/>
        <v>Unlock Your Potential</v>
      </c>
      <c r="J713" s="28" t="str">
        <f t="shared" si="113"/>
        <v>4thDec2024 07:38:55</v>
      </c>
      <c r="K713" s="28" t="str" cm="1">
        <f t="array" ref="K713:L713">_xlfn.TEXTSPLIT($J713," ")</f>
        <v>4thDec2024</v>
      </c>
      <c r="L713" s="28" t="str">
        <v>07:38:55</v>
      </c>
      <c r="M713" s="58" t="str">
        <f t="shared" si="114"/>
        <v>4/12/2024</v>
      </c>
      <c r="N713" s="28" t="str" cm="1">
        <f t="array" ref="N713:P713">_xlfn.TEXTSPLIT($M713,"/")</f>
        <v>4</v>
      </c>
      <c r="O713" s="28" t="str">
        <v>12</v>
      </c>
      <c r="P713" s="28" t="str">
        <v>2024</v>
      </c>
      <c r="Q713" s="28">
        <f>DATE(P713,N713,O713)</f>
        <v>45394</v>
      </c>
      <c r="R713" s="89" t="str" cm="1">
        <f t="array" ref="R713:T713">_xlfn.TEXTSPLIT($L713,":")</f>
        <v>07</v>
      </c>
      <c r="S713" s="28" t="str">
        <v>38</v>
      </c>
      <c r="T713" s="28" t="str">
        <v>55</v>
      </c>
      <c r="U713" s="90">
        <f t="shared" si="115"/>
        <v>0.31869212962962962</v>
      </c>
      <c r="V713" s="27" t="str">
        <f t="shared" si="116"/>
        <v>Explore Page</v>
      </c>
      <c r="W713" s="37" t="str">
        <f t="shared" si="117"/>
        <v>Instagram</v>
      </c>
      <c r="X713" s="71">
        <f t="shared" si="109"/>
        <v>34</v>
      </c>
      <c r="Y713" s="60" t="str">
        <f t="shared" si="110"/>
        <v>Unlock Your Potential</v>
      </c>
      <c r="Z713" s="69">
        <f t="shared" si="118"/>
        <v>45394</v>
      </c>
      <c r="AA713" s="66" t="str" cm="1">
        <f t="array" ref="AA713:AB713">_xlfn.TEXTSPLIT($F713,$V713)</f>
        <v>603387806</v>
      </c>
      <c r="AB713" t="str">
        <v/>
      </c>
    </row>
    <row r="714" spans="1:28">
      <c r="A714" s="32" t="s">
        <v>1842</v>
      </c>
      <c r="B714" s="37" t="str" cm="1">
        <f t="array" ref="B714:D714">TRIM(_xlfn.TEXTSPLIT($A714,"#"))</f>
        <v>1stDec2024(09:46:38)603477810News Feed</v>
      </c>
      <c r="C714" s="27" t="str">
        <v>Grow with Us</v>
      </c>
      <c r="D714" s="27" t="str">
        <v>[15]</v>
      </c>
      <c r="E714" s="27" t="str" cm="1">
        <f t="array" ref="E714:F714">_xlfn.TEXTSPLIT($B714,")")</f>
        <v>1stDec2024(09:46:38</v>
      </c>
      <c r="F714" s="27" t="str">
        <v>603477810News Feed</v>
      </c>
      <c r="G714" s="27" t="str">
        <f t="shared" si="111"/>
        <v>15]</v>
      </c>
      <c r="H714" s="27">
        <f>VALUE(SUBSTITUTE($G714,"]",""))</f>
        <v>15</v>
      </c>
      <c r="I714" s="27" t="str">
        <f t="shared" si="112"/>
        <v>Grow with Us</v>
      </c>
      <c r="J714" s="28" t="str">
        <f t="shared" si="113"/>
        <v>1stDec2024 09:46:38</v>
      </c>
      <c r="K714" s="28" t="str" cm="1">
        <f t="array" ref="K714:L714">_xlfn.TEXTSPLIT($J714," ")</f>
        <v>1stDec2024</v>
      </c>
      <c r="L714" s="28" t="str">
        <v>09:46:38</v>
      </c>
      <c r="M714" s="58" t="str">
        <f t="shared" si="114"/>
        <v>1/12/2024</v>
      </c>
      <c r="N714" s="28" t="str" cm="1">
        <f t="array" ref="N714:P714">_xlfn.TEXTSPLIT($M714,"/")</f>
        <v>1</v>
      </c>
      <c r="O714" s="28" t="str">
        <v>12</v>
      </c>
      <c r="P714" s="28" t="str">
        <v>2024</v>
      </c>
      <c r="Q714" s="28">
        <f>DATE(P714,N714,O714)</f>
        <v>45303</v>
      </c>
      <c r="R714" s="89" t="str" cm="1">
        <f t="array" ref="R714:T714">_xlfn.TEXTSPLIT($L714,":")</f>
        <v>09</v>
      </c>
      <c r="S714" s="28" t="str">
        <v>46</v>
      </c>
      <c r="T714" s="28" t="str">
        <v>38</v>
      </c>
      <c r="U714" s="90">
        <f t="shared" si="115"/>
        <v>0.40738425925925925</v>
      </c>
      <c r="V714" s="27" t="str">
        <f t="shared" si="116"/>
        <v>News Feed</v>
      </c>
      <c r="W714" s="37" t="str">
        <f t="shared" si="117"/>
        <v>Facebook</v>
      </c>
      <c r="X714" s="71">
        <f t="shared" si="109"/>
        <v>15</v>
      </c>
      <c r="Y714" s="60" t="str">
        <f t="shared" si="110"/>
        <v>Grow with Us</v>
      </c>
      <c r="Z714" s="69">
        <f t="shared" si="118"/>
        <v>45303</v>
      </c>
      <c r="AA714" s="66" t="str" cm="1">
        <f t="array" ref="AA714:AB714">_xlfn.TEXTSPLIT($F714,$V714)</f>
        <v>603477810</v>
      </c>
      <c r="AB714" t="str">
        <v/>
      </c>
    </row>
    <row r="715" spans="1:28">
      <c r="A715" s="32" t="s">
        <v>1843</v>
      </c>
      <c r="B715" s="37" t="str" cm="1">
        <f t="array" ref="B715:D715">TRIM(_xlfn.TEXTSPLIT($A715,"#"))</f>
        <v>1stDec2024(07:45:06)703567813Stories</v>
      </c>
      <c r="C715" s="27" t="str">
        <v>Unlock Your Potential</v>
      </c>
      <c r="D715" s="27" t="str">
        <v>[10]</v>
      </c>
      <c r="E715" s="27" t="str" cm="1">
        <f t="array" ref="E715:F715">_xlfn.TEXTSPLIT($B715,")")</f>
        <v>1stDec2024(07:45:06</v>
      </c>
      <c r="F715" s="27" t="str">
        <v>703567813Stories</v>
      </c>
      <c r="G715" s="27" t="str">
        <f t="shared" si="111"/>
        <v>10]</v>
      </c>
      <c r="H715" s="27">
        <f>VALUE(SUBSTITUTE($G715,"]",""))</f>
        <v>10</v>
      </c>
      <c r="I715" s="27" t="str">
        <f t="shared" si="112"/>
        <v>Unlock Your Potential</v>
      </c>
      <c r="J715" s="28" t="str">
        <f t="shared" si="113"/>
        <v>1stDec2024 07:45:06</v>
      </c>
      <c r="K715" s="28" t="str" cm="1">
        <f t="array" ref="K715:L715">_xlfn.TEXTSPLIT($J715," ")</f>
        <v>1stDec2024</v>
      </c>
      <c r="L715" s="28" t="str">
        <v>07:45:06</v>
      </c>
      <c r="M715" s="58" t="str">
        <f t="shared" si="114"/>
        <v>1/12/2024</v>
      </c>
      <c r="N715" s="28" t="str" cm="1">
        <f t="array" ref="N715:P715">_xlfn.TEXTSPLIT($M715,"/")</f>
        <v>1</v>
      </c>
      <c r="O715" s="28" t="str">
        <v>12</v>
      </c>
      <c r="P715" s="28" t="str">
        <v>2024</v>
      </c>
      <c r="Q715" s="28">
        <f>DATE(P715,N715,O715)</f>
        <v>45303</v>
      </c>
      <c r="R715" s="89" t="str" cm="1">
        <f t="array" ref="R715:T715">_xlfn.TEXTSPLIT($L715,":")</f>
        <v>07</v>
      </c>
      <c r="S715" s="28" t="str">
        <v>45</v>
      </c>
      <c r="T715" s="28" t="str">
        <v>06</v>
      </c>
      <c r="U715" s="90">
        <f t="shared" si="115"/>
        <v>0.32298611111111108</v>
      </c>
      <c r="V715" s="27" t="str">
        <f t="shared" si="116"/>
        <v>Stories</v>
      </c>
      <c r="W715" s="37" t="str">
        <f t="shared" si="117"/>
        <v>Instagram</v>
      </c>
      <c r="X715" s="71">
        <f t="shared" si="109"/>
        <v>10</v>
      </c>
      <c r="Y715" s="60" t="str">
        <f t="shared" si="110"/>
        <v>Unlock Your Potential</v>
      </c>
      <c r="Z715" s="69">
        <f t="shared" si="118"/>
        <v>45303</v>
      </c>
      <c r="AA715" s="66" t="str" cm="1">
        <f t="array" ref="AA715:AB715">_xlfn.TEXTSPLIT($F715,$V715)</f>
        <v>703567813</v>
      </c>
      <c r="AB715" t="str">
        <v/>
      </c>
    </row>
    <row r="716" spans="1:28">
      <c r="A716" s="32" t="s">
        <v>1844</v>
      </c>
      <c r="B716" s="37" t="str" cm="1">
        <f t="array" ref="B716:D716">TRIM(_xlfn.TEXTSPLIT($A716,"#"))</f>
        <v>1stDec2024(05:08:09)603657817Explore Page</v>
      </c>
      <c r="C716" s="27" t="str">
        <v>Unlock Your Potential</v>
      </c>
      <c r="D716" s="27" t="str">
        <v>[39]</v>
      </c>
      <c r="E716" s="27" t="str" cm="1">
        <f t="array" ref="E716:F716">_xlfn.TEXTSPLIT($B716,")")</f>
        <v>1stDec2024(05:08:09</v>
      </c>
      <c r="F716" s="27" t="str">
        <v>603657817Explore Page</v>
      </c>
      <c r="G716" s="27" t="str">
        <f t="shared" si="111"/>
        <v>39]</v>
      </c>
      <c r="H716" s="27">
        <f>VALUE(SUBSTITUTE($G716,"]",""))</f>
        <v>39</v>
      </c>
      <c r="I716" s="27" t="str">
        <f t="shared" si="112"/>
        <v>Unlock Your Potential</v>
      </c>
      <c r="J716" s="28" t="str">
        <f t="shared" si="113"/>
        <v>1stDec2024 05:08:09</v>
      </c>
      <c r="K716" s="28" t="str" cm="1">
        <f t="array" ref="K716:L716">_xlfn.TEXTSPLIT($J716," ")</f>
        <v>1stDec2024</v>
      </c>
      <c r="L716" s="28" t="str">
        <v>05:08:09</v>
      </c>
      <c r="M716" s="58" t="str">
        <f t="shared" si="114"/>
        <v>1/12/2024</v>
      </c>
      <c r="N716" s="28" t="str" cm="1">
        <f t="array" ref="N716:P716">_xlfn.TEXTSPLIT($M716,"/")</f>
        <v>1</v>
      </c>
      <c r="O716" s="28" t="str">
        <v>12</v>
      </c>
      <c r="P716" s="28" t="str">
        <v>2024</v>
      </c>
      <c r="Q716" s="28">
        <f>DATE(P716,N716,O716)</f>
        <v>45303</v>
      </c>
      <c r="R716" s="89" t="str" cm="1">
        <f t="array" ref="R716:T716">_xlfn.TEXTSPLIT($L716,":")</f>
        <v>05</v>
      </c>
      <c r="S716" s="28" t="str">
        <v>08</v>
      </c>
      <c r="T716" s="28" t="str">
        <v>09</v>
      </c>
      <c r="U716" s="90">
        <f t="shared" si="115"/>
        <v>0.21399305555555556</v>
      </c>
      <c r="V716" s="27" t="str">
        <f t="shared" si="116"/>
        <v>Explore Page</v>
      </c>
      <c r="W716" s="37" t="str">
        <f t="shared" si="117"/>
        <v>Instagram</v>
      </c>
      <c r="X716" s="71">
        <f t="shared" si="109"/>
        <v>39</v>
      </c>
      <c r="Y716" s="60" t="str">
        <f t="shared" si="110"/>
        <v>Unlock Your Potential</v>
      </c>
      <c r="Z716" s="69">
        <f t="shared" si="118"/>
        <v>45303</v>
      </c>
      <c r="AA716" s="66" t="str" cm="1">
        <f t="array" ref="AA716:AB716">_xlfn.TEXTSPLIT($F716,$V716)</f>
        <v>603657817</v>
      </c>
      <c r="AB716" t="str">
        <v/>
      </c>
    </row>
    <row r="717" spans="1:28">
      <c r="A717" s="32" t="s">
        <v>1845</v>
      </c>
      <c r="B717" s="37" t="str" cm="1">
        <f t="array" ref="B717:D717">TRIM(_xlfn.TEXTSPLIT($A717,"#"))</f>
        <v>2ndDec2024(08:22:07)703747821Explore Page</v>
      </c>
      <c r="C717" s="27" t="str">
        <v>Unlock Your Potential</v>
      </c>
      <c r="D717" s="27" t="str">
        <v>[33]</v>
      </c>
      <c r="E717" s="27" t="str" cm="1">
        <f t="array" ref="E717:F717">_xlfn.TEXTSPLIT($B717,")")</f>
        <v>2ndDec2024(08:22:07</v>
      </c>
      <c r="F717" s="27" t="str">
        <v>703747821Explore Page</v>
      </c>
      <c r="G717" s="27" t="str">
        <f t="shared" si="111"/>
        <v>33]</v>
      </c>
      <c r="H717" s="27">
        <f>VALUE(SUBSTITUTE($G717,"]",""))</f>
        <v>33</v>
      </c>
      <c r="I717" s="27" t="str">
        <f t="shared" si="112"/>
        <v>Unlock Your Potential</v>
      </c>
      <c r="J717" s="28" t="str">
        <f t="shared" si="113"/>
        <v>2ndDec2024 08:22:07</v>
      </c>
      <c r="K717" s="28" t="str" cm="1">
        <f t="array" ref="K717:L717">_xlfn.TEXTSPLIT($J717," ")</f>
        <v>2ndDec2024</v>
      </c>
      <c r="L717" s="28" t="str">
        <v>08:22:07</v>
      </c>
      <c r="M717" s="58" t="str">
        <f t="shared" si="114"/>
        <v>2/12/2024</v>
      </c>
      <c r="N717" s="28" t="str" cm="1">
        <f t="array" ref="N717:P717">_xlfn.TEXTSPLIT($M717,"/")</f>
        <v>2</v>
      </c>
      <c r="O717" s="28" t="str">
        <v>12</v>
      </c>
      <c r="P717" s="28" t="str">
        <v>2024</v>
      </c>
      <c r="Q717" s="28">
        <f>DATE(P717,N717,O717)</f>
        <v>45334</v>
      </c>
      <c r="R717" s="89" t="str" cm="1">
        <f t="array" ref="R717:T717">_xlfn.TEXTSPLIT($L717,":")</f>
        <v>08</v>
      </c>
      <c r="S717" s="28" t="str">
        <v>22</v>
      </c>
      <c r="T717" s="28" t="str">
        <v>07</v>
      </c>
      <c r="U717" s="90">
        <f t="shared" si="115"/>
        <v>0.34869212962962964</v>
      </c>
      <c r="V717" s="27" t="str">
        <f t="shared" si="116"/>
        <v>Explore Page</v>
      </c>
      <c r="W717" s="37" t="str">
        <f t="shared" si="117"/>
        <v>Instagram</v>
      </c>
      <c r="X717" s="71">
        <f t="shared" si="109"/>
        <v>33</v>
      </c>
      <c r="Y717" s="60" t="str">
        <f t="shared" si="110"/>
        <v>Unlock Your Potential</v>
      </c>
      <c r="Z717" s="69">
        <f t="shared" si="118"/>
        <v>45334</v>
      </c>
      <c r="AA717" s="66" t="str" cm="1">
        <f t="array" ref="AA717:AB717">_xlfn.TEXTSPLIT($F717,$V717)</f>
        <v>703747821</v>
      </c>
      <c r="AB717" t="str">
        <v/>
      </c>
    </row>
    <row r="718" spans="1:28">
      <c r="A718" s="32" t="s">
        <v>1846</v>
      </c>
      <c r="B718" s="37" t="str" cm="1">
        <f t="array" ref="B718:D718">TRIM(_xlfn.TEXTSPLIT($A718,"#"))</f>
        <v>7thDec2024(00:34:59)703837825Explore Page</v>
      </c>
      <c r="C718" s="27" t="str">
        <v>Unlock Your Potential</v>
      </c>
      <c r="D718" s="27" t="str">
        <v>[17]</v>
      </c>
      <c r="E718" s="27" t="str" cm="1">
        <f t="array" ref="E718:F718">_xlfn.TEXTSPLIT($B718,")")</f>
        <v>7thDec2024(00:34:59</v>
      </c>
      <c r="F718" s="27" t="str">
        <v>703837825Explore Page</v>
      </c>
      <c r="G718" s="27" t="str">
        <f t="shared" si="111"/>
        <v>17]</v>
      </c>
      <c r="H718" s="27">
        <f>VALUE(SUBSTITUTE($G718,"]",""))</f>
        <v>17</v>
      </c>
      <c r="I718" s="27" t="str">
        <f t="shared" si="112"/>
        <v>Unlock Your Potential</v>
      </c>
      <c r="J718" s="28" t="str">
        <f t="shared" si="113"/>
        <v>7thDec2024 00:34:59</v>
      </c>
      <c r="K718" s="28" t="str" cm="1">
        <f t="array" ref="K718:L718">_xlfn.TEXTSPLIT($J718," ")</f>
        <v>7thDec2024</v>
      </c>
      <c r="L718" s="28" t="str">
        <v>00:34:59</v>
      </c>
      <c r="M718" s="58" t="str">
        <f t="shared" si="114"/>
        <v>7/12/2024</v>
      </c>
      <c r="N718" s="28" t="str" cm="1">
        <f t="array" ref="N718:P718">_xlfn.TEXTSPLIT($M718,"/")</f>
        <v>7</v>
      </c>
      <c r="O718" s="28" t="str">
        <v>12</v>
      </c>
      <c r="P718" s="28" t="str">
        <v>2024</v>
      </c>
      <c r="Q718" s="28">
        <f>DATE(P718,N718,O718)</f>
        <v>45485</v>
      </c>
      <c r="R718" s="89" t="str" cm="1">
        <f t="array" ref="R718:T718">_xlfn.TEXTSPLIT($L718,":")</f>
        <v>00</v>
      </c>
      <c r="S718" s="28" t="str">
        <v>34</v>
      </c>
      <c r="T718" s="28" t="str">
        <v>59</v>
      </c>
      <c r="U718" s="90">
        <f t="shared" si="115"/>
        <v>2.4293981481481482E-2</v>
      </c>
      <c r="V718" s="27" t="str">
        <f t="shared" si="116"/>
        <v>Explore Page</v>
      </c>
      <c r="W718" s="37" t="str">
        <f t="shared" si="117"/>
        <v>Instagram</v>
      </c>
      <c r="X718" s="71">
        <f t="shared" si="109"/>
        <v>17</v>
      </c>
      <c r="Y718" s="60" t="str">
        <f t="shared" si="110"/>
        <v>Unlock Your Potential</v>
      </c>
      <c r="Z718" s="69">
        <f t="shared" si="118"/>
        <v>45485</v>
      </c>
      <c r="AA718" s="66" t="str" cm="1">
        <f t="array" ref="AA718:AB718">_xlfn.TEXTSPLIT($F718,$V718)</f>
        <v>703837825</v>
      </c>
      <c r="AB718" t="str">
        <v/>
      </c>
    </row>
    <row r="719" spans="1:28">
      <c r="A719" s="32" t="s">
        <v>1847</v>
      </c>
      <c r="B719" s="37" t="str" cm="1">
        <f t="array" ref="B719:D719">TRIM(_xlfn.TEXTSPLIT($A719,"#"))</f>
        <v>5thDec2024(11:04:28)703927829News Feed</v>
      </c>
      <c r="C719" s="27" t="str">
        <v>Unlock Your Potential</v>
      </c>
      <c r="D719" s="27" t="str">
        <v>[32]</v>
      </c>
      <c r="E719" s="27" t="str" cm="1">
        <f t="array" ref="E719:F719">_xlfn.TEXTSPLIT($B719,")")</f>
        <v>5thDec2024(11:04:28</v>
      </c>
      <c r="F719" s="27" t="str">
        <v>703927829News Feed</v>
      </c>
      <c r="G719" s="27" t="str">
        <f t="shared" si="111"/>
        <v>32]</v>
      </c>
      <c r="H719" s="27">
        <f>VALUE(SUBSTITUTE($G719,"]",""))</f>
        <v>32</v>
      </c>
      <c r="I719" s="27" t="str">
        <f t="shared" si="112"/>
        <v>Unlock Your Potential</v>
      </c>
      <c r="J719" s="28" t="str">
        <f t="shared" si="113"/>
        <v>5thDec2024 11:04:28</v>
      </c>
      <c r="K719" s="28" t="str" cm="1">
        <f t="array" ref="K719:L719">_xlfn.TEXTSPLIT($J719," ")</f>
        <v>5thDec2024</v>
      </c>
      <c r="L719" s="28" t="str">
        <v>11:04:28</v>
      </c>
      <c r="M719" s="58" t="str">
        <f t="shared" si="114"/>
        <v>5/12/2024</v>
      </c>
      <c r="N719" s="28" t="str" cm="1">
        <f t="array" ref="N719:P719">_xlfn.TEXTSPLIT($M719,"/")</f>
        <v>5</v>
      </c>
      <c r="O719" s="28" t="str">
        <v>12</v>
      </c>
      <c r="P719" s="28" t="str">
        <v>2024</v>
      </c>
      <c r="Q719" s="28">
        <f>DATE(P719,N719,O719)</f>
        <v>45424</v>
      </c>
      <c r="R719" s="89" t="str" cm="1">
        <f t="array" ref="R719:T719">_xlfn.TEXTSPLIT($L719,":")</f>
        <v>11</v>
      </c>
      <c r="S719" s="28" t="str">
        <v>04</v>
      </c>
      <c r="T719" s="28" t="str">
        <v>28</v>
      </c>
      <c r="U719" s="90">
        <f t="shared" si="115"/>
        <v>0.46143518518518517</v>
      </c>
      <c r="V719" s="27" t="str">
        <f t="shared" si="116"/>
        <v>News Feed</v>
      </c>
      <c r="W719" s="37" t="str">
        <f t="shared" si="117"/>
        <v>Facebook</v>
      </c>
      <c r="X719" s="71">
        <f t="shared" si="109"/>
        <v>32</v>
      </c>
      <c r="Y719" s="60" t="str">
        <f t="shared" si="110"/>
        <v>Unlock Your Potential</v>
      </c>
      <c r="Z719" s="69">
        <f t="shared" si="118"/>
        <v>45424</v>
      </c>
      <c r="AA719" s="66" t="str" cm="1">
        <f t="array" ref="AA719:AB719">_xlfn.TEXTSPLIT($F719,$V719)</f>
        <v>703927829</v>
      </c>
      <c r="AB719" t="str">
        <v/>
      </c>
    </row>
    <row r="720" spans="1:28">
      <c r="A720" s="32" t="s">
        <v>1848</v>
      </c>
      <c r="B720" s="37" t="str" cm="1">
        <f t="array" ref="B720:D720">TRIM(_xlfn.TEXTSPLIT($A720,"#"))</f>
        <v>2ndDec2024(01:34:12)604017832Reels</v>
      </c>
      <c r="C720" s="27" t="str">
        <v>Train to Gain</v>
      </c>
      <c r="D720" s="27" t="str">
        <v>[37]</v>
      </c>
      <c r="E720" s="27" t="str" cm="1">
        <f t="array" ref="E720:F720">_xlfn.TEXTSPLIT($B720,")")</f>
        <v>2ndDec2024(01:34:12</v>
      </c>
      <c r="F720" s="27" t="str">
        <v>604017832Reels</v>
      </c>
      <c r="G720" s="27" t="str">
        <f t="shared" si="111"/>
        <v>37]</v>
      </c>
      <c r="H720" s="27">
        <f>VALUE(SUBSTITUTE($G720,"]",""))</f>
        <v>37</v>
      </c>
      <c r="I720" s="27" t="str">
        <f t="shared" si="112"/>
        <v>Train to Gain</v>
      </c>
      <c r="J720" s="28" t="str">
        <f t="shared" si="113"/>
        <v>2ndDec2024 01:34:12</v>
      </c>
      <c r="K720" s="28" t="str" cm="1">
        <f t="array" ref="K720:L720">_xlfn.TEXTSPLIT($J720," ")</f>
        <v>2ndDec2024</v>
      </c>
      <c r="L720" s="28" t="str">
        <v>01:34:12</v>
      </c>
      <c r="M720" s="58" t="str">
        <f t="shared" si="114"/>
        <v>2/12/2024</v>
      </c>
      <c r="N720" s="28" t="str" cm="1">
        <f t="array" ref="N720:P720">_xlfn.TEXTSPLIT($M720,"/")</f>
        <v>2</v>
      </c>
      <c r="O720" s="28" t="str">
        <v>12</v>
      </c>
      <c r="P720" s="28" t="str">
        <v>2024</v>
      </c>
      <c r="Q720" s="28">
        <f>DATE(P720,N720,O720)</f>
        <v>45334</v>
      </c>
      <c r="R720" s="89" t="str" cm="1">
        <f t="array" ref="R720:T720">_xlfn.TEXTSPLIT($L720,":")</f>
        <v>01</v>
      </c>
      <c r="S720" s="28" t="str">
        <v>34</v>
      </c>
      <c r="T720" s="28" t="str">
        <v>12</v>
      </c>
      <c r="U720" s="90">
        <f t="shared" si="115"/>
        <v>6.5416666666666665E-2</v>
      </c>
      <c r="V720" s="27" t="str">
        <f t="shared" si="116"/>
        <v>Reels</v>
      </c>
      <c r="W720" s="37" t="str">
        <f t="shared" si="117"/>
        <v>Instagram</v>
      </c>
      <c r="X720" s="71">
        <f t="shared" si="109"/>
        <v>37</v>
      </c>
      <c r="Y720" s="60" t="str">
        <f t="shared" si="110"/>
        <v>Train to Gain</v>
      </c>
      <c r="Z720" s="69">
        <f t="shared" si="118"/>
        <v>45334</v>
      </c>
      <c r="AA720" s="66" t="str" cm="1">
        <f t="array" ref="AA720:AB720">_xlfn.TEXTSPLIT($F720,$V720)</f>
        <v>604017832</v>
      </c>
      <c r="AB720" t="str">
        <v/>
      </c>
    </row>
    <row r="721" spans="1:28">
      <c r="A721" s="32" t="s">
        <v>1849</v>
      </c>
      <c r="B721" s="37" t="str" cm="1">
        <f t="array" ref="B721:D721">TRIM(_xlfn.TEXTSPLIT($A721,"#"))</f>
        <v>7thDec2024(09:14:30)604107836Shorts</v>
      </c>
      <c r="C721" s="27" t="str">
        <v>Unlock Your Potential</v>
      </c>
      <c r="D721" s="27" t="str">
        <v>[30]</v>
      </c>
      <c r="E721" s="27" t="str" cm="1">
        <f t="array" ref="E721:F721">_xlfn.TEXTSPLIT($B721,")")</f>
        <v>7thDec2024(09:14:30</v>
      </c>
      <c r="F721" s="27" t="str">
        <v>604107836Shorts</v>
      </c>
      <c r="G721" s="27" t="str">
        <f t="shared" si="111"/>
        <v>30]</v>
      </c>
      <c r="H721" s="27">
        <f>VALUE(SUBSTITUTE($G721,"]",""))</f>
        <v>30</v>
      </c>
      <c r="I721" s="27" t="str">
        <f t="shared" si="112"/>
        <v>Unlock Your Potential</v>
      </c>
      <c r="J721" s="28" t="str">
        <f t="shared" si="113"/>
        <v>7thDec2024 09:14:30</v>
      </c>
      <c r="K721" s="28" t="str" cm="1">
        <f t="array" ref="K721:L721">_xlfn.TEXTSPLIT($J721," ")</f>
        <v>7thDec2024</v>
      </c>
      <c r="L721" s="28" t="str">
        <v>09:14:30</v>
      </c>
      <c r="M721" s="58" t="str">
        <f t="shared" si="114"/>
        <v>7/12/2024</v>
      </c>
      <c r="N721" s="28" t="str" cm="1">
        <f t="array" ref="N721:P721">_xlfn.TEXTSPLIT($M721,"/")</f>
        <v>7</v>
      </c>
      <c r="O721" s="28" t="str">
        <v>12</v>
      </c>
      <c r="P721" s="28" t="str">
        <v>2024</v>
      </c>
      <c r="Q721" s="28">
        <f>DATE(P721,N721,O721)</f>
        <v>45485</v>
      </c>
      <c r="R721" s="89" t="str" cm="1">
        <f t="array" ref="R721:T721">_xlfn.TEXTSPLIT($L721,":")</f>
        <v>09</v>
      </c>
      <c r="S721" s="28" t="str">
        <v>14</v>
      </c>
      <c r="T721" s="28" t="str">
        <v>30</v>
      </c>
      <c r="U721" s="90">
        <f t="shared" si="115"/>
        <v>0.38506944444444446</v>
      </c>
      <c r="V721" s="27" t="str">
        <f t="shared" si="116"/>
        <v>Shorts</v>
      </c>
      <c r="W721" s="37" t="str">
        <f t="shared" si="117"/>
        <v>Youtube</v>
      </c>
      <c r="X721" s="71">
        <f t="shared" si="109"/>
        <v>30</v>
      </c>
      <c r="Y721" s="60" t="str">
        <f t="shared" si="110"/>
        <v>Unlock Your Potential</v>
      </c>
      <c r="Z721" s="69">
        <f t="shared" si="118"/>
        <v>45485</v>
      </c>
      <c r="AA721" s="66" t="str" cm="1">
        <f t="array" ref="AA721:AB721">_xlfn.TEXTSPLIT($F721,$V721)</f>
        <v>604107836</v>
      </c>
      <c r="AB721" t="str">
        <v/>
      </c>
    </row>
    <row r="722" spans="1:28">
      <c r="A722" s="32" t="s">
        <v>1850</v>
      </c>
      <c r="B722" s="37" t="str" cm="1">
        <f t="array" ref="B722:D722">TRIM(_xlfn.TEXTSPLIT($A722,"#"))</f>
        <v>6thDec2024(11:47:39)604197840Explore Page</v>
      </c>
      <c r="C722" s="27" t="str">
        <v>Train to Gain</v>
      </c>
      <c r="D722" s="27" t="str">
        <v>[37]</v>
      </c>
      <c r="E722" s="27" t="str" cm="1">
        <f t="array" ref="E722:F722">_xlfn.TEXTSPLIT($B722,")")</f>
        <v>6thDec2024(11:47:39</v>
      </c>
      <c r="F722" s="27" t="str">
        <v>604197840Explore Page</v>
      </c>
      <c r="G722" s="27" t="str">
        <f t="shared" si="111"/>
        <v>37]</v>
      </c>
      <c r="H722" s="27">
        <f>VALUE(SUBSTITUTE($G722,"]",""))</f>
        <v>37</v>
      </c>
      <c r="I722" s="27" t="str">
        <f t="shared" si="112"/>
        <v>Train to Gain</v>
      </c>
      <c r="J722" s="28" t="str">
        <f t="shared" si="113"/>
        <v>6thDec2024 11:47:39</v>
      </c>
      <c r="K722" s="28" t="str" cm="1">
        <f t="array" ref="K722:L722">_xlfn.TEXTSPLIT($J722," ")</f>
        <v>6thDec2024</v>
      </c>
      <c r="L722" s="28" t="str">
        <v>11:47:39</v>
      </c>
      <c r="M722" s="58" t="str">
        <f t="shared" si="114"/>
        <v>6/12/2024</v>
      </c>
      <c r="N722" s="28" t="str" cm="1">
        <f t="array" ref="N722:P722">_xlfn.TEXTSPLIT($M722,"/")</f>
        <v>6</v>
      </c>
      <c r="O722" s="28" t="str">
        <v>12</v>
      </c>
      <c r="P722" s="28" t="str">
        <v>2024</v>
      </c>
      <c r="Q722" s="28">
        <f>DATE(P722,N722,O722)</f>
        <v>45455</v>
      </c>
      <c r="R722" s="89" t="str" cm="1">
        <f t="array" ref="R722:T722">_xlfn.TEXTSPLIT($L722,":")</f>
        <v>11</v>
      </c>
      <c r="S722" s="28" t="str">
        <v>47</v>
      </c>
      <c r="T722" s="28" t="str">
        <v>39</v>
      </c>
      <c r="U722" s="90">
        <f t="shared" si="115"/>
        <v>0.4914236111111111</v>
      </c>
      <c r="V722" s="27" t="str">
        <f t="shared" si="116"/>
        <v>Explore Page</v>
      </c>
      <c r="W722" s="37" t="str">
        <f t="shared" si="117"/>
        <v>Instagram</v>
      </c>
      <c r="X722" s="71">
        <f t="shared" si="109"/>
        <v>37</v>
      </c>
      <c r="Y722" s="60" t="str">
        <f t="shared" si="110"/>
        <v>Train to Gain</v>
      </c>
      <c r="Z722" s="69">
        <f t="shared" si="118"/>
        <v>45455</v>
      </c>
      <c r="AA722" s="66" t="str" cm="1">
        <f t="array" ref="AA722:AB722">_xlfn.TEXTSPLIT($F722,$V722)</f>
        <v>604197840</v>
      </c>
      <c r="AB722" t="str">
        <v/>
      </c>
    </row>
    <row r="723" spans="1:28">
      <c r="A723" s="32" t="s">
        <v>1851</v>
      </c>
      <c r="B723" s="37" t="str" cm="1">
        <f t="array" ref="B723:D723">TRIM(_xlfn.TEXTSPLIT($A723,"#"))</f>
        <v>6thDec2024(09:29:07)704287844Explore Page</v>
      </c>
      <c r="C723" s="27" t="str">
        <v>Train to Gain</v>
      </c>
      <c r="D723" s="27" t="str">
        <v>[32]</v>
      </c>
      <c r="E723" s="27" t="str" cm="1">
        <f t="array" ref="E723:F723">_xlfn.TEXTSPLIT($B723,")")</f>
        <v>6thDec2024(09:29:07</v>
      </c>
      <c r="F723" s="27" t="str">
        <v>704287844Explore Page</v>
      </c>
      <c r="G723" s="27" t="str">
        <f t="shared" si="111"/>
        <v>32]</v>
      </c>
      <c r="H723" s="27">
        <f>VALUE(SUBSTITUTE($G723,"]",""))</f>
        <v>32</v>
      </c>
      <c r="I723" s="27" t="str">
        <f t="shared" si="112"/>
        <v>Train to Gain</v>
      </c>
      <c r="J723" s="28" t="str">
        <f t="shared" si="113"/>
        <v>6thDec2024 09:29:07</v>
      </c>
      <c r="K723" s="28" t="str" cm="1">
        <f t="array" ref="K723:L723">_xlfn.TEXTSPLIT($J723," ")</f>
        <v>6thDec2024</v>
      </c>
      <c r="L723" s="28" t="str">
        <v>09:29:07</v>
      </c>
      <c r="M723" s="58" t="str">
        <f t="shared" si="114"/>
        <v>6/12/2024</v>
      </c>
      <c r="N723" s="28" t="str" cm="1">
        <f t="array" ref="N723:P723">_xlfn.TEXTSPLIT($M723,"/")</f>
        <v>6</v>
      </c>
      <c r="O723" s="28" t="str">
        <v>12</v>
      </c>
      <c r="P723" s="28" t="str">
        <v>2024</v>
      </c>
      <c r="Q723" s="28">
        <f>DATE(P723,N723,O723)</f>
        <v>45455</v>
      </c>
      <c r="R723" s="89" t="str" cm="1">
        <f t="array" ref="R723:T723">_xlfn.TEXTSPLIT($L723,":")</f>
        <v>09</v>
      </c>
      <c r="S723" s="28" t="str">
        <v>29</v>
      </c>
      <c r="T723" s="28" t="str">
        <v>07</v>
      </c>
      <c r="U723" s="90">
        <f t="shared" si="115"/>
        <v>0.39521990740740742</v>
      </c>
      <c r="V723" s="27" t="str">
        <f t="shared" si="116"/>
        <v>Explore Page</v>
      </c>
      <c r="W723" s="37" t="str">
        <f t="shared" si="117"/>
        <v>Instagram</v>
      </c>
      <c r="X723" s="71">
        <f t="shared" si="109"/>
        <v>32</v>
      </c>
      <c r="Y723" s="60" t="str">
        <f t="shared" si="110"/>
        <v>Train to Gain</v>
      </c>
      <c r="Z723" s="69">
        <f t="shared" si="118"/>
        <v>45455</v>
      </c>
      <c r="AA723" s="66" t="str" cm="1">
        <f t="array" ref="AA723:AB723">_xlfn.TEXTSPLIT($F723,$V723)</f>
        <v>704287844</v>
      </c>
      <c r="AB723" t="str">
        <v/>
      </c>
    </row>
    <row r="724" spans="1:28">
      <c r="A724" s="32" t="s">
        <v>1852</v>
      </c>
      <c r="B724" s="37" t="str" cm="1">
        <f t="array" ref="B724:D724">TRIM(_xlfn.TEXTSPLIT($A724,"#"))</f>
        <v>2ndDec2024(02:27:33)604377847News Feed</v>
      </c>
      <c r="C724" s="27" t="str">
        <v>Train to Gain</v>
      </c>
      <c r="D724" s="27" t="str">
        <v>[18]</v>
      </c>
      <c r="E724" s="27" t="str" cm="1">
        <f t="array" ref="E724:F724">_xlfn.TEXTSPLIT($B724,")")</f>
        <v>2ndDec2024(02:27:33</v>
      </c>
      <c r="F724" s="27" t="str">
        <v>604377847News Feed</v>
      </c>
      <c r="G724" s="27" t="str">
        <f t="shared" si="111"/>
        <v>18]</v>
      </c>
      <c r="H724" s="27">
        <f>VALUE(SUBSTITUTE($G724,"]",""))</f>
        <v>18</v>
      </c>
      <c r="I724" s="27" t="str">
        <f t="shared" si="112"/>
        <v>Train to Gain</v>
      </c>
      <c r="J724" s="28" t="str">
        <f t="shared" si="113"/>
        <v>2ndDec2024 02:27:33</v>
      </c>
      <c r="K724" s="28" t="str" cm="1">
        <f t="array" ref="K724:L724">_xlfn.TEXTSPLIT($J724," ")</f>
        <v>2ndDec2024</v>
      </c>
      <c r="L724" s="28" t="str">
        <v>02:27:33</v>
      </c>
      <c r="M724" s="58" t="str">
        <f t="shared" si="114"/>
        <v>2/12/2024</v>
      </c>
      <c r="N724" s="28" t="str" cm="1">
        <f t="array" ref="N724:P724">_xlfn.TEXTSPLIT($M724,"/")</f>
        <v>2</v>
      </c>
      <c r="O724" s="28" t="str">
        <v>12</v>
      </c>
      <c r="P724" s="28" t="str">
        <v>2024</v>
      </c>
      <c r="Q724" s="28">
        <f>DATE(P724,N724,O724)</f>
        <v>45334</v>
      </c>
      <c r="R724" s="89" t="str" cm="1">
        <f t="array" ref="R724:T724">_xlfn.TEXTSPLIT($L724,":")</f>
        <v>02</v>
      </c>
      <c r="S724" s="28" t="str">
        <v>27</v>
      </c>
      <c r="T724" s="28" t="str">
        <v>33</v>
      </c>
      <c r="U724" s="90">
        <f t="shared" si="115"/>
        <v>0.10246527777777778</v>
      </c>
      <c r="V724" s="27" t="str">
        <f t="shared" si="116"/>
        <v>News Feed</v>
      </c>
      <c r="W724" s="37" t="str">
        <f t="shared" si="117"/>
        <v>Facebook</v>
      </c>
      <c r="X724" s="71">
        <f t="shared" si="109"/>
        <v>18</v>
      </c>
      <c r="Y724" s="60" t="str">
        <f t="shared" si="110"/>
        <v>Train to Gain</v>
      </c>
      <c r="Z724" s="69">
        <f t="shared" si="118"/>
        <v>45334</v>
      </c>
      <c r="AA724" s="66" t="str" cm="1">
        <f t="array" ref="AA724:AB724">_xlfn.TEXTSPLIT($F724,$V724)</f>
        <v>604377847</v>
      </c>
      <c r="AB724" t="str">
        <v/>
      </c>
    </row>
    <row r="725" spans="1:28">
      <c r="A725" s="32" t="s">
        <v>1853</v>
      </c>
      <c r="B725" s="37" t="str" cm="1">
        <f t="array" ref="B725:D725">TRIM(_xlfn.TEXTSPLIT($A725,"#"))</f>
        <v>6thDec2024(08:47:41)604467851Monetization</v>
      </c>
      <c r="C725" s="27" t="str">
        <v>Train to Gain</v>
      </c>
      <c r="D725" s="27" t="str">
        <v>[19]</v>
      </c>
      <c r="E725" s="27" t="str" cm="1">
        <f t="array" ref="E725:F725">_xlfn.TEXTSPLIT($B725,")")</f>
        <v>6thDec2024(08:47:41</v>
      </c>
      <c r="F725" s="27" t="str">
        <v>604467851Monetization</v>
      </c>
      <c r="G725" s="27" t="str">
        <f t="shared" si="111"/>
        <v>19]</v>
      </c>
      <c r="H725" s="27">
        <f>VALUE(SUBSTITUTE($G725,"]",""))</f>
        <v>19</v>
      </c>
      <c r="I725" s="27" t="str">
        <f t="shared" si="112"/>
        <v>Train to Gain</v>
      </c>
      <c r="J725" s="28" t="str">
        <f t="shared" si="113"/>
        <v>6thDec2024 08:47:41</v>
      </c>
      <c r="K725" s="28" t="str" cm="1">
        <f t="array" ref="K725:L725">_xlfn.TEXTSPLIT($J725," ")</f>
        <v>6thDec2024</v>
      </c>
      <c r="L725" s="28" t="str">
        <v>08:47:41</v>
      </c>
      <c r="M725" s="58" t="str">
        <f t="shared" si="114"/>
        <v>6/12/2024</v>
      </c>
      <c r="N725" s="28" t="str" cm="1">
        <f t="array" ref="N725:P725">_xlfn.TEXTSPLIT($M725,"/")</f>
        <v>6</v>
      </c>
      <c r="O725" s="28" t="str">
        <v>12</v>
      </c>
      <c r="P725" s="28" t="str">
        <v>2024</v>
      </c>
      <c r="Q725" s="28">
        <f>DATE(P725,N725,O725)</f>
        <v>45455</v>
      </c>
      <c r="R725" s="89" t="str" cm="1">
        <f t="array" ref="R725:T725">_xlfn.TEXTSPLIT($L725,":")</f>
        <v>08</v>
      </c>
      <c r="S725" s="28" t="str">
        <v>47</v>
      </c>
      <c r="T725" s="28" t="str">
        <v>41</v>
      </c>
      <c r="U725" s="90">
        <f t="shared" si="115"/>
        <v>0.36644675925925924</v>
      </c>
      <c r="V725" s="27" t="str">
        <f t="shared" si="116"/>
        <v>Monetization</v>
      </c>
      <c r="W725" s="37" t="str">
        <f t="shared" si="117"/>
        <v>Youtube</v>
      </c>
      <c r="X725" s="71">
        <f t="shared" si="109"/>
        <v>19</v>
      </c>
      <c r="Y725" s="60" t="str">
        <f t="shared" si="110"/>
        <v>Train to Gain</v>
      </c>
      <c r="Z725" s="69">
        <f t="shared" si="118"/>
        <v>45455</v>
      </c>
      <c r="AA725" s="66" t="str" cm="1">
        <f t="array" ref="AA725:AB725">_xlfn.TEXTSPLIT($F725,$V725)</f>
        <v>604467851</v>
      </c>
      <c r="AB725" t="str">
        <v/>
      </c>
    </row>
    <row r="726" spans="1:28">
      <c r="A726" s="32" t="s">
        <v>1854</v>
      </c>
      <c r="B726" s="37" t="str" cm="1">
        <f t="array" ref="B726:D726">TRIM(_xlfn.TEXTSPLIT($A726,"#"))</f>
        <v>2ndDec2024(01:09:07)704557855Subscribers</v>
      </c>
      <c r="C726" s="27" t="str">
        <v>Train to Gain</v>
      </c>
      <c r="D726" s="27" t="str">
        <v>[40]</v>
      </c>
      <c r="E726" s="27" t="str" cm="1">
        <f t="array" ref="E726:F726">_xlfn.TEXTSPLIT($B726,")")</f>
        <v>2ndDec2024(01:09:07</v>
      </c>
      <c r="F726" s="27" t="str">
        <v>704557855Subscribers</v>
      </c>
      <c r="G726" s="27" t="str">
        <f t="shared" si="111"/>
        <v>40]</v>
      </c>
      <c r="H726" s="27">
        <f>VALUE(SUBSTITUTE($G726,"]",""))</f>
        <v>40</v>
      </c>
      <c r="I726" s="27" t="str">
        <f t="shared" si="112"/>
        <v>Train to Gain</v>
      </c>
      <c r="J726" s="28" t="str">
        <f t="shared" si="113"/>
        <v>2ndDec2024 01:09:07</v>
      </c>
      <c r="K726" s="28" t="str" cm="1">
        <f t="array" ref="K726:L726">_xlfn.TEXTSPLIT($J726," ")</f>
        <v>2ndDec2024</v>
      </c>
      <c r="L726" s="28" t="str">
        <v>01:09:07</v>
      </c>
      <c r="M726" s="58" t="str">
        <f t="shared" si="114"/>
        <v>2/12/2024</v>
      </c>
      <c r="N726" s="28" t="str" cm="1">
        <f t="array" ref="N726:P726">_xlfn.TEXTSPLIT($M726,"/")</f>
        <v>2</v>
      </c>
      <c r="O726" s="28" t="str">
        <v>12</v>
      </c>
      <c r="P726" s="28" t="str">
        <v>2024</v>
      </c>
      <c r="Q726" s="28">
        <f>DATE(P726,N726,O726)</f>
        <v>45334</v>
      </c>
      <c r="R726" s="89" t="str" cm="1">
        <f t="array" ref="R726:T726">_xlfn.TEXTSPLIT($L726,":")</f>
        <v>01</v>
      </c>
      <c r="S726" s="28" t="str">
        <v>09</v>
      </c>
      <c r="T726" s="28" t="str">
        <v>07</v>
      </c>
      <c r="U726" s="90">
        <f t="shared" si="115"/>
        <v>4.7997685185185185E-2</v>
      </c>
      <c r="V726" s="27" t="str">
        <f t="shared" si="116"/>
        <v>Subscribers</v>
      </c>
      <c r="W726" s="37" t="str">
        <f t="shared" si="117"/>
        <v>Youtube</v>
      </c>
      <c r="X726" s="71">
        <f t="shared" si="109"/>
        <v>40</v>
      </c>
      <c r="Y726" s="60" t="str">
        <f t="shared" si="110"/>
        <v>Train to Gain</v>
      </c>
      <c r="Z726" s="69">
        <f t="shared" si="118"/>
        <v>45334</v>
      </c>
      <c r="AA726" s="66" t="str" cm="1">
        <f t="array" ref="AA726:AB726">_xlfn.TEXTSPLIT($F726,$V726)</f>
        <v>704557855</v>
      </c>
      <c r="AB726" t="str">
        <v/>
      </c>
    </row>
    <row r="727" spans="1:28">
      <c r="A727" s="32" t="s">
        <v>1855</v>
      </c>
      <c r="B727" s="37" t="str" cm="1">
        <f t="array" ref="B727:D727">TRIM(_xlfn.TEXTSPLIT($A727,"#"))</f>
        <v>2ndDec2024(07:00:58)604647859Explore Page</v>
      </c>
      <c r="C727" s="27" t="str">
        <v>Unlock Your Potential</v>
      </c>
      <c r="D727" s="27" t="str">
        <v>[12]</v>
      </c>
      <c r="E727" s="27" t="str" cm="1">
        <f t="array" ref="E727:F727">_xlfn.TEXTSPLIT($B727,")")</f>
        <v>2ndDec2024(07:00:58</v>
      </c>
      <c r="F727" s="27" t="str">
        <v>604647859Explore Page</v>
      </c>
      <c r="G727" s="27" t="str">
        <f t="shared" si="111"/>
        <v>12]</v>
      </c>
      <c r="H727" s="27">
        <f>VALUE(SUBSTITUTE($G727,"]",""))</f>
        <v>12</v>
      </c>
      <c r="I727" s="27" t="str">
        <f t="shared" si="112"/>
        <v>Unlock Your Potential</v>
      </c>
      <c r="J727" s="28" t="str">
        <f t="shared" si="113"/>
        <v>2ndDec2024 07:00:58</v>
      </c>
      <c r="K727" s="28" t="str" cm="1">
        <f t="array" ref="K727:L727">_xlfn.TEXTSPLIT($J727," ")</f>
        <v>2ndDec2024</v>
      </c>
      <c r="L727" s="28" t="str">
        <v>07:00:58</v>
      </c>
      <c r="M727" s="58" t="str">
        <f t="shared" si="114"/>
        <v>2/12/2024</v>
      </c>
      <c r="N727" s="28" t="str" cm="1">
        <f t="array" ref="N727:P727">_xlfn.TEXTSPLIT($M727,"/")</f>
        <v>2</v>
      </c>
      <c r="O727" s="28" t="str">
        <v>12</v>
      </c>
      <c r="P727" s="28" t="str">
        <v>2024</v>
      </c>
      <c r="Q727" s="28">
        <f>DATE(P727,N727,O727)</f>
        <v>45334</v>
      </c>
      <c r="R727" s="89" t="str" cm="1">
        <f t="array" ref="R727:T727">_xlfn.TEXTSPLIT($L727,":")</f>
        <v>07</v>
      </c>
      <c r="S727" s="28" t="str">
        <v>00</v>
      </c>
      <c r="T727" s="28" t="str">
        <v>58</v>
      </c>
      <c r="U727" s="90">
        <f t="shared" si="115"/>
        <v>0.29233796296296294</v>
      </c>
      <c r="V727" s="27" t="str">
        <f t="shared" si="116"/>
        <v>Explore Page</v>
      </c>
      <c r="W727" s="37" t="str">
        <f t="shared" si="117"/>
        <v>Instagram</v>
      </c>
      <c r="X727" s="71">
        <f t="shared" si="109"/>
        <v>12</v>
      </c>
      <c r="Y727" s="60" t="str">
        <f t="shared" si="110"/>
        <v>Unlock Your Potential</v>
      </c>
      <c r="Z727" s="69">
        <f t="shared" si="118"/>
        <v>45334</v>
      </c>
      <c r="AA727" s="66" t="str" cm="1">
        <f t="array" ref="AA727:AB727">_xlfn.TEXTSPLIT($F727,$V727)</f>
        <v>604647859</v>
      </c>
      <c r="AB727" t="str">
        <v/>
      </c>
    </row>
    <row r="728" spans="1:28">
      <c r="A728" s="32" t="s">
        <v>1856</v>
      </c>
      <c r="B728" s="37" t="str" cm="1">
        <f t="array" ref="B728:D728">TRIM(_xlfn.TEXTSPLIT($A728,"#"))</f>
        <v>3rdDec2024(09:14:43)604737863Reels</v>
      </c>
      <c r="C728" s="27" t="str">
        <v>Train to Gain</v>
      </c>
      <c r="D728" s="27" t="str">
        <v>[33]</v>
      </c>
      <c r="E728" s="27" t="str" cm="1">
        <f t="array" ref="E728:F728">_xlfn.TEXTSPLIT($B728,")")</f>
        <v>3rdDec2024(09:14:43</v>
      </c>
      <c r="F728" s="27" t="str">
        <v>604737863Reels</v>
      </c>
      <c r="G728" s="27" t="str">
        <f t="shared" si="111"/>
        <v>33]</v>
      </c>
      <c r="H728" s="27">
        <f>VALUE(SUBSTITUTE($G728,"]",""))</f>
        <v>33</v>
      </c>
      <c r="I728" s="27" t="str">
        <f t="shared" si="112"/>
        <v>Train to Gain</v>
      </c>
      <c r="J728" s="28" t="str">
        <f t="shared" si="113"/>
        <v>3rdDec2024 09:14:43</v>
      </c>
      <c r="K728" s="28" t="str" cm="1">
        <f t="array" ref="K728:L728">_xlfn.TEXTSPLIT($J728," ")</f>
        <v>3rdDec2024</v>
      </c>
      <c r="L728" s="28" t="str">
        <v>09:14:43</v>
      </c>
      <c r="M728" s="58" t="str">
        <f t="shared" si="114"/>
        <v>3/12/2024</v>
      </c>
      <c r="N728" s="28" t="str" cm="1">
        <f t="array" ref="N728:P728">_xlfn.TEXTSPLIT($M728,"/")</f>
        <v>3</v>
      </c>
      <c r="O728" s="28" t="str">
        <v>12</v>
      </c>
      <c r="P728" s="28" t="str">
        <v>2024</v>
      </c>
      <c r="Q728" s="28">
        <f>DATE(P728,N728,O728)</f>
        <v>45363</v>
      </c>
      <c r="R728" s="89" t="str" cm="1">
        <f t="array" ref="R728:T728">_xlfn.TEXTSPLIT($L728,":")</f>
        <v>09</v>
      </c>
      <c r="S728" s="28" t="str">
        <v>14</v>
      </c>
      <c r="T728" s="28" t="str">
        <v>43</v>
      </c>
      <c r="U728" s="90">
        <f t="shared" si="115"/>
        <v>0.38521990740740741</v>
      </c>
      <c r="V728" s="27" t="str">
        <f t="shared" si="116"/>
        <v>Reels</v>
      </c>
      <c r="W728" s="37" t="str">
        <f t="shared" si="117"/>
        <v>Instagram</v>
      </c>
      <c r="X728" s="71">
        <f t="shared" si="109"/>
        <v>33</v>
      </c>
      <c r="Y728" s="60" t="str">
        <f t="shared" si="110"/>
        <v>Train to Gain</v>
      </c>
      <c r="Z728" s="69">
        <f t="shared" si="118"/>
        <v>45363</v>
      </c>
      <c r="AA728" s="66" t="str" cm="1">
        <f t="array" ref="AA728:AB728">_xlfn.TEXTSPLIT($F728,$V728)</f>
        <v>604737863</v>
      </c>
      <c r="AB728" t="str">
        <v/>
      </c>
    </row>
    <row r="729" spans="1:28">
      <c r="A729" s="32" t="s">
        <v>1857</v>
      </c>
      <c r="B729" s="37" t="str" cm="1">
        <f t="array" ref="B729:D729">TRIM(_xlfn.TEXTSPLIT($A729,"#"))</f>
        <v>2ndDec2024(07:36:37)604827866Reels</v>
      </c>
      <c r="C729" s="27" t="str">
        <v>Unlock Your Potential</v>
      </c>
      <c r="D729" s="27" t="str">
        <v>[33]</v>
      </c>
      <c r="E729" s="27" t="str" cm="1">
        <f t="array" ref="E729:F729">_xlfn.TEXTSPLIT($B729,")")</f>
        <v>2ndDec2024(07:36:37</v>
      </c>
      <c r="F729" s="27" t="str">
        <v>604827866Reels</v>
      </c>
      <c r="G729" s="27" t="str">
        <f t="shared" si="111"/>
        <v>33]</v>
      </c>
      <c r="H729" s="27">
        <f>VALUE(SUBSTITUTE($G729,"]",""))</f>
        <v>33</v>
      </c>
      <c r="I729" s="27" t="str">
        <f t="shared" si="112"/>
        <v>Unlock Your Potential</v>
      </c>
      <c r="J729" s="28" t="str">
        <f t="shared" si="113"/>
        <v>2ndDec2024 07:36:37</v>
      </c>
      <c r="K729" s="28" t="str" cm="1">
        <f t="array" ref="K729:L729">_xlfn.TEXTSPLIT($J729," ")</f>
        <v>2ndDec2024</v>
      </c>
      <c r="L729" s="28" t="str">
        <v>07:36:37</v>
      </c>
      <c r="M729" s="58" t="str">
        <f t="shared" si="114"/>
        <v>2/12/2024</v>
      </c>
      <c r="N729" s="28" t="str" cm="1">
        <f t="array" ref="N729:P729">_xlfn.TEXTSPLIT($M729,"/")</f>
        <v>2</v>
      </c>
      <c r="O729" s="28" t="str">
        <v>12</v>
      </c>
      <c r="P729" s="28" t="str">
        <v>2024</v>
      </c>
      <c r="Q729" s="28">
        <f>DATE(P729,N729,O729)</f>
        <v>45334</v>
      </c>
      <c r="R729" s="89" t="str" cm="1">
        <f t="array" ref="R729:T729">_xlfn.TEXTSPLIT($L729,":")</f>
        <v>07</v>
      </c>
      <c r="S729" s="28" t="str">
        <v>36</v>
      </c>
      <c r="T729" s="28" t="str">
        <v>37</v>
      </c>
      <c r="U729" s="90">
        <f t="shared" si="115"/>
        <v>0.31709490740740742</v>
      </c>
      <c r="V729" s="27" t="str">
        <f t="shared" si="116"/>
        <v>Reels</v>
      </c>
      <c r="W729" s="37" t="str">
        <f t="shared" si="117"/>
        <v>Instagram</v>
      </c>
      <c r="X729" s="71">
        <f t="shared" si="109"/>
        <v>33</v>
      </c>
      <c r="Y729" s="60" t="str">
        <f t="shared" si="110"/>
        <v>Unlock Your Potential</v>
      </c>
      <c r="Z729" s="69">
        <f t="shared" si="118"/>
        <v>45334</v>
      </c>
      <c r="AA729" s="66" t="str" cm="1">
        <f t="array" ref="AA729:AB729">_xlfn.TEXTSPLIT($F729,$V729)</f>
        <v>604827866</v>
      </c>
      <c r="AB729" t="str">
        <v/>
      </c>
    </row>
    <row r="730" spans="1:28">
      <c r="A730" s="32" t="s">
        <v>1858</v>
      </c>
      <c r="B730" s="37" t="str" cm="1">
        <f t="array" ref="B730:D730">TRIM(_xlfn.TEXTSPLIT($A730,"#"))</f>
        <v>1stDec2024(04:01:57)604917870Monetization</v>
      </c>
      <c r="C730" s="27" t="str">
        <v>Unlock Your Potential</v>
      </c>
      <c r="D730" s="27" t="str">
        <v>[31]</v>
      </c>
      <c r="E730" s="27" t="str" cm="1">
        <f t="array" ref="E730:F730">_xlfn.TEXTSPLIT($B730,")")</f>
        <v>1stDec2024(04:01:57</v>
      </c>
      <c r="F730" s="27" t="str">
        <v>604917870Monetization</v>
      </c>
      <c r="G730" s="27" t="str">
        <f t="shared" si="111"/>
        <v>31]</v>
      </c>
      <c r="H730" s="27">
        <f>VALUE(SUBSTITUTE($G730,"]",""))</f>
        <v>31</v>
      </c>
      <c r="I730" s="27" t="str">
        <f t="shared" si="112"/>
        <v>Unlock Your Potential</v>
      </c>
      <c r="J730" s="28" t="str">
        <f t="shared" si="113"/>
        <v>1stDec2024 04:01:57</v>
      </c>
      <c r="K730" s="28" t="str" cm="1">
        <f t="array" ref="K730:L730">_xlfn.TEXTSPLIT($J730," ")</f>
        <v>1stDec2024</v>
      </c>
      <c r="L730" s="28" t="str">
        <v>04:01:57</v>
      </c>
      <c r="M730" s="58" t="str">
        <f t="shared" si="114"/>
        <v>1/12/2024</v>
      </c>
      <c r="N730" s="28" t="str" cm="1">
        <f t="array" ref="N730:P730">_xlfn.TEXTSPLIT($M730,"/")</f>
        <v>1</v>
      </c>
      <c r="O730" s="28" t="str">
        <v>12</v>
      </c>
      <c r="P730" s="28" t="str">
        <v>2024</v>
      </c>
      <c r="Q730" s="28">
        <f>DATE(P730,N730,O730)</f>
        <v>45303</v>
      </c>
      <c r="R730" s="89" t="str" cm="1">
        <f t="array" ref="R730:T730">_xlfn.TEXTSPLIT($L730,":")</f>
        <v>04</v>
      </c>
      <c r="S730" s="28" t="str">
        <v>01</v>
      </c>
      <c r="T730" s="28" t="str">
        <v>57</v>
      </c>
      <c r="U730" s="90">
        <f t="shared" si="115"/>
        <v>0.16802083333333334</v>
      </c>
      <c r="V730" s="27" t="str">
        <f t="shared" si="116"/>
        <v>Monetization</v>
      </c>
      <c r="W730" s="37" t="str">
        <f t="shared" si="117"/>
        <v>Youtube</v>
      </c>
      <c r="X730" s="71">
        <f t="shared" si="109"/>
        <v>31</v>
      </c>
      <c r="Y730" s="60" t="str">
        <f t="shared" si="110"/>
        <v>Unlock Your Potential</v>
      </c>
      <c r="Z730" s="69">
        <f t="shared" si="118"/>
        <v>45303</v>
      </c>
      <c r="AA730" s="66" t="str" cm="1">
        <f t="array" ref="AA730:AB730">_xlfn.TEXTSPLIT($F730,$V730)</f>
        <v>604917870</v>
      </c>
      <c r="AB730" t="str">
        <v/>
      </c>
    </row>
    <row r="731" spans="1:28">
      <c r="A731" s="32" t="s">
        <v>1859</v>
      </c>
      <c r="B731" s="37" t="str" cm="1">
        <f t="array" ref="B731:D731">TRIM(_xlfn.TEXTSPLIT($A731,"#"))</f>
        <v>5thDec2024(07:02:12)605007874Reels</v>
      </c>
      <c r="C731" s="27" t="str">
        <v>Train to Gain</v>
      </c>
      <c r="D731" s="27" t="str">
        <v>[13]</v>
      </c>
      <c r="E731" s="27" t="str" cm="1">
        <f t="array" ref="E731:F731">_xlfn.TEXTSPLIT($B731,")")</f>
        <v>5thDec2024(07:02:12</v>
      </c>
      <c r="F731" s="27" t="str">
        <v>605007874Reels</v>
      </c>
      <c r="G731" s="27" t="str">
        <f t="shared" si="111"/>
        <v>13]</v>
      </c>
      <c r="H731" s="27">
        <f>VALUE(SUBSTITUTE($G731,"]",""))</f>
        <v>13</v>
      </c>
      <c r="I731" s="27" t="str">
        <f t="shared" si="112"/>
        <v>Train to Gain</v>
      </c>
      <c r="J731" s="28" t="str">
        <f t="shared" si="113"/>
        <v>5thDec2024 07:02:12</v>
      </c>
      <c r="K731" s="28" t="str" cm="1">
        <f t="array" ref="K731:L731">_xlfn.TEXTSPLIT($J731," ")</f>
        <v>5thDec2024</v>
      </c>
      <c r="L731" s="28" t="str">
        <v>07:02:12</v>
      </c>
      <c r="M731" s="58" t="str">
        <f t="shared" si="114"/>
        <v>5/12/2024</v>
      </c>
      <c r="N731" s="28" t="str" cm="1">
        <f t="array" ref="N731:P731">_xlfn.TEXTSPLIT($M731,"/")</f>
        <v>5</v>
      </c>
      <c r="O731" s="28" t="str">
        <v>12</v>
      </c>
      <c r="P731" s="28" t="str">
        <v>2024</v>
      </c>
      <c r="Q731" s="28">
        <f>DATE(P731,N731,O731)</f>
        <v>45424</v>
      </c>
      <c r="R731" s="89" t="str" cm="1">
        <f t="array" ref="R731:T731">_xlfn.TEXTSPLIT($L731,":")</f>
        <v>07</v>
      </c>
      <c r="S731" s="28" t="str">
        <v>02</v>
      </c>
      <c r="T731" s="28" t="str">
        <v>12</v>
      </c>
      <c r="U731" s="90">
        <f t="shared" si="115"/>
        <v>0.29319444444444442</v>
      </c>
      <c r="V731" s="27" t="str">
        <f t="shared" si="116"/>
        <v>Reels</v>
      </c>
      <c r="W731" s="37" t="str">
        <f t="shared" si="117"/>
        <v>Instagram</v>
      </c>
      <c r="X731" s="71">
        <f t="shared" si="109"/>
        <v>13</v>
      </c>
      <c r="Y731" s="60" t="str">
        <f t="shared" si="110"/>
        <v>Train to Gain</v>
      </c>
      <c r="Z731" s="69">
        <f t="shared" si="118"/>
        <v>45424</v>
      </c>
      <c r="AA731" s="66" t="str" cm="1">
        <f t="array" ref="AA731:AB731">_xlfn.TEXTSPLIT($F731,$V731)</f>
        <v>605007874</v>
      </c>
      <c r="AB731" t="str">
        <v/>
      </c>
    </row>
    <row r="732" spans="1:28">
      <c r="A732" s="32" t="s">
        <v>1860</v>
      </c>
      <c r="B732" s="37" t="str" cm="1">
        <f t="array" ref="B732:D732">TRIM(_xlfn.TEXTSPLIT($A732,"#"))</f>
        <v>1stDec2024(10:39:04)705097878Explore Page</v>
      </c>
      <c r="C732" s="27" t="str">
        <v>Train to Gain</v>
      </c>
      <c r="D732" s="27" t="str">
        <v>[34]</v>
      </c>
      <c r="E732" s="27" t="str" cm="1">
        <f t="array" ref="E732:F732">_xlfn.TEXTSPLIT($B732,")")</f>
        <v>1stDec2024(10:39:04</v>
      </c>
      <c r="F732" s="27" t="str">
        <v>705097878Explore Page</v>
      </c>
      <c r="G732" s="27" t="str">
        <f t="shared" si="111"/>
        <v>34]</v>
      </c>
      <c r="H732" s="27">
        <f>VALUE(SUBSTITUTE($G732,"]",""))</f>
        <v>34</v>
      </c>
      <c r="I732" s="27" t="str">
        <f t="shared" si="112"/>
        <v>Train to Gain</v>
      </c>
      <c r="J732" s="28" t="str">
        <f t="shared" si="113"/>
        <v>1stDec2024 10:39:04</v>
      </c>
      <c r="K732" s="28" t="str" cm="1">
        <f t="array" ref="K732:L732">_xlfn.TEXTSPLIT($J732," ")</f>
        <v>1stDec2024</v>
      </c>
      <c r="L732" s="28" t="str">
        <v>10:39:04</v>
      </c>
      <c r="M732" s="58" t="str">
        <f t="shared" si="114"/>
        <v>1/12/2024</v>
      </c>
      <c r="N732" s="28" t="str" cm="1">
        <f t="array" ref="N732:P732">_xlfn.TEXTSPLIT($M732,"/")</f>
        <v>1</v>
      </c>
      <c r="O732" s="28" t="str">
        <v>12</v>
      </c>
      <c r="P732" s="28" t="str">
        <v>2024</v>
      </c>
      <c r="Q732" s="28">
        <f>DATE(P732,N732,O732)</f>
        <v>45303</v>
      </c>
      <c r="R732" s="89" t="str" cm="1">
        <f t="array" ref="R732:T732">_xlfn.TEXTSPLIT($L732,":")</f>
        <v>10</v>
      </c>
      <c r="S732" s="28" t="str">
        <v>39</v>
      </c>
      <c r="T732" s="28" t="str">
        <v>04</v>
      </c>
      <c r="U732" s="90">
        <f t="shared" si="115"/>
        <v>0.4437962962962963</v>
      </c>
      <c r="V732" s="27" t="str">
        <f t="shared" si="116"/>
        <v>Explore Page</v>
      </c>
      <c r="W732" s="37" t="str">
        <f t="shared" si="117"/>
        <v>Instagram</v>
      </c>
      <c r="X732" s="71">
        <f t="shared" si="109"/>
        <v>34</v>
      </c>
      <c r="Y732" s="60" t="str">
        <f t="shared" si="110"/>
        <v>Train to Gain</v>
      </c>
      <c r="Z732" s="69">
        <f t="shared" si="118"/>
        <v>45303</v>
      </c>
      <c r="AA732" s="66" t="str" cm="1">
        <f t="array" ref="AA732:AB732">_xlfn.TEXTSPLIT($F732,$V732)</f>
        <v>705097878</v>
      </c>
      <c r="AB732" t="str">
        <v/>
      </c>
    </row>
    <row r="733" spans="1:28">
      <c r="A733" s="32" t="s">
        <v>1861</v>
      </c>
      <c r="B733" s="37" t="str" cm="1">
        <f t="array" ref="B733:D733">TRIM(_xlfn.TEXTSPLIT($A733,"#"))</f>
        <v>4thDec2024(06:33:34)605187881Monetization</v>
      </c>
      <c r="C733" s="27" t="str">
        <v>Train to Gain</v>
      </c>
      <c r="D733" s="27" t="str">
        <v>[3]</v>
      </c>
      <c r="E733" s="27" t="str" cm="1">
        <f t="array" ref="E733:F733">_xlfn.TEXTSPLIT($B733,")")</f>
        <v>4thDec2024(06:33:34</v>
      </c>
      <c r="F733" s="27" t="str">
        <v>605187881Monetization</v>
      </c>
      <c r="G733" s="27" t="str">
        <f t="shared" si="111"/>
        <v>3]</v>
      </c>
      <c r="H733" s="27">
        <f>VALUE(SUBSTITUTE($G733,"]",""))</f>
        <v>3</v>
      </c>
      <c r="I733" s="27" t="str">
        <f t="shared" si="112"/>
        <v>Train to Gain</v>
      </c>
      <c r="J733" s="28" t="str">
        <f t="shared" si="113"/>
        <v>4thDec2024 06:33:34</v>
      </c>
      <c r="K733" s="28" t="str" cm="1">
        <f t="array" ref="K733:L733">_xlfn.TEXTSPLIT($J733," ")</f>
        <v>4thDec2024</v>
      </c>
      <c r="L733" s="28" t="str">
        <v>06:33:34</v>
      </c>
      <c r="M733" s="58" t="str">
        <f t="shared" si="114"/>
        <v>4/12/2024</v>
      </c>
      <c r="N733" s="28" t="str" cm="1">
        <f t="array" ref="N733:P733">_xlfn.TEXTSPLIT($M733,"/")</f>
        <v>4</v>
      </c>
      <c r="O733" s="28" t="str">
        <v>12</v>
      </c>
      <c r="P733" s="28" t="str">
        <v>2024</v>
      </c>
      <c r="Q733" s="28">
        <f>DATE(P733,N733,O733)</f>
        <v>45394</v>
      </c>
      <c r="R733" s="89" t="str" cm="1">
        <f t="array" ref="R733:T733">_xlfn.TEXTSPLIT($L733,":")</f>
        <v>06</v>
      </c>
      <c r="S733" s="28" t="str">
        <v>33</v>
      </c>
      <c r="T733" s="28" t="str">
        <v>34</v>
      </c>
      <c r="U733" s="90">
        <f t="shared" si="115"/>
        <v>0.27331018518518518</v>
      </c>
      <c r="V733" s="27" t="str">
        <f t="shared" si="116"/>
        <v>Monetization</v>
      </c>
      <c r="W733" s="37" t="str">
        <f t="shared" si="117"/>
        <v>Youtube</v>
      </c>
      <c r="X733" s="71">
        <f t="shared" si="109"/>
        <v>3</v>
      </c>
      <c r="Y733" s="60" t="str">
        <f t="shared" si="110"/>
        <v>Train to Gain</v>
      </c>
      <c r="Z733" s="69">
        <f t="shared" si="118"/>
        <v>45394</v>
      </c>
      <c r="AA733" s="66" t="str" cm="1">
        <f t="array" ref="AA733:AB733">_xlfn.TEXTSPLIT($F733,$V733)</f>
        <v>605187881</v>
      </c>
      <c r="AB733" t="str">
        <v/>
      </c>
    </row>
    <row r="734" spans="1:28">
      <c r="A734" s="32" t="s">
        <v>1862</v>
      </c>
      <c r="B734" s="37" t="str" cm="1">
        <f t="array" ref="B734:D734">TRIM(_xlfn.TEXTSPLIT($A734,"#"))</f>
        <v>4thDec2024(06:05:28)605277885Reels</v>
      </c>
      <c r="C734" s="27" t="str">
        <v>Train to Gain</v>
      </c>
      <c r="D734" s="27" t="str">
        <v>[20]</v>
      </c>
      <c r="E734" s="27" t="str" cm="1">
        <f t="array" ref="E734:F734">_xlfn.TEXTSPLIT($B734,")")</f>
        <v>4thDec2024(06:05:28</v>
      </c>
      <c r="F734" s="27" t="str">
        <v>605277885Reels</v>
      </c>
      <c r="G734" s="27" t="str">
        <f t="shared" si="111"/>
        <v>20]</v>
      </c>
      <c r="H734" s="27">
        <f>VALUE(SUBSTITUTE($G734,"]",""))</f>
        <v>20</v>
      </c>
      <c r="I734" s="27" t="str">
        <f t="shared" si="112"/>
        <v>Train to Gain</v>
      </c>
      <c r="J734" s="28" t="str">
        <f t="shared" si="113"/>
        <v>4thDec2024 06:05:28</v>
      </c>
      <c r="K734" s="28" t="str" cm="1">
        <f t="array" ref="K734:L734">_xlfn.TEXTSPLIT($J734," ")</f>
        <v>4thDec2024</v>
      </c>
      <c r="L734" s="28" t="str">
        <v>06:05:28</v>
      </c>
      <c r="M734" s="58" t="str">
        <f t="shared" si="114"/>
        <v>4/12/2024</v>
      </c>
      <c r="N734" s="28" t="str" cm="1">
        <f t="array" ref="N734:P734">_xlfn.TEXTSPLIT($M734,"/")</f>
        <v>4</v>
      </c>
      <c r="O734" s="28" t="str">
        <v>12</v>
      </c>
      <c r="P734" s="28" t="str">
        <v>2024</v>
      </c>
      <c r="Q734" s="28">
        <f>DATE(P734,N734,O734)</f>
        <v>45394</v>
      </c>
      <c r="R734" s="89" t="str" cm="1">
        <f t="array" ref="R734:T734">_xlfn.TEXTSPLIT($L734,":")</f>
        <v>06</v>
      </c>
      <c r="S734" s="28" t="str">
        <v>05</v>
      </c>
      <c r="T734" s="28" t="str">
        <v>28</v>
      </c>
      <c r="U734" s="90">
        <f t="shared" si="115"/>
        <v>0.2537962962962963</v>
      </c>
      <c r="V734" s="27" t="str">
        <f t="shared" si="116"/>
        <v>Reels</v>
      </c>
      <c r="W734" s="37" t="str">
        <f t="shared" si="117"/>
        <v>Instagram</v>
      </c>
      <c r="X734" s="71">
        <f t="shared" si="109"/>
        <v>20</v>
      </c>
      <c r="Y734" s="60" t="str">
        <f t="shared" si="110"/>
        <v>Train to Gain</v>
      </c>
      <c r="Z734" s="69">
        <f t="shared" si="118"/>
        <v>45394</v>
      </c>
      <c r="AA734" s="66" t="str" cm="1">
        <f t="array" ref="AA734:AB734">_xlfn.TEXTSPLIT($F734,$V734)</f>
        <v>605277885</v>
      </c>
      <c r="AB734" t="str">
        <v/>
      </c>
    </row>
    <row r="735" spans="1:28">
      <c r="A735" s="32" t="s">
        <v>1863</v>
      </c>
      <c r="B735" s="37" t="str" cm="1">
        <f t="array" ref="B735:D735">TRIM(_xlfn.TEXTSPLIT($A735,"#"))</f>
        <v>2ndDec2024(06:15:50)705367889Stories</v>
      </c>
      <c r="C735" s="27" t="str">
        <v>Train to Gain</v>
      </c>
      <c r="D735" s="27" t="str">
        <v>[15]</v>
      </c>
      <c r="E735" s="27" t="str" cm="1">
        <f t="array" ref="E735:F735">_xlfn.TEXTSPLIT($B735,")")</f>
        <v>2ndDec2024(06:15:50</v>
      </c>
      <c r="F735" s="27" t="str">
        <v>705367889Stories</v>
      </c>
      <c r="G735" s="27" t="str">
        <f t="shared" si="111"/>
        <v>15]</v>
      </c>
      <c r="H735" s="27">
        <f>VALUE(SUBSTITUTE($G735,"]",""))</f>
        <v>15</v>
      </c>
      <c r="I735" s="27" t="str">
        <f t="shared" si="112"/>
        <v>Train to Gain</v>
      </c>
      <c r="J735" s="28" t="str">
        <f t="shared" si="113"/>
        <v>2ndDec2024 06:15:50</v>
      </c>
      <c r="K735" s="28" t="str" cm="1">
        <f t="array" ref="K735:L735">_xlfn.TEXTSPLIT($J735," ")</f>
        <v>2ndDec2024</v>
      </c>
      <c r="L735" s="28" t="str">
        <v>06:15:50</v>
      </c>
      <c r="M735" s="58" t="str">
        <f t="shared" si="114"/>
        <v>2/12/2024</v>
      </c>
      <c r="N735" s="28" t="str" cm="1">
        <f t="array" ref="N735:P735">_xlfn.TEXTSPLIT($M735,"/")</f>
        <v>2</v>
      </c>
      <c r="O735" s="28" t="str">
        <v>12</v>
      </c>
      <c r="P735" s="28" t="str">
        <v>2024</v>
      </c>
      <c r="Q735" s="28">
        <f>DATE(P735,N735,O735)</f>
        <v>45334</v>
      </c>
      <c r="R735" s="89" t="str" cm="1">
        <f t="array" ref="R735:T735">_xlfn.TEXTSPLIT($L735,":")</f>
        <v>06</v>
      </c>
      <c r="S735" s="28" t="str">
        <v>15</v>
      </c>
      <c r="T735" s="28" t="str">
        <v>50</v>
      </c>
      <c r="U735" s="90">
        <f t="shared" si="115"/>
        <v>0.26099537037037035</v>
      </c>
      <c r="V735" s="27" t="str">
        <f t="shared" si="116"/>
        <v>Stories</v>
      </c>
      <c r="W735" s="37" t="str">
        <f t="shared" si="117"/>
        <v>Instagram</v>
      </c>
      <c r="X735" s="71">
        <f t="shared" si="109"/>
        <v>15</v>
      </c>
      <c r="Y735" s="60" t="str">
        <f t="shared" si="110"/>
        <v>Train to Gain</v>
      </c>
      <c r="Z735" s="69">
        <f t="shared" si="118"/>
        <v>45334</v>
      </c>
      <c r="AA735" s="66" t="str" cm="1">
        <f t="array" ref="AA735:AB735">_xlfn.TEXTSPLIT($F735,$V735)</f>
        <v>705367889</v>
      </c>
      <c r="AB735" t="str">
        <v/>
      </c>
    </row>
    <row r="736" spans="1:28">
      <c r="A736" s="32" t="s">
        <v>1864</v>
      </c>
      <c r="B736" s="37" t="str" cm="1">
        <f t="array" ref="B736:D736">TRIM(_xlfn.TEXTSPLIT($A736,"#"))</f>
        <v>1stDec2024(08:13:30)605457893Monetization</v>
      </c>
      <c r="C736" s="27" t="str">
        <v>Unlock Your Potential</v>
      </c>
      <c r="D736" s="27" t="str">
        <v>[38]</v>
      </c>
      <c r="E736" s="27" t="str" cm="1">
        <f t="array" ref="E736:F736">_xlfn.TEXTSPLIT($B736,")")</f>
        <v>1stDec2024(08:13:30</v>
      </c>
      <c r="F736" s="27" t="str">
        <v>605457893Monetization</v>
      </c>
      <c r="G736" s="27" t="str">
        <f t="shared" si="111"/>
        <v>38]</v>
      </c>
      <c r="H736" s="27">
        <f>VALUE(SUBSTITUTE($G736,"]",""))</f>
        <v>38</v>
      </c>
      <c r="I736" s="27" t="str">
        <f t="shared" si="112"/>
        <v>Unlock Your Potential</v>
      </c>
      <c r="J736" s="28" t="str">
        <f t="shared" si="113"/>
        <v>1stDec2024 08:13:30</v>
      </c>
      <c r="K736" s="28" t="str" cm="1">
        <f t="array" ref="K736:L736">_xlfn.TEXTSPLIT($J736," ")</f>
        <v>1stDec2024</v>
      </c>
      <c r="L736" s="28" t="str">
        <v>08:13:30</v>
      </c>
      <c r="M736" s="58" t="str">
        <f t="shared" si="114"/>
        <v>1/12/2024</v>
      </c>
      <c r="N736" s="28" t="str" cm="1">
        <f t="array" ref="N736:P736">_xlfn.TEXTSPLIT($M736,"/")</f>
        <v>1</v>
      </c>
      <c r="O736" s="28" t="str">
        <v>12</v>
      </c>
      <c r="P736" s="28" t="str">
        <v>2024</v>
      </c>
      <c r="Q736" s="28">
        <f>DATE(P736,N736,O736)</f>
        <v>45303</v>
      </c>
      <c r="R736" s="89" t="str" cm="1">
        <f t="array" ref="R736:T736">_xlfn.TEXTSPLIT($L736,":")</f>
        <v>08</v>
      </c>
      <c r="S736" s="28" t="str">
        <v>13</v>
      </c>
      <c r="T736" s="28" t="str">
        <v>30</v>
      </c>
      <c r="U736" s="90">
        <f t="shared" si="115"/>
        <v>0.34270833333333334</v>
      </c>
      <c r="V736" s="27" t="str">
        <f t="shared" si="116"/>
        <v>Monetization</v>
      </c>
      <c r="W736" s="37" t="str">
        <f t="shared" si="117"/>
        <v>Youtube</v>
      </c>
      <c r="X736" s="71">
        <f t="shared" si="109"/>
        <v>38</v>
      </c>
      <c r="Y736" s="60" t="str">
        <f t="shared" si="110"/>
        <v>Unlock Your Potential</v>
      </c>
      <c r="Z736" s="69">
        <f t="shared" si="118"/>
        <v>45303</v>
      </c>
      <c r="AA736" s="66" t="str" cm="1">
        <f t="array" ref="AA736:AB736">_xlfn.TEXTSPLIT($F736,$V736)</f>
        <v>605457893</v>
      </c>
      <c r="AB736" t="str">
        <v/>
      </c>
    </row>
    <row r="737" spans="1:28">
      <c r="A737" s="32" t="s">
        <v>1865</v>
      </c>
      <c r="B737" s="37" t="str" cm="1">
        <f t="array" ref="B737:D737">TRIM(_xlfn.TEXTSPLIT($A737,"#"))</f>
        <v>4thDec2024(03:51:16)605547897Explore Page</v>
      </c>
      <c r="C737" s="27" t="str">
        <v>Unlock Your Potential</v>
      </c>
      <c r="D737" s="27" t="str">
        <v>[37]</v>
      </c>
      <c r="E737" s="27" t="str" cm="1">
        <f t="array" ref="E737:F737">_xlfn.TEXTSPLIT($B737,")")</f>
        <v>4thDec2024(03:51:16</v>
      </c>
      <c r="F737" s="27" t="str">
        <v>605547897Explore Page</v>
      </c>
      <c r="G737" s="27" t="str">
        <f t="shared" si="111"/>
        <v>37]</v>
      </c>
      <c r="H737" s="27">
        <f>VALUE(SUBSTITUTE($G737,"]",""))</f>
        <v>37</v>
      </c>
      <c r="I737" s="27" t="str">
        <f t="shared" si="112"/>
        <v>Unlock Your Potential</v>
      </c>
      <c r="J737" s="28" t="str">
        <f t="shared" si="113"/>
        <v>4thDec2024 03:51:16</v>
      </c>
      <c r="K737" s="28" t="str" cm="1">
        <f t="array" ref="K737:L737">_xlfn.TEXTSPLIT($J737," ")</f>
        <v>4thDec2024</v>
      </c>
      <c r="L737" s="28" t="str">
        <v>03:51:16</v>
      </c>
      <c r="M737" s="58" t="str">
        <f t="shared" si="114"/>
        <v>4/12/2024</v>
      </c>
      <c r="N737" s="28" t="str" cm="1">
        <f t="array" ref="N737:P737">_xlfn.TEXTSPLIT($M737,"/")</f>
        <v>4</v>
      </c>
      <c r="O737" s="28" t="str">
        <v>12</v>
      </c>
      <c r="P737" s="28" t="str">
        <v>2024</v>
      </c>
      <c r="Q737" s="28">
        <f>DATE(P737,N737,O737)</f>
        <v>45394</v>
      </c>
      <c r="R737" s="89" t="str" cm="1">
        <f t="array" ref="R737:T737">_xlfn.TEXTSPLIT($L737,":")</f>
        <v>03</v>
      </c>
      <c r="S737" s="28" t="str">
        <v>51</v>
      </c>
      <c r="T737" s="28" t="str">
        <v>16</v>
      </c>
      <c r="U737" s="90">
        <f t="shared" si="115"/>
        <v>0.16060185185185186</v>
      </c>
      <c r="V737" s="27" t="str">
        <f t="shared" si="116"/>
        <v>Explore Page</v>
      </c>
      <c r="W737" s="37" t="str">
        <f t="shared" si="117"/>
        <v>Instagram</v>
      </c>
      <c r="X737" s="71">
        <f t="shared" si="109"/>
        <v>37</v>
      </c>
      <c r="Y737" s="60" t="str">
        <f t="shared" si="110"/>
        <v>Unlock Your Potential</v>
      </c>
      <c r="Z737" s="69">
        <f t="shared" si="118"/>
        <v>45394</v>
      </c>
      <c r="AA737" s="66" t="str" cm="1">
        <f t="array" ref="AA737:AB737">_xlfn.TEXTSPLIT($F737,$V737)</f>
        <v>605547897</v>
      </c>
      <c r="AB737" t="str">
        <v/>
      </c>
    </row>
    <row r="738" spans="1:28">
      <c r="A738" s="32" t="s">
        <v>1866</v>
      </c>
      <c r="B738" s="37" t="str" cm="1">
        <f t="array" ref="B738:D738">TRIM(_xlfn.TEXTSPLIT($A738,"#"))</f>
        <v>1stDec2024(01:02:05)605637900News Feed</v>
      </c>
      <c r="C738" s="27" t="str">
        <v>Train to Gain</v>
      </c>
      <c r="D738" s="27" t="str">
        <v>[19]</v>
      </c>
      <c r="E738" s="27" t="str" cm="1">
        <f t="array" ref="E738:F738">_xlfn.TEXTSPLIT($B738,")")</f>
        <v>1stDec2024(01:02:05</v>
      </c>
      <c r="F738" s="27" t="str">
        <v>605637900News Feed</v>
      </c>
      <c r="G738" s="27" t="str">
        <f t="shared" si="111"/>
        <v>19]</v>
      </c>
      <c r="H738" s="27">
        <f>VALUE(SUBSTITUTE($G738,"]",""))</f>
        <v>19</v>
      </c>
      <c r="I738" s="27" t="str">
        <f t="shared" si="112"/>
        <v>Train to Gain</v>
      </c>
      <c r="J738" s="28" t="str">
        <f t="shared" si="113"/>
        <v>1stDec2024 01:02:05</v>
      </c>
      <c r="K738" s="28" t="str" cm="1">
        <f t="array" ref="K738:L738">_xlfn.TEXTSPLIT($J738," ")</f>
        <v>1stDec2024</v>
      </c>
      <c r="L738" s="28" t="str">
        <v>01:02:05</v>
      </c>
      <c r="M738" s="58" t="str">
        <f t="shared" si="114"/>
        <v>1/12/2024</v>
      </c>
      <c r="N738" s="28" t="str" cm="1">
        <f t="array" ref="N738:P738">_xlfn.TEXTSPLIT($M738,"/")</f>
        <v>1</v>
      </c>
      <c r="O738" s="28" t="str">
        <v>12</v>
      </c>
      <c r="P738" s="28" t="str">
        <v>2024</v>
      </c>
      <c r="Q738" s="28">
        <f>DATE(P738,N738,O738)</f>
        <v>45303</v>
      </c>
      <c r="R738" s="89" t="str" cm="1">
        <f t="array" ref="R738:T738">_xlfn.TEXTSPLIT($L738,":")</f>
        <v>01</v>
      </c>
      <c r="S738" s="28" t="str">
        <v>02</v>
      </c>
      <c r="T738" s="28" t="str">
        <v>05</v>
      </c>
      <c r="U738" s="90">
        <f t="shared" si="115"/>
        <v>4.3113425925925923E-2</v>
      </c>
      <c r="V738" s="27" t="str">
        <f t="shared" si="116"/>
        <v>News Feed</v>
      </c>
      <c r="W738" s="37" t="str">
        <f t="shared" si="117"/>
        <v>Facebook</v>
      </c>
      <c r="X738" s="71">
        <f t="shared" si="109"/>
        <v>19</v>
      </c>
      <c r="Y738" s="60" t="str">
        <f t="shared" si="110"/>
        <v>Train to Gain</v>
      </c>
      <c r="Z738" s="69">
        <f t="shared" si="118"/>
        <v>45303</v>
      </c>
      <c r="AA738" s="66" t="str" cm="1">
        <f t="array" ref="AA738:AB738">_xlfn.TEXTSPLIT($F738,$V738)</f>
        <v>605637900</v>
      </c>
      <c r="AB738" t="str">
        <v/>
      </c>
    </row>
    <row r="739" spans="1:28">
      <c r="A739" s="32" t="s">
        <v>1867</v>
      </c>
      <c r="B739" s="37" t="str" cm="1">
        <f t="array" ref="B739:D739">TRIM(_xlfn.TEXTSPLIT($A739,"#"))</f>
        <v>1stDec2024(01:18:17)705727904News Feed</v>
      </c>
      <c r="C739" s="27" t="str">
        <v>Train to Gain</v>
      </c>
      <c r="D739" s="27" t="str">
        <v>[38]</v>
      </c>
      <c r="E739" s="27" t="str" cm="1">
        <f t="array" ref="E739:F739">_xlfn.TEXTSPLIT($B739,")")</f>
        <v>1stDec2024(01:18:17</v>
      </c>
      <c r="F739" s="27" t="str">
        <v>705727904News Feed</v>
      </c>
      <c r="G739" s="27" t="str">
        <f t="shared" si="111"/>
        <v>38]</v>
      </c>
      <c r="H739" s="27">
        <f>VALUE(SUBSTITUTE($G739,"]",""))</f>
        <v>38</v>
      </c>
      <c r="I739" s="27" t="str">
        <f t="shared" si="112"/>
        <v>Train to Gain</v>
      </c>
      <c r="J739" s="28" t="str">
        <f t="shared" si="113"/>
        <v>1stDec2024 01:18:17</v>
      </c>
      <c r="K739" s="28" t="str" cm="1">
        <f t="array" ref="K739:L739">_xlfn.TEXTSPLIT($J739," ")</f>
        <v>1stDec2024</v>
      </c>
      <c r="L739" s="28" t="str">
        <v>01:18:17</v>
      </c>
      <c r="M739" s="58" t="str">
        <f t="shared" si="114"/>
        <v>1/12/2024</v>
      </c>
      <c r="N739" s="28" t="str" cm="1">
        <f t="array" ref="N739:P739">_xlfn.TEXTSPLIT($M739,"/")</f>
        <v>1</v>
      </c>
      <c r="O739" s="28" t="str">
        <v>12</v>
      </c>
      <c r="P739" s="28" t="str">
        <v>2024</v>
      </c>
      <c r="Q739" s="28">
        <f>DATE(P739,N739,O739)</f>
        <v>45303</v>
      </c>
      <c r="R739" s="89" t="str" cm="1">
        <f t="array" ref="R739:T739">_xlfn.TEXTSPLIT($L739,":")</f>
        <v>01</v>
      </c>
      <c r="S739" s="28" t="str">
        <v>18</v>
      </c>
      <c r="T739" s="28" t="str">
        <v>17</v>
      </c>
      <c r="U739" s="90">
        <f t="shared" si="115"/>
        <v>5.4363425925925926E-2</v>
      </c>
      <c r="V739" s="27" t="str">
        <f t="shared" si="116"/>
        <v>News Feed</v>
      </c>
      <c r="W739" s="37" t="str">
        <f t="shared" si="117"/>
        <v>Facebook</v>
      </c>
      <c r="X739" s="71">
        <f t="shared" si="109"/>
        <v>38</v>
      </c>
      <c r="Y739" s="60" t="str">
        <f t="shared" si="110"/>
        <v>Train to Gain</v>
      </c>
      <c r="Z739" s="69">
        <f t="shared" si="118"/>
        <v>45303</v>
      </c>
      <c r="AA739" s="66" t="str" cm="1">
        <f t="array" ref="AA739:AB739">_xlfn.TEXTSPLIT($F739,$V739)</f>
        <v>705727904</v>
      </c>
      <c r="AB739" t="str">
        <v/>
      </c>
    </row>
    <row r="740" spans="1:28">
      <c r="A740" s="32" t="s">
        <v>1868</v>
      </c>
      <c r="B740" s="37" t="str" cm="1">
        <f t="array" ref="B740:D740">TRIM(_xlfn.TEXTSPLIT($A740,"#"))</f>
        <v>2ndDec2024(11:26:04)705817908Shorts</v>
      </c>
      <c r="C740" s="27" t="str">
        <v>Train to Gain</v>
      </c>
      <c r="D740" s="27" t="str">
        <v>[35]</v>
      </c>
      <c r="E740" s="27" t="str" cm="1">
        <f t="array" ref="E740:F740">_xlfn.TEXTSPLIT($B740,")")</f>
        <v>2ndDec2024(11:26:04</v>
      </c>
      <c r="F740" s="27" t="str">
        <v>705817908Shorts</v>
      </c>
      <c r="G740" s="27" t="str">
        <f t="shared" si="111"/>
        <v>35]</v>
      </c>
      <c r="H740" s="27">
        <f>VALUE(SUBSTITUTE($G740,"]",""))</f>
        <v>35</v>
      </c>
      <c r="I740" s="27" t="str">
        <f t="shared" si="112"/>
        <v>Train to Gain</v>
      </c>
      <c r="J740" s="28" t="str">
        <f t="shared" si="113"/>
        <v>2ndDec2024 11:26:04</v>
      </c>
      <c r="K740" s="28" t="str" cm="1">
        <f t="array" ref="K740:L740">_xlfn.TEXTSPLIT($J740," ")</f>
        <v>2ndDec2024</v>
      </c>
      <c r="L740" s="28" t="str">
        <v>11:26:04</v>
      </c>
      <c r="M740" s="58" t="str">
        <f t="shared" si="114"/>
        <v>2/12/2024</v>
      </c>
      <c r="N740" s="28" t="str" cm="1">
        <f t="array" ref="N740:P740">_xlfn.TEXTSPLIT($M740,"/")</f>
        <v>2</v>
      </c>
      <c r="O740" s="28" t="str">
        <v>12</v>
      </c>
      <c r="P740" s="28" t="str">
        <v>2024</v>
      </c>
      <c r="Q740" s="28">
        <f>DATE(P740,N740,O740)</f>
        <v>45334</v>
      </c>
      <c r="R740" s="89" t="str" cm="1">
        <f t="array" ref="R740:T740">_xlfn.TEXTSPLIT($L740,":")</f>
        <v>11</v>
      </c>
      <c r="S740" s="28" t="str">
        <v>26</v>
      </c>
      <c r="T740" s="28" t="str">
        <v>04</v>
      </c>
      <c r="U740" s="90">
        <f t="shared" si="115"/>
        <v>0.47643518518518518</v>
      </c>
      <c r="V740" s="27" t="str">
        <f t="shared" si="116"/>
        <v>Shorts</v>
      </c>
      <c r="W740" s="37" t="str">
        <f t="shared" si="117"/>
        <v>Youtube</v>
      </c>
      <c r="X740" s="71">
        <f t="shared" si="109"/>
        <v>35</v>
      </c>
      <c r="Y740" s="60" t="str">
        <f t="shared" si="110"/>
        <v>Train to Gain</v>
      </c>
      <c r="Z740" s="69">
        <f t="shared" si="118"/>
        <v>45334</v>
      </c>
      <c r="AA740" s="66" t="str" cm="1">
        <f t="array" ref="AA740:AB740">_xlfn.TEXTSPLIT($F740,$V740)</f>
        <v>705817908</v>
      </c>
      <c r="AB740" t="str">
        <v/>
      </c>
    </row>
    <row r="741" spans="1:28">
      <c r="A741" s="32" t="s">
        <v>1869</v>
      </c>
      <c r="B741" s="37" t="str" cm="1">
        <f t="array" ref="B741:D741">TRIM(_xlfn.TEXTSPLIT($A741,"#"))</f>
        <v>1stDec2024(09:13:25)605907912Monetization</v>
      </c>
      <c r="C741" s="27" t="str">
        <v>Train to Gain</v>
      </c>
      <c r="D741" s="27" t="str">
        <v>[33]</v>
      </c>
      <c r="E741" s="27" t="str" cm="1">
        <f t="array" ref="E741:F741">_xlfn.TEXTSPLIT($B741,")")</f>
        <v>1stDec2024(09:13:25</v>
      </c>
      <c r="F741" s="27" t="str">
        <v>605907912Monetization</v>
      </c>
      <c r="G741" s="27" t="str">
        <f t="shared" si="111"/>
        <v>33]</v>
      </c>
      <c r="H741" s="27">
        <f>VALUE(SUBSTITUTE($G741,"]",""))</f>
        <v>33</v>
      </c>
      <c r="I741" s="27" t="str">
        <f t="shared" si="112"/>
        <v>Train to Gain</v>
      </c>
      <c r="J741" s="28" t="str">
        <f t="shared" si="113"/>
        <v>1stDec2024 09:13:25</v>
      </c>
      <c r="K741" s="28" t="str" cm="1">
        <f t="array" ref="K741:L741">_xlfn.TEXTSPLIT($J741," ")</f>
        <v>1stDec2024</v>
      </c>
      <c r="L741" s="28" t="str">
        <v>09:13:25</v>
      </c>
      <c r="M741" s="58" t="str">
        <f t="shared" si="114"/>
        <v>1/12/2024</v>
      </c>
      <c r="N741" s="28" t="str" cm="1">
        <f t="array" ref="N741:P741">_xlfn.TEXTSPLIT($M741,"/")</f>
        <v>1</v>
      </c>
      <c r="O741" s="28" t="str">
        <v>12</v>
      </c>
      <c r="P741" s="28" t="str">
        <v>2024</v>
      </c>
      <c r="Q741" s="28">
        <f>DATE(P741,N741,O741)</f>
        <v>45303</v>
      </c>
      <c r="R741" s="89" t="str" cm="1">
        <f t="array" ref="R741:T741">_xlfn.TEXTSPLIT($L741,":")</f>
        <v>09</v>
      </c>
      <c r="S741" s="28" t="str">
        <v>13</v>
      </c>
      <c r="T741" s="28" t="str">
        <v>25</v>
      </c>
      <c r="U741" s="90">
        <f t="shared" si="115"/>
        <v>0.38431712962962961</v>
      </c>
      <c r="V741" s="27" t="str">
        <f t="shared" si="116"/>
        <v>Monetization</v>
      </c>
      <c r="W741" s="37" t="str">
        <f t="shared" si="117"/>
        <v>Youtube</v>
      </c>
      <c r="X741" s="71">
        <f t="shared" si="109"/>
        <v>33</v>
      </c>
      <c r="Y741" s="60" t="str">
        <f t="shared" si="110"/>
        <v>Train to Gain</v>
      </c>
      <c r="Z741" s="69">
        <f t="shared" si="118"/>
        <v>45303</v>
      </c>
      <c r="AA741" s="66" t="str" cm="1">
        <f t="array" ref="AA741:AB741">_xlfn.TEXTSPLIT($F741,$V741)</f>
        <v>605907912</v>
      </c>
      <c r="AB741" t="str">
        <v/>
      </c>
    </row>
    <row r="742" spans="1:28">
      <c r="A742" s="32" t="s">
        <v>1870</v>
      </c>
      <c r="B742" s="37" t="str" cm="1">
        <f t="array" ref="B742:D742">TRIM(_xlfn.TEXTSPLIT($A742,"#"))</f>
        <v>5thDec2024(04:52:03)605997915News Feed</v>
      </c>
      <c r="C742" s="27" t="str">
        <v>Unlock Your Potential</v>
      </c>
      <c r="D742" s="27" t="str">
        <v>[4]</v>
      </c>
      <c r="E742" s="27" t="str" cm="1">
        <f t="array" ref="E742:F742">_xlfn.TEXTSPLIT($B742,")")</f>
        <v>5thDec2024(04:52:03</v>
      </c>
      <c r="F742" s="27" t="str">
        <v>605997915News Feed</v>
      </c>
      <c r="G742" s="27" t="str">
        <f t="shared" si="111"/>
        <v>4]</v>
      </c>
      <c r="H742" s="27">
        <f>VALUE(SUBSTITUTE($G742,"]",""))</f>
        <v>4</v>
      </c>
      <c r="I742" s="27" t="str">
        <f t="shared" si="112"/>
        <v>Unlock Your Potential</v>
      </c>
      <c r="J742" s="28" t="str">
        <f t="shared" si="113"/>
        <v>5thDec2024 04:52:03</v>
      </c>
      <c r="K742" s="28" t="str" cm="1">
        <f t="array" ref="K742:L742">_xlfn.TEXTSPLIT($J742," ")</f>
        <v>5thDec2024</v>
      </c>
      <c r="L742" s="28" t="str">
        <v>04:52:03</v>
      </c>
      <c r="M742" s="58" t="str">
        <f t="shared" si="114"/>
        <v>5/12/2024</v>
      </c>
      <c r="N742" s="28" t="str" cm="1">
        <f t="array" ref="N742:P742">_xlfn.TEXTSPLIT($M742,"/")</f>
        <v>5</v>
      </c>
      <c r="O742" s="28" t="str">
        <v>12</v>
      </c>
      <c r="P742" s="28" t="str">
        <v>2024</v>
      </c>
      <c r="Q742" s="28">
        <f>DATE(P742,N742,O742)</f>
        <v>45424</v>
      </c>
      <c r="R742" s="89" t="str" cm="1">
        <f t="array" ref="R742:T742">_xlfn.TEXTSPLIT($L742,":")</f>
        <v>04</v>
      </c>
      <c r="S742" s="28" t="str">
        <v>52</v>
      </c>
      <c r="T742" s="28" t="str">
        <v>03</v>
      </c>
      <c r="U742" s="90">
        <f t="shared" si="115"/>
        <v>0.20281250000000001</v>
      </c>
      <c r="V742" s="27" t="str">
        <f t="shared" si="116"/>
        <v>News Feed</v>
      </c>
      <c r="W742" s="37" t="str">
        <f t="shared" si="117"/>
        <v>Facebook</v>
      </c>
      <c r="X742" s="71">
        <f t="shared" si="109"/>
        <v>4</v>
      </c>
      <c r="Y742" s="60" t="str">
        <f t="shared" si="110"/>
        <v>Unlock Your Potential</v>
      </c>
      <c r="Z742" s="69">
        <f t="shared" si="118"/>
        <v>45424</v>
      </c>
      <c r="AA742" s="66" t="str" cm="1">
        <f t="array" ref="AA742:AB742">_xlfn.TEXTSPLIT($F742,$V742)</f>
        <v>605997915</v>
      </c>
      <c r="AB742" t="str">
        <v/>
      </c>
    </row>
    <row r="743" spans="1:28">
      <c r="A743" s="32" t="s">
        <v>1871</v>
      </c>
      <c r="B743" s="37" t="str" cm="1">
        <f t="array" ref="B743:D743">TRIM(_xlfn.TEXTSPLIT($A743,"#"))</f>
        <v>1stDec2024(11:12:51)606087919Explore Page</v>
      </c>
      <c r="C743" s="27" t="str">
        <v>Unlock Your Potential</v>
      </c>
      <c r="D743" s="27" t="str">
        <v>[36]</v>
      </c>
      <c r="E743" s="27" t="str" cm="1">
        <f t="array" ref="E743:F743">_xlfn.TEXTSPLIT($B743,")")</f>
        <v>1stDec2024(11:12:51</v>
      </c>
      <c r="F743" s="27" t="str">
        <v>606087919Explore Page</v>
      </c>
      <c r="G743" s="27" t="str">
        <f t="shared" si="111"/>
        <v>36]</v>
      </c>
      <c r="H743" s="27">
        <f>VALUE(SUBSTITUTE($G743,"]",""))</f>
        <v>36</v>
      </c>
      <c r="I743" s="27" t="str">
        <f t="shared" si="112"/>
        <v>Unlock Your Potential</v>
      </c>
      <c r="J743" s="28" t="str">
        <f t="shared" si="113"/>
        <v>1stDec2024 11:12:51</v>
      </c>
      <c r="K743" s="28" t="str" cm="1">
        <f t="array" ref="K743:L743">_xlfn.TEXTSPLIT($J743," ")</f>
        <v>1stDec2024</v>
      </c>
      <c r="L743" s="28" t="str">
        <v>11:12:51</v>
      </c>
      <c r="M743" s="58" t="str">
        <f t="shared" si="114"/>
        <v>1/12/2024</v>
      </c>
      <c r="N743" s="28" t="str" cm="1">
        <f t="array" ref="N743:P743">_xlfn.TEXTSPLIT($M743,"/")</f>
        <v>1</v>
      </c>
      <c r="O743" s="28" t="str">
        <v>12</v>
      </c>
      <c r="P743" s="28" t="str">
        <v>2024</v>
      </c>
      <c r="Q743" s="28">
        <f>DATE(P743,N743,O743)</f>
        <v>45303</v>
      </c>
      <c r="R743" s="89" t="str" cm="1">
        <f t="array" ref="R743:T743">_xlfn.TEXTSPLIT($L743,":")</f>
        <v>11</v>
      </c>
      <c r="S743" s="28" t="str">
        <v>12</v>
      </c>
      <c r="T743" s="28" t="str">
        <v>51</v>
      </c>
      <c r="U743" s="90">
        <f t="shared" si="115"/>
        <v>0.46725694444444443</v>
      </c>
      <c r="V743" s="27" t="str">
        <f t="shared" si="116"/>
        <v>Explore Page</v>
      </c>
      <c r="W743" s="37" t="str">
        <f t="shared" si="117"/>
        <v>Instagram</v>
      </c>
      <c r="X743" s="71">
        <f t="shared" si="109"/>
        <v>36</v>
      </c>
      <c r="Y743" s="60" t="str">
        <f t="shared" si="110"/>
        <v>Unlock Your Potential</v>
      </c>
      <c r="Z743" s="69">
        <f t="shared" si="118"/>
        <v>45303</v>
      </c>
      <c r="AA743" s="66" t="str" cm="1">
        <f t="array" ref="AA743:AB743">_xlfn.TEXTSPLIT($F743,$V743)</f>
        <v>606087919</v>
      </c>
      <c r="AB743" t="str">
        <v/>
      </c>
    </row>
    <row r="744" spans="1:28">
      <c r="A744" s="32" t="s">
        <v>1872</v>
      </c>
      <c r="B744" s="37" t="str" cm="1">
        <f t="array" ref="B744:D744">TRIM(_xlfn.TEXTSPLIT($A744,"#"))</f>
        <v>2ndDec2024(09:57:55)606177923News Feed</v>
      </c>
      <c r="C744" s="27" t="str">
        <v>Train to Gain</v>
      </c>
      <c r="D744" s="27" t="str">
        <v>[30]</v>
      </c>
      <c r="E744" s="27" t="str" cm="1">
        <f t="array" ref="E744:F744">_xlfn.TEXTSPLIT($B744,")")</f>
        <v>2ndDec2024(09:57:55</v>
      </c>
      <c r="F744" s="27" t="str">
        <v>606177923News Feed</v>
      </c>
      <c r="G744" s="27" t="str">
        <f t="shared" si="111"/>
        <v>30]</v>
      </c>
      <c r="H744" s="27">
        <f>VALUE(SUBSTITUTE($G744,"]",""))</f>
        <v>30</v>
      </c>
      <c r="I744" s="27" t="str">
        <f t="shared" si="112"/>
        <v>Train to Gain</v>
      </c>
      <c r="J744" s="28" t="str">
        <f t="shared" si="113"/>
        <v>2ndDec2024 09:57:55</v>
      </c>
      <c r="K744" s="28" t="str" cm="1">
        <f t="array" ref="K744:L744">_xlfn.TEXTSPLIT($J744," ")</f>
        <v>2ndDec2024</v>
      </c>
      <c r="L744" s="28" t="str">
        <v>09:57:55</v>
      </c>
      <c r="M744" s="58" t="str">
        <f t="shared" si="114"/>
        <v>2/12/2024</v>
      </c>
      <c r="N744" s="28" t="str" cm="1">
        <f t="array" ref="N744:P744">_xlfn.TEXTSPLIT($M744,"/")</f>
        <v>2</v>
      </c>
      <c r="O744" s="28" t="str">
        <v>12</v>
      </c>
      <c r="P744" s="28" t="str">
        <v>2024</v>
      </c>
      <c r="Q744" s="28">
        <f>DATE(P744,N744,O744)</f>
        <v>45334</v>
      </c>
      <c r="R744" s="89" t="str" cm="1">
        <f t="array" ref="R744:T744">_xlfn.TEXTSPLIT($L744,":")</f>
        <v>09</v>
      </c>
      <c r="S744" s="28" t="str">
        <v>57</v>
      </c>
      <c r="T744" s="28" t="str">
        <v>55</v>
      </c>
      <c r="U744" s="90">
        <f t="shared" si="115"/>
        <v>0.41521990740740738</v>
      </c>
      <c r="V744" s="27" t="str">
        <f t="shared" si="116"/>
        <v>News Feed</v>
      </c>
      <c r="W744" s="37" t="str">
        <f t="shared" si="117"/>
        <v>Facebook</v>
      </c>
      <c r="X744" s="71">
        <f t="shared" si="109"/>
        <v>30</v>
      </c>
      <c r="Y744" s="60" t="str">
        <f t="shared" si="110"/>
        <v>Train to Gain</v>
      </c>
      <c r="Z744" s="69">
        <f t="shared" si="118"/>
        <v>45334</v>
      </c>
      <c r="AA744" s="66" t="str" cm="1">
        <f t="array" ref="AA744:AB744">_xlfn.TEXTSPLIT($F744,$V744)</f>
        <v>606177923</v>
      </c>
      <c r="AB744" t="str">
        <v/>
      </c>
    </row>
    <row r="745" spans="1:28">
      <c r="A745" s="32" t="s">
        <v>1873</v>
      </c>
      <c r="B745" s="37" t="str" cm="1">
        <f t="array" ref="B745:D745">TRIM(_xlfn.TEXTSPLIT($A745,"#"))</f>
        <v>2ndDec2024(05:29:14)606267927Monetization</v>
      </c>
      <c r="C745" s="27" t="str">
        <v>Unlock Your Potential</v>
      </c>
      <c r="D745" s="27" t="str">
        <v>[40]</v>
      </c>
      <c r="E745" s="27" t="str" cm="1">
        <f t="array" ref="E745:F745">_xlfn.TEXTSPLIT($B745,")")</f>
        <v>2ndDec2024(05:29:14</v>
      </c>
      <c r="F745" s="27" t="str">
        <v>606267927Monetization</v>
      </c>
      <c r="G745" s="27" t="str">
        <f t="shared" si="111"/>
        <v>40]</v>
      </c>
      <c r="H745" s="27">
        <f>VALUE(SUBSTITUTE($G745,"]",""))</f>
        <v>40</v>
      </c>
      <c r="I745" s="27" t="str">
        <f t="shared" si="112"/>
        <v>Unlock Your Potential</v>
      </c>
      <c r="J745" s="28" t="str">
        <f t="shared" si="113"/>
        <v>2ndDec2024 05:29:14</v>
      </c>
      <c r="K745" s="28" t="str" cm="1">
        <f t="array" ref="K745:L745">_xlfn.TEXTSPLIT($J745," ")</f>
        <v>2ndDec2024</v>
      </c>
      <c r="L745" s="28" t="str">
        <v>05:29:14</v>
      </c>
      <c r="M745" s="58" t="str">
        <f t="shared" si="114"/>
        <v>2/12/2024</v>
      </c>
      <c r="N745" s="28" t="str" cm="1">
        <f t="array" ref="N745:P745">_xlfn.TEXTSPLIT($M745,"/")</f>
        <v>2</v>
      </c>
      <c r="O745" s="28" t="str">
        <v>12</v>
      </c>
      <c r="P745" s="28" t="str">
        <v>2024</v>
      </c>
      <c r="Q745" s="28">
        <f>DATE(P745,N745,O745)</f>
        <v>45334</v>
      </c>
      <c r="R745" s="89" t="str" cm="1">
        <f t="array" ref="R745:T745">_xlfn.TEXTSPLIT($L745,":")</f>
        <v>05</v>
      </c>
      <c r="S745" s="28" t="str">
        <v>29</v>
      </c>
      <c r="T745" s="28" t="str">
        <v>14</v>
      </c>
      <c r="U745" s="90">
        <f t="shared" si="115"/>
        <v>0.22863425925925926</v>
      </c>
      <c r="V745" s="27" t="str">
        <f t="shared" si="116"/>
        <v>Monetization</v>
      </c>
      <c r="W745" s="37" t="str">
        <f t="shared" si="117"/>
        <v>Youtube</v>
      </c>
      <c r="X745" s="71">
        <f t="shared" si="109"/>
        <v>40</v>
      </c>
      <c r="Y745" s="60" t="str">
        <f t="shared" si="110"/>
        <v>Unlock Your Potential</v>
      </c>
      <c r="Z745" s="69">
        <f t="shared" si="118"/>
        <v>45334</v>
      </c>
      <c r="AA745" s="66" t="str" cm="1">
        <f t="array" ref="AA745:AB745">_xlfn.TEXTSPLIT($F745,$V745)</f>
        <v>606267927</v>
      </c>
      <c r="AB745" t="str">
        <v/>
      </c>
    </row>
    <row r="746" spans="1:28">
      <c r="A746" s="32" t="s">
        <v>1874</v>
      </c>
      <c r="B746" s="37" t="str" cm="1">
        <f t="array" ref="B746:D746">TRIM(_xlfn.TEXTSPLIT($A746,"#"))</f>
        <v>3rdDec2024(05:55:12)606357931Stories</v>
      </c>
      <c r="C746" s="27" t="str">
        <v>Train to Gain</v>
      </c>
      <c r="D746" s="27" t="str">
        <v>[12]</v>
      </c>
      <c r="E746" s="27" t="str" cm="1">
        <f t="array" ref="E746:F746">_xlfn.TEXTSPLIT($B746,")")</f>
        <v>3rdDec2024(05:55:12</v>
      </c>
      <c r="F746" s="27" t="str">
        <v>606357931Stories</v>
      </c>
      <c r="G746" s="27" t="str">
        <f t="shared" si="111"/>
        <v>12]</v>
      </c>
      <c r="H746" s="27">
        <f>VALUE(SUBSTITUTE($G746,"]",""))</f>
        <v>12</v>
      </c>
      <c r="I746" s="27" t="str">
        <f t="shared" si="112"/>
        <v>Train to Gain</v>
      </c>
      <c r="J746" s="28" t="str">
        <f t="shared" si="113"/>
        <v>3rdDec2024 05:55:12</v>
      </c>
      <c r="K746" s="28" t="str" cm="1">
        <f t="array" ref="K746:L746">_xlfn.TEXTSPLIT($J746," ")</f>
        <v>3rdDec2024</v>
      </c>
      <c r="L746" s="28" t="str">
        <v>05:55:12</v>
      </c>
      <c r="M746" s="58" t="str">
        <f t="shared" si="114"/>
        <v>3/12/2024</v>
      </c>
      <c r="N746" s="28" t="str" cm="1">
        <f t="array" ref="N746:P746">_xlfn.TEXTSPLIT($M746,"/")</f>
        <v>3</v>
      </c>
      <c r="O746" s="28" t="str">
        <v>12</v>
      </c>
      <c r="P746" s="28" t="str">
        <v>2024</v>
      </c>
      <c r="Q746" s="28">
        <f>DATE(P746,N746,O746)</f>
        <v>45363</v>
      </c>
      <c r="R746" s="89" t="str" cm="1">
        <f t="array" ref="R746:T746">_xlfn.TEXTSPLIT($L746,":")</f>
        <v>05</v>
      </c>
      <c r="S746" s="28" t="str">
        <v>55</v>
      </c>
      <c r="T746" s="28" t="str">
        <v>12</v>
      </c>
      <c r="U746" s="90">
        <f t="shared" si="115"/>
        <v>0.24666666666666667</v>
      </c>
      <c r="V746" s="27" t="str">
        <f t="shared" si="116"/>
        <v>Stories</v>
      </c>
      <c r="W746" s="37" t="str">
        <f t="shared" si="117"/>
        <v>Instagram</v>
      </c>
      <c r="X746" s="71">
        <f t="shared" si="109"/>
        <v>12</v>
      </c>
      <c r="Y746" s="60" t="str">
        <f t="shared" si="110"/>
        <v>Train to Gain</v>
      </c>
      <c r="Z746" s="69">
        <f t="shared" si="118"/>
        <v>45363</v>
      </c>
      <c r="AA746" s="66" t="str" cm="1">
        <f t="array" ref="AA746:AB746">_xlfn.TEXTSPLIT($F746,$V746)</f>
        <v>606357931</v>
      </c>
      <c r="AB746" t="str">
        <v/>
      </c>
    </row>
    <row r="747" spans="1:28">
      <c r="A747" s="32" t="s">
        <v>1875</v>
      </c>
      <c r="B747" s="37" t="str" cm="1">
        <f t="array" ref="B747:D747">TRIM(_xlfn.TEXTSPLIT($A747,"#"))</f>
        <v>2ndDec2024(00:14:30)706447934Monetization</v>
      </c>
      <c r="C747" s="27" t="str">
        <v>Train to Gain</v>
      </c>
      <c r="D747" s="27" t="str">
        <v>[15]</v>
      </c>
      <c r="E747" s="27" t="str" cm="1">
        <f t="array" ref="E747:F747">_xlfn.TEXTSPLIT($B747,")")</f>
        <v>2ndDec2024(00:14:30</v>
      </c>
      <c r="F747" s="27" t="str">
        <v>706447934Monetization</v>
      </c>
      <c r="G747" s="27" t="str">
        <f t="shared" si="111"/>
        <v>15]</v>
      </c>
      <c r="H747" s="27">
        <f>VALUE(SUBSTITUTE($G747,"]",""))</f>
        <v>15</v>
      </c>
      <c r="I747" s="27" t="str">
        <f t="shared" si="112"/>
        <v>Train to Gain</v>
      </c>
      <c r="J747" s="28" t="str">
        <f t="shared" si="113"/>
        <v>2ndDec2024 00:14:30</v>
      </c>
      <c r="K747" s="28" t="str" cm="1">
        <f t="array" ref="K747:L747">_xlfn.TEXTSPLIT($J747," ")</f>
        <v>2ndDec2024</v>
      </c>
      <c r="L747" s="28" t="str">
        <v>00:14:30</v>
      </c>
      <c r="M747" s="58" t="str">
        <f t="shared" si="114"/>
        <v>2/12/2024</v>
      </c>
      <c r="N747" s="28" t="str" cm="1">
        <f t="array" ref="N747:P747">_xlfn.TEXTSPLIT($M747,"/")</f>
        <v>2</v>
      </c>
      <c r="O747" s="28" t="str">
        <v>12</v>
      </c>
      <c r="P747" s="28" t="str">
        <v>2024</v>
      </c>
      <c r="Q747" s="28">
        <f>DATE(P747,N747,O747)</f>
        <v>45334</v>
      </c>
      <c r="R747" s="89" t="str" cm="1">
        <f t="array" ref="R747:T747">_xlfn.TEXTSPLIT($L747,":")</f>
        <v>00</v>
      </c>
      <c r="S747" s="28" t="str">
        <v>14</v>
      </c>
      <c r="T747" s="28" t="str">
        <v>30</v>
      </c>
      <c r="U747" s="90">
        <f t="shared" si="115"/>
        <v>1.0069444444444445E-2</v>
      </c>
      <c r="V747" s="27" t="str">
        <f t="shared" si="116"/>
        <v>Monetization</v>
      </c>
      <c r="W747" s="37" t="str">
        <f t="shared" si="117"/>
        <v>Youtube</v>
      </c>
      <c r="X747" s="71">
        <f t="shared" si="109"/>
        <v>15</v>
      </c>
      <c r="Y747" s="60" t="str">
        <f t="shared" si="110"/>
        <v>Train to Gain</v>
      </c>
      <c r="Z747" s="69">
        <f t="shared" si="118"/>
        <v>45334</v>
      </c>
      <c r="AA747" s="66" t="str" cm="1">
        <f t="array" ref="AA747:AB747">_xlfn.TEXTSPLIT($F747,$V747)</f>
        <v>706447934</v>
      </c>
      <c r="AB747" t="str">
        <v/>
      </c>
    </row>
    <row r="748" spans="1:28">
      <c r="A748" s="32" t="s">
        <v>1876</v>
      </c>
      <c r="B748" s="37" t="str" cm="1">
        <f t="array" ref="B748:D748">TRIM(_xlfn.TEXTSPLIT($A748,"#"))</f>
        <v>1stDec2024(07:01:07)606537938Stories</v>
      </c>
      <c r="C748" s="27" t="str">
        <v>Train to Gain</v>
      </c>
      <c r="D748" s="27" t="str">
        <v>[17]</v>
      </c>
      <c r="E748" s="27" t="str" cm="1">
        <f t="array" ref="E748:F748">_xlfn.TEXTSPLIT($B748,")")</f>
        <v>1stDec2024(07:01:07</v>
      </c>
      <c r="F748" s="27" t="str">
        <v>606537938Stories</v>
      </c>
      <c r="G748" s="27" t="str">
        <f t="shared" si="111"/>
        <v>17]</v>
      </c>
      <c r="H748" s="27">
        <f>VALUE(SUBSTITUTE($G748,"]",""))</f>
        <v>17</v>
      </c>
      <c r="I748" s="27" t="str">
        <f t="shared" si="112"/>
        <v>Train to Gain</v>
      </c>
      <c r="J748" s="28" t="str">
        <f t="shared" si="113"/>
        <v>1stDec2024 07:01:07</v>
      </c>
      <c r="K748" s="28" t="str" cm="1">
        <f t="array" ref="K748:L748">_xlfn.TEXTSPLIT($J748," ")</f>
        <v>1stDec2024</v>
      </c>
      <c r="L748" s="28" t="str">
        <v>07:01:07</v>
      </c>
      <c r="M748" s="58" t="str">
        <f t="shared" si="114"/>
        <v>1/12/2024</v>
      </c>
      <c r="N748" s="28" t="str" cm="1">
        <f t="array" ref="N748:P748">_xlfn.TEXTSPLIT($M748,"/")</f>
        <v>1</v>
      </c>
      <c r="O748" s="28" t="str">
        <v>12</v>
      </c>
      <c r="P748" s="28" t="str">
        <v>2024</v>
      </c>
      <c r="Q748" s="28">
        <f>DATE(P748,N748,O748)</f>
        <v>45303</v>
      </c>
      <c r="R748" s="89" t="str" cm="1">
        <f t="array" ref="R748:T748">_xlfn.TEXTSPLIT($L748,":")</f>
        <v>07</v>
      </c>
      <c r="S748" s="28" t="str">
        <v>01</v>
      </c>
      <c r="T748" s="28" t="str">
        <v>07</v>
      </c>
      <c r="U748" s="90">
        <f t="shared" si="115"/>
        <v>0.29244212962962962</v>
      </c>
      <c r="V748" s="27" t="str">
        <f t="shared" si="116"/>
        <v>Stories</v>
      </c>
      <c r="W748" s="37" t="str">
        <f t="shared" si="117"/>
        <v>Instagram</v>
      </c>
      <c r="X748" s="71">
        <f t="shared" si="109"/>
        <v>17</v>
      </c>
      <c r="Y748" s="60" t="str">
        <f t="shared" si="110"/>
        <v>Train to Gain</v>
      </c>
      <c r="Z748" s="69">
        <f t="shared" si="118"/>
        <v>45303</v>
      </c>
      <c r="AA748" s="66" t="str" cm="1">
        <f t="array" ref="AA748:AB748">_xlfn.TEXTSPLIT($F748,$V748)</f>
        <v>606537938</v>
      </c>
      <c r="AB748" t="str">
        <v/>
      </c>
    </row>
    <row r="749" spans="1:28">
      <c r="A749" s="32" t="s">
        <v>1877</v>
      </c>
      <c r="B749" s="37" t="str" cm="1">
        <f t="array" ref="B749:D749">TRIM(_xlfn.TEXTSPLIT($A749,"#"))</f>
        <v>7thDec2024(00:10:13)606627942Reels</v>
      </c>
      <c r="C749" s="27" t="str">
        <v>Train to Gain</v>
      </c>
      <c r="D749" s="27" t="str">
        <v>[8]</v>
      </c>
      <c r="E749" s="27" t="str" cm="1">
        <f t="array" ref="E749:F749">_xlfn.TEXTSPLIT($B749,")")</f>
        <v>7thDec2024(00:10:13</v>
      </c>
      <c r="F749" s="27" t="str">
        <v>606627942Reels</v>
      </c>
      <c r="G749" s="27" t="str">
        <f t="shared" si="111"/>
        <v>8]</v>
      </c>
      <c r="H749" s="27">
        <f>VALUE(SUBSTITUTE($G749,"]",""))</f>
        <v>8</v>
      </c>
      <c r="I749" s="27" t="str">
        <f t="shared" si="112"/>
        <v>Train to Gain</v>
      </c>
      <c r="J749" s="28" t="str">
        <f t="shared" si="113"/>
        <v>7thDec2024 00:10:13</v>
      </c>
      <c r="K749" s="28" t="str" cm="1">
        <f t="array" ref="K749:L749">_xlfn.TEXTSPLIT($J749," ")</f>
        <v>7thDec2024</v>
      </c>
      <c r="L749" s="28" t="str">
        <v>00:10:13</v>
      </c>
      <c r="M749" s="58" t="str">
        <f t="shared" si="114"/>
        <v>7/12/2024</v>
      </c>
      <c r="N749" s="28" t="str" cm="1">
        <f t="array" ref="N749:P749">_xlfn.TEXTSPLIT($M749,"/")</f>
        <v>7</v>
      </c>
      <c r="O749" s="28" t="str">
        <v>12</v>
      </c>
      <c r="P749" s="28" t="str">
        <v>2024</v>
      </c>
      <c r="Q749" s="28">
        <f>DATE(P749,N749,O749)</f>
        <v>45485</v>
      </c>
      <c r="R749" s="89" t="str" cm="1">
        <f t="array" ref="R749:T749">_xlfn.TEXTSPLIT($L749,":")</f>
        <v>00</v>
      </c>
      <c r="S749" s="28" t="str">
        <v>10</v>
      </c>
      <c r="T749" s="28" t="str">
        <v>13</v>
      </c>
      <c r="U749" s="90">
        <f t="shared" si="115"/>
        <v>7.0949074074074074E-3</v>
      </c>
      <c r="V749" s="27" t="str">
        <f t="shared" si="116"/>
        <v>Reels</v>
      </c>
      <c r="W749" s="37" t="str">
        <f t="shared" si="117"/>
        <v>Instagram</v>
      </c>
      <c r="X749" s="71">
        <f t="shared" si="109"/>
        <v>8</v>
      </c>
      <c r="Y749" s="60" t="str">
        <f t="shared" si="110"/>
        <v>Train to Gain</v>
      </c>
      <c r="Z749" s="69">
        <f t="shared" si="118"/>
        <v>45485</v>
      </c>
      <c r="AA749" s="66" t="str" cm="1">
        <f t="array" ref="AA749:AB749">_xlfn.TEXTSPLIT($F749,$V749)</f>
        <v>606627942</v>
      </c>
      <c r="AB749" t="str">
        <v/>
      </c>
    </row>
    <row r="750" spans="1:28">
      <c r="A750" s="32" t="s">
        <v>1878</v>
      </c>
      <c r="B750" s="37" t="str" cm="1">
        <f t="array" ref="B750:D750">TRIM(_xlfn.TEXTSPLIT($A750,"#"))</f>
        <v>2ndDec2024(05:16:50)706717946Explore Page</v>
      </c>
      <c r="C750" s="27" t="str">
        <v>Grow with Us</v>
      </c>
      <c r="D750" s="27" t="str">
        <v>[36]</v>
      </c>
      <c r="E750" s="27" t="str" cm="1">
        <f t="array" ref="E750:F750">_xlfn.TEXTSPLIT($B750,")")</f>
        <v>2ndDec2024(05:16:50</v>
      </c>
      <c r="F750" s="27" t="str">
        <v>706717946Explore Page</v>
      </c>
      <c r="G750" s="27" t="str">
        <f t="shared" si="111"/>
        <v>36]</v>
      </c>
      <c r="H750" s="27">
        <f>VALUE(SUBSTITUTE($G750,"]",""))</f>
        <v>36</v>
      </c>
      <c r="I750" s="27" t="str">
        <f t="shared" si="112"/>
        <v>Grow with Us</v>
      </c>
      <c r="J750" s="28" t="str">
        <f t="shared" si="113"/>
        <v>2ndDec2024 05:16:50</v>
      </c>
      <c r="K750" s="28" t="str" cm="1">
        <f t="array" ref="K750:L750">_xlfn.TEXTSPLIT($J750," ")</f>
        <v>2ndDec2024</v>
      </c>
      <c r="L750" s="28" t="str">
        <v>05:16:50</v>
      </c>
      <c r="M750" s="58" t="str">
        <f t="shared" si="114"/>
        <v>2/12/2024</v>
      </c>
      <c r="N750" s="28" t="str" cm="1">
        <f t="array" ref="N750:P750">_xlfn.TEXTSPLIT($M750,"/")</f>
        <v>2</v>
      </c>
      <c r="O750" s="28" t="str">
        <v>12</v>
      </c>
      <c r="P750" s="28" t="str">
        <v>2024</v>
      </c>
      <c r="Q750" s="28">
        <f>DATE(P750,N750,O750)</f>
        <v>45334</v>
      </c>
      <c r="R750" s="89" t="str" cm="1">
        <f t="array" ref="R750:T750">_xlfn.TEXTSPLIT($L750,":")</f>
        <v>05</v>
      </c>
      <c r="S750" s="28" t="str">
        <v>16</v>
      </c>
      <c r="T750" s="28" t="str">
        <v>50</v>
      </c>
      <c r="U750" s="90">
        <f t="shared" si="115"/>
        <v>0.22002314814814813</v>
      </c>
      <c r="V750" s="27" t="str">
        <f t="shared" si="116"/>
        <v>Explore Page</v>
      </c>
      <c r="W750" s="37" t="str">
        <f t="shared" si="117"/>
        <v>Instagram</v>
      </c>
      <c r="X750" s="71">
        <f t="shared" si="109"/>
        <v>36</v>
      </c>
      <c r="Y750" s="60" t="str">
        <f t="shared" si="110"/>
        <v>Grow with Us</v>
      </c>
      <c r="Z750" s="69">
        <f t="shared" si="118"/>
        <v>45334</v>
      </c>
      <c r="AA750" s="66" t="str" cm="1">
        <f t="array" ref="AA750:AB750">_xlfn.TEXTSPLIT($F750,$V750)</f>
        <v>706717946</v>
      </c>
      <c r="AB750" t="str">
        <v/>
      </c>
    </row>
    <row r="751" spans="1:28">
      <c r="A751" s="32" t="s">
        <v>1879</v>
      </c>
      <c r="B751" s="37" t="str" cm="1">
        <f t="array" ref="B751:D751">TRIM(_xlfn.TEXTSPLIT($A751,"#"))</f>
        <v>6thDec2024(11:57:28)706807949News Feed</v>
      </c>
      <c r="C751" s="27" t="str">
        <v>Train to Gain</v>
      </c>
      <c r="D751" s="27" t="str">
        <v>[16]</v>
      </c>
      <c r="E751" s="27" t="str" cm="1">
        <f t="array" ref="E751:F751">_xlfn.TEXTSPLIT($B751,")")</f>
        <v>6thDec2024(11:57:28</v>
      </c>
      <c r="F751" s="27" t="str">
        <v>706807949News Feed</v>
      </c>
      <c r="G751" s="27" t="str">
        <f t="shared" si="111"/>
        <v>16]</v>
      </c>
      <c r="H751" s="27">
        <f>VALUE(SUBSTITUTE($G751,"]",""))</f>
        <v>16</v>
      </c>
      <c r="I751" s="27" t="str">
        <f t="shared" si="112"/>
        <v>Train to Gain</v>
      </c>
      <c r="J751" s="28" t="str">
        <f t="shared" si="113"/>
        <v>6thDec2024 11:57:28</v>
      </c>
      <c r="K751" s="28" t="str" cm="1">
        <f t="array" ref="K751:L751">_xlfn.TEXTSPLIT($J751," ")</f>
        <v>6thDec2024</v>
      </c>
      <c r="L751" s="28" t="str">
        <v>11:57:28</v>
      </c>
      <c r="M751" s="58" t="str">
        <f t="shared" si="114"/>
        <v>6/12/2024</v>
      </c>
      <c r="N751" s="28" t="str" cm="1">
        <f t="array" ref="N751:P751">_xlfn.TEXTSPLIT($M751,"/")</f>
        <v>6</v>
      </c>
      <c r="O751" s="28" t="str">
        <v>12</v>
      </c>
      <c r="P751" s="28" t="str">
        <v>2024</v>
      </c>
      <c r="Q751" s="28">
        <f>DATE(P751,N751,O751)</f>
        <v>45455</v>
      </c>
      <c r="R751" s="89" t="str" cm="1">
        <f t="array" ref="R751:T751">_xlfn.TEXTSPLIT($L751,":")</f>
        <v>11</v>
      </c>
      <c r="S751" s="28" t="str">
        <v>57</v>
      </c>
      <c r="T751" s="28" t="str">
        <v>28</v>
      </c>
      <c r="U751" s="90">
        <f t="shared" si="115"/>
        <v>0.49824074074074076</v>
      </c>
      <c r="V751" s="27" t="str">
        <f t="shared" si="116"/>
        <v>News Feed</v>
      </c>
      <c r="W751" s="37" t="str">
        <f t="shared" si="117"/>
        <v>Facebook</v>
      </c>
      <c r="X751" s="71">
        <f t="shared" si="109"/>
        <v>16</v>
      </c>
      <c r="Y751" s="60" t="str">
        <f t="shared" si="110"/>
        <v>Train to Gain</v>
      </c>
      <c r="Z751" s="69">
        <f t="shared" si="118"/>
        <v>45455</v>
      </c>
      <c r="AA751" s="66" t="str" cm="1">
        <f t="array" ref="AA751:AB751">_xlfn.TEXTSPLIT($F751,$V751)</f>
        <v>706807949</v>
      </c>
      <c r="AB751" t="str">
        <v/>
      </c>
    </row>
    <row r="752" spans="1:28">
      <c r="A752" s="32" t="s">
        <v>1880</v>
      </c>
      <c r="B752" s="37" t="str" cm="1">
        <f t="array" ref="B752:D752">TRIM(_xlfn.TEXTSPLIT($A752,"#"))</f>
        <v>4thDec2024(06:54:33)706897953Monetization</v>
      </c>
      <c r="C752" s="27" t="str">
        <v>Train to Gain</v>
      </c>
      <c r="D752" s="27" t="str">
        <v>[32]</v>
      </c>
      <c r="E752" s="27" t="str" cm="1">
        <f t="array" ref="E752:F752">_xlfn.TEXTSPLIT($B752,")")</f>
        <v>4thDec2024(06:54:33</v>
      </c>
      <c r="F752" s="27" t="str">
        <v>706897953Monetization</v>
      </c>
      <c r="G752" s="27" t="str">
        <f t="shared" si="111"/>
        <v>32]</v>
      </c>
      <c r="H752" s="27">
        <f>VALUE(SUBSTITUTE($G752,"]",""))</f>
        <v>32</v>
      </c>
      <c r="I752" s="27" t="str">
        <f t="shared" si="112"/>
        <v>Train to Gain</v>
      </c>
      <c r="J752" s="28" t="str">
        <f t="shared" si="113"/>
        <v>4thDec2024 06:54:33</v>
      </c>
      <c r="K752" s="28" t="str" cm="1">
        <f t="array" ref="K752:L752">_xlfn.TEXTSPLIT($J752," ")</f>
        <v>4thDec2024</v>
      </c>
      <c r="L752" s="28" t="str">
        <v>06:54:33</v>
      </c>
      <c r="M752" s="58" t="str">
        <f t="shared" si="114"/>
        <v>4/12/2024</v>
      </c>
      <c r="N752" s="28" t="str" cm="1">
        <f t="array" ref="N752:P752">_xlfn.TEXTSPLIT($M752,"/")</f>
        <v>4</v>
      </c>
      <c r="O752" s="28" t="str">
        <v>12</v>
      </c>
      <c r="P752" s="28" t="str">
        <v>2024</v>
      </c>
      <c r="Q752" s="28">
        <f>DATE(P752,N752,O752)</f>
        <v>45394</v>
      </c>
      <c r="R752" s="89" t="str" cm="1">
        <f t="array" ref="R752:T752">_xlfn.TEXTSPLIT($L752,":")</f>
        <v>06</v>
      </c>
      <c r="S752" s="28" t="str">
        <v>54</v>
      </c>
      <c r="T752" s="28" t="str">
        <v>33</v>
      </c>
      <c r="U752" s="90">
        <f t="shared" si="115"/>
        <v>0.28788194444444443</v>
      </c>
      <c r="V752" s="27" t="str">
        <f t="shared" si="116"/>
        <v>Monetization</v>
      </c>
      <c r="W752" s="37" t="str">
        <f t="shared" si="117"/>
        <v>Youtube</v>
      </c>
      <c r="X752" s="71">
        <f t="shared" si="109"/>
        <v>32</v>
      </c>
      <c r="Y752" s="60" t="str">
        <f t="shared" si="110"/>
        <v>Train to Gain</v>
      </c>
      <c r="Z752" s="69">
        <f t="shared" si="118"/>
        <v>45394</v>
      </c>
      <c r="AA752" s="66" t="str" cm="1">
        <f t="array" ref="AA752:AB752">_xlfn.TEXTSPLIT($F752,$V752)</f>
        <v>706897953</v>
      </c>
      <c r="AB752" t="str">
        <v/>
      </c>
    </row>
    <row r="753" spans="1:28">
      <c r="A753" s="32" t="s">
        <v>1881</v>
      </c>
      <c r="B753" s="37" t="str" cm="1">
        <f t="array" ref="B753:D753">TRIM(_xlfn.TEXTSPLIT($A753,"#"))</f>
        <v>6thDec2024(06:30:55)706987957Explore Page</v>
      </c>
      <c r="C753" s="27" t="str">
        <v>Unlock Your Potential</v>
      </c>
      <c r="D753" s="27" t="str">
        <v>[34]</v>
      </c>
      <c r="E753" s="27" t="str" cm="1">
        <f t="array" ref="E753:F753">_xlfn.TEXTSPLIT($B753,")")</f>
        <v>6thDec2024(06:30:55</v>
      </c>
      <c r="F753" s="27" t="str">
        <v>706987957Explore Page</v>
      </c>
      <c r="G753" s="27" t="str">
        <f t="shared" si="111"/>
        <v>34]</v>
      </c>
      <c r="H753" s="27">
        <f>VALUE(SUBSTITUTE($G753,"]",""))</f>
        <v>34</v>
      </c>
      <c r="I753" s="27" t="str">
        <f t="shared" si="112"/>
        <v>Unlock Your Potential</v>
      </c>
      <c r="J753" s="28" t="str">
        <f t="shared" si="113"/>
        <v>6thDec2024 06:30:55</v>
      </c>
      <c r="K753" s="28" t="str" cm="1">
        <f t="array" ref="K753:L753">_xlfn.TEXTSPLIT($J753," ")</f>
        <v>6thDec2024</v>
      </c>
      <c r="L753" s="28" t="str">
        <v>06:30:55</v>
      </c>
      <c r="M753" s="58" t="str">
        <f t="shared" si="114"/>
        <v>6/12/2024</v>
      </c>
      <c r="N753" s="28" t="str" cm="1">
        <f t="array" ref="N753:P753">_xlfn.TEXTSPLIT($M753,"/")</f>
        <v>6</v>
      </c>
      <c r="O753" s="28" t="str">
        <v>12</v>
      </c>
      <c r="P753" s="28" t="str">
        <v>2024</v>
      </c>
      <c r="Q753" s="28">
        <f>DATE(P753,N753,O753)</f>
        <v>45455</v>
      </c>
      <c r="R753" s="89" t="str" cm="1">
        <f t="array" ref="R753:T753">_xlfn.TEXTSPLIT($L753,":")</f>
        <v>06</v>
      </c>
      <c r="S753" s="28" t="str">
        <v>30</v>
      </c>
      <c r="T753" s="28" t="str">
        <v>55</v>
      </c>
      <c r="U753" s="90">
        <f t="shared" si="115"/>
        <v>0.2714699074074074</v>
      </c>
      <c r="V753" s="27" t="str">
        <f t="shared" si="116"/>
        <v>Explore Page</v>
      </c>
      <c r="W753" s="37" t="str">
        <f t="shared" si="117"/>
        <v>Instagram</v>
      </c>
      <c r="X753" s="71">
        <f t="shared" si="109"/>
        <v>34</v>
      </c>
      <c r="Y753" s="60" t="str">
        <f t="shared" si="110"/>
        <v>Unlock Your Potential</v>
      </c>
      <c r="Z753" s="69">
        <f t="shared" si="118"/>
        <v>45455</v>
      </c>
      <c r="AA753" s="66" t="str" cm="1">
        <f t="array" ref="AA753:AB753">_xlfn.TEXTSPLIT($F753,$V753)</f>
        <v>706987957</v>
      </c>
      <c r="AB753" t="str">
        <v/>
      </c>
    </row>
    <row r="754" spans="1:28">
      <c r="A754" s="32" t="s">
        <v>1882</v>
      </c>
      <c r="B754" s="37" t="str" cm="1">
        <f t="array" ref="B754:D754">TRIM(_xlfn.TEXTSPLIT($A754,"#"))</f>
        <v>3rdDec2024(00:57:38)707077961Reels</v>
      </c>
      <c r="C754" s="27" t="str">
        <v>Unlock Your Potential</v>
      </c>
      <c r="D754" s="27" t="str">
        <v>[3]</v>
      </c>
      <c r="E754" s="27" t="str" cm="1">
        <f t="array" ref="E754:F754">_xlfn.TEXTSPLIT($B754,")")</f>
        <v>3rdDec2024(00:57:38</v>
      </c>
      <c r="F754" s="27" t="str">
        <v>707077961Reels</v>
      </c>
      <c r="G754" s="27" t="str">
        <f t="shared" si="111"/>
        <v>3]</v>
      </c>
      <c r="H754" s="27">
        <f>VALUE(SUBSTITUTE($G754,"]",""))</f>
        <v>3</v>
      </c>
      <c r="I754" s="27" t="str">
        <f t="shared" si="112"/>
        <v>Unlock Your Potential</v>
      </c>
      <c r="J754" s="28" t="str">
        <f t="shared" si="113"/>
        <v>3rdDec2024 00:57:38</v>
      </c>
      <c r="K754" s="28" t="str" cm="1">
        <f t="array" ref="K754:L754">_xlfn.TEXTSPLIT($J754," ")</f>
        <v>3rdDec2024</v>
      </c>
      <c r="L754" s="28" t="str">
        <v>00:57:38</v>
      </c>
      <c r="M754" s="58" t="str">
        <f t="shared" si="114"/>
        <v>3/12/2024</v>
      </c>
      <c r="N754" s="28" t="str" cm="1">
        <f t="array" ref="N754:P754">_xlfn.TEXTSPLIT($M754,"/")</f>
        <v>3</v>
      </c>
      <c r="O754" s="28" t="str">
        <v>12</v>
      </c>
      <c r="P754" s="28" t="str">
        <v>2024</v>
      </c>
      <c r="Q754" s="28">
        <f>DATE(P754,N754,O754)</f>
        <v>45363</v>
      </c>
      <c r="R754" s="89" t="str" cm="1">
        <f t="array" ref="R754:T754">_xlfn.TEXTSPLIT($L754,":")</f>
        <v>00</v>
      </c>
      <c r="S754" s="28" t="str">
        <v>57</v>
      </c>
      <c r="T754" s="28" t="str">
        <v>38</v>
      </c>
      <c r="U754" s="90">
        <f t="shared" si="115"/>
        <v>4.0023148148148148E-2</v>
      </c>
      <c r="V754" s="27" t="str">
        <f t="shared" si="116"/>
        <v>Reels</v>
      </c>
      <c r="W754" s="37" t="str">
        <f t="shared" si="117"/>
        <v>Instagram</v>
      </c>
      <c r="X754" s="71">
        <f t="shared" si="109"/>
        <v>3</v>
      </c>
      <c r="Y754" s="60" t="str">
        <f t="shared" si="110"/>
        <v>Unlock Your Potential</v>
      </c>
      <c r="Z754" s="69">
        <f t="shared" si="118"/>
        <v>45363</v>
      </c>
      <c r="AA754" s="66" t="str" cm="1">
        <f t="array" ref="AA754:AB754">_xlfn.TEXTSPLIT($F754,$V754)</f>
        <v>707077961</v>
      </c>
      <c r="AB754" t="str">
        <v/>
      </c>
    </row>
    <row r="755" spans="1:28">
      <c r="A755" s="32" t="s">
        <v>1883</v>
      </c>
      <c r="B755" s="37" t="str" cm="1">
        <f t="array" ref="B755:D755">TRIM(_xlfn.TEXTSPLIT($A755,"#"))</f>
        <v>6thDec2024(11:23:26)607167965Subscribers</v>
      </c>
      <c r="C755" s="27" t="str">
        <v>Train to Gain</v>
      </c>
      <c r="D755" s="27" t="str">
        <v>[37]</v>
      </c>
      <c r="E755" s="27" t="str" cm="1">
        <f t="array" ref="E755:F755">_xlfn.TEXTSPLIT($B755,")")</f>
        <v>6thDec2024(11:23:26</v>
      </c>
      <c r="F755" s="27" t="str">
        <v>607167965Subscribers</v>
      </c>
      <c r="G755" s="27" t="str">
        <f t="shared" si="111"/>
        <v>37]</v>
      </c>
      <c r="H755" s="27">
        <f>VALUE(SUBSTITUTE($G755,"]",""))</f>
        <v>37</v>
      </c>
      <c r="I755" s="27" t="str">
        <f t="shared" si="112"/>
        <v>Train to Gain</v>
      </c>
      <c r="J755" s="28" t="str">
        <f t="shared" si="113"/>
        <v>6thDec2024 11:23:26</v>
      </c>
      <c r="K755" s="28" t="str" cm="1">
        <f t="array" ref="K755:L755">_xlfn.TEXTSPLIT($J755," ")</f>
        <v>6thDec2024</v>
      </c>
      <c r="L755" s="28" t="str">
        <v>11:23:26</v>
      </c>
      <c r="M755" s="58" t="str">
        <f t="shared" si="114"/>
        <v>6/12/2024</v>
      </c>
      <c r="N755" s="28" t="str" cm="1">
        <f t="array" ref="N755:P755">_xlfn.TEXTSPLIT($M755,"/")</f>
        <v>6</v>
      </c>
      <c r="O755" s="28" t="str">
        <v>12</v>
      </c>
      <c r="P755" s="28" t="str">
        <v>2024</v>
      </c>
      <c r="Q755" s="28">
        <f>DATE(P755,N755,O755)</f>
        <v>45455</v>
      </c>
      <c r="R755" s="89" t="str" cm="1">
        <f t="array" ref="R755:T755">_xlfn.TEXTSPLIT($L755,":")</f>
        <v>11</v>
      </c>
      <c r="S755" s="28" t="str">
        <v>23</v>
      </c>
      <c r="T755" s="28" t="str">
        <v>26</v>
      </c>
      <c r="U755" s="90">
        <f t="shared" si="115"/>
        <v>0.47460648148148149</v>
      </c>
      <c r="V755" s="27" t="str">
        <f t="shared" si="116"/>
        <v>Subscribers</v>
      </c>
      <c r="W755" s="37" t="str">
        <f t="shared" si="117"/>
        <v>Youtube</v>
      </c>
      <c r="X755" s="71">
        <f t="shared" si="109"/>
        <v>37</v>
      </c>
      <c r="Y755" s="60" t="str">
        <f t="shared" si="110"/>
        <v>Train to Gain</v>
      </c>
      <c r="Z755" s="69">
        <f t="shared" si="118"/>
        <v>45455</v>
      </c>
      <c r="AA755" s="66" t="str" cm="1">
        <f t="array" ref="AA755:AB755">_xlfn.TEXTSPLIT($F755,$V755)</f>
        <v>607167965</v>
      </c>
      <c r="AB755" t="str">
        <v/>
      </c>
    </row>
    <row r="756" spans="1:28">
      <c r="A756" s="32" t="s">
        <v>1884</v>
      </c>
      <c r="B756" s="37" t="str" cm="1">
        <f t="array" ref="B756:D756">TRIM(_xlfn.TEXTSPLIT($A756,"#"))</f>
        <v>7thDec2024(05:09:17)607257968Reels</v>
      </c>
      <c r="C756" s="27" t="str">
        <v>Unlock Your Potential</v>
      </c>
      <c r="D756" s="27" t="str">
        <v>[38]</v>
      </c>
      <c r="E756" s="27" t="str" cm="1">
        <f t="array" ref="E756:F756">_xlfn.TEXTSPLIT($B756,")")</f>
        <v>7thDec2024(05:09:17</v>
      </c>
      <c r="F756" s="27" t="str">
        <v>607257968Reels</v>
      </c>
      <c r="G756" s="27" t="str">
        <f t="shared" si="111"/>
        <v>38]</v>
      </c>
      <c r="H756" s="27">
        <f>VALUE(SUBSTITUTE($G756,"]",""))</f>
        <v>38</v>
      </c>
      <c r="I756" s="27" t="str">
        <f t="shared" si="112"/>
        <v>Unlock Your Potential</v>
      </c>
      <c r="J756" s="28" t="str">
        <f t="shared" si="113"/>
        <v>7thDec2024 05:09:17</v>
      </c>
      <c r="K756" s="28" t="str" cm="1">
        <f t="array" ref="K756:L756">_xlfn.TEXTSPLIT($J756," ")</f>
        <v>7thDec2024</v>
      </c>
      <c r="L756" s="28" t="str">
        <v>05:09:17</v>
      </c>
      <c r="M756" s="58" t="str">
        <f t="shared" si="114"/>
        <v>7/12/2024</v>
      </c>
      <c r="N756" s="28" t="str" cm="1">
        <f t="array" ref="N756:P756">_xlfn.TEXTSPLIT($M756,"/")</f>
        <v>7</v>
      </c>
      <c r="O756" s="28" t="str">
        <v>12</v>
      </c>
      <c r="P756" s="28" t="str">
        <v>2024</v>
      </c>
      <c r="Q756" s="28">
        <f>DATE(P756,N756,O756)</f>
        <v>45485</v>
      </c>
      <c r="R756" s="89" t="str" cm="1">
        <f t="array" ref="R756:T756">_xlfn.TEXTSPLIT($L756,":")</f>
        <v>05</v>
      </c>
      <c r="S756" s="28" t="str">
        <v>09</v>
      </c>
      <c r="T756" s="28" t="str">
        <v>17</v>
      </c>
      <c r="U756" s="90">
        <f t="shared" si="115"/>
        <v>0.21478009259259259</v>
      </c>
      <c r="V756" s="27" t="str">
        <f t="shared" si="116"/>
        <v>Reels</v>
      </c>
      <c r="W756" s="37" t="str">
        <f t="shared" si="117"/>
        <v>Instagram</v>
      </c>
      <c r="X756" s="71">
        <f t="shared" si="109"/>
        <v>38</v>
      </c>
      <c r="Y756" s="60" t="str">
        <f t="shared" si="110"/>
        <v>Unlock Your Potential</v>
      </c>
      <c r="Z756" s="69">
        <f t="shared" si="118"/>
        <v>45485</v>
      </c>
      <c r="AA756" s="66" t="str" cm="1">
        <f t="array" ref="AA756:AB756">_xlfn.TEXTSPLIT($F756,$V756)</f>
        <v>607257968</v>
      </c>
      <c r="AB756" t="str">
        <v/>
      </c>
    </row>
    <row r="757" spans="1:28">
      <c r="A757" s="32" t="s">
        <v>1885</v>
      </c>
      <c r="B757" s="37" t="str" cm="1">
        <f t="array" ref="B757:D757">TRIM(_xlfn.TEXTSPLIT($A757,"#"))</f>
        <v>1stDec2024(06:22:11)707347972Subscribers</v>
      </c>
      <c r="C757" s="27" t="str">
        <v>Train to Gain</v>
      </c>
      <c r="D757" s="27" t="str">
        <v>[14]</v>
      </c>
      <c r="E757" s="27" t="str" cm="1">
        <f t="array" ref="E757:F757">_xlfn.TEXTSPLIT($B757,")")</f>
        <v>1stDec2024(06:22:11</v>
      </c>
      <c r="F757" s="27" t="str">
        <v>707347972Subscribers</v>
      </c>
      <c r="G757" s="27" t="str">
        <f t="shared" si="111"/>
        <v>14]</v>
      </c>
      <c r="H757" s="27">
        <f>VALUE(SUBSTITUTE($G757,"]",""))</f>
        <v>14</v>
      </c>
      <c r="I757" s="27" t="str">
        <f t="shared" si="112"/>
        <v>Train to Gain</v>
      </c>
      <c r="J757" s="28" t="str">
        <f t="shared" si="113"/>
        <v>1stDec2024 06:22:11</v>
      </c>
      <c r="K757" s="28" t="str" cm="1">
        <f t="array" ref="K757:L757">_xlfn.TEXTSPLIT($J757," ")</f>
        <v>1stDec2024</v>
      </c>
      <c r="L757" s="28" t="str">
        <v>06:22:11</v>
      </c>
      <c r="M757" s="58" t="str">
        <f t="shared" si="114"/>
        <v>1/12/2024</v>
      </c>
      <c r="N757" s="28" t="str" cm="1">
        <f t="array" ref="N757:P757">_xlfn.TEXTSPLIT($M757,"/")</f>
        <v>1</v>
      </c>
      <c r="O757" s="28" t="str">
        <v>12</v>
      </c>
      <c r="P757" s="28" t="str">
        <v>2024</v>
      </c>
      <c r="Q757" s="28">
        <f>DATE(P757,N757,O757)</f>
        <v>45303</v>
      </c>
      <c r="R757" s="89" t="str" cm="1">
        <f t="array" ref="R757:T757">_xlfn.TEXTSPLIT($L757,":")</f>
        <v>06</v>
      </c>
      <c r="S757" s="28" t="str">
        <v>22</v>
      </c>
      <c r="T757" s="28" t="str">
        <v>11</v>
      </c>
      <c r="U757" s="90">
        <f t="shared" si="115"/>
        <v>0.2654050925925926</v>
      </c>
      <c r="V757" s="27" t="str">
        <f t="shared" si="116"/>
        <v>Subscribers</v>
      </c>
      <c r="W757" s="37" t="str">
        <f t="shared" si="117"/>
        <v>Youtube</v>
      </c>
      <c r="X757" s="71">
        <f t="shared" si="109"/>
        <v>14</v>
      </c>
      <c r="Y757" s="60" t="str">
        <f t="shared" si="110"/>
        <v>Train to Gain</v>
      </c>
      <c r="Z757" s="69">
        <f t="shared" si="118"/>
        <v>45303</v>
      </c>
      <c r="AA757" s="66" t="str" cm="1">
        <f t="array" ref="AA757:AB757">_xlfn.TEXTSPLIT($F757,$V757)</f>
        <v>707347972</v>
      </c>
      <c r="AB757" t="str">
        <v/>
      </c>
    </row>
    <row r="758" spans="1:28">
      <c r="A758" s="32" t="s">
        <v>1886</v>
      </c>
      <c r="B758" s="37" t="str" cm="1">
        <f t="array" ref="B758:D758">TRIM(_xlfn.TEXTSPLIT($A758,"#"))</f>
        <v>3rdDec2024(11:11:24)707437976Explore Page</v>
      </c>
      <c r="C758" s="27" t="str">
        <v>Unlock Your Potential</v>
      </c>
      <c r="D758" s="27" t="str">
        <v>[18]</v>
      </c>
      <c r="E758" s="27" t="str" cm="1">
        <f t="array" ref="E758:F758">_xlfn.TEXTSPLIT($B758,")")</f>
        <v>3rdDec2024(11:11:24</v>
      </c>
      <c r="F758" s="27" t="str">
        <v>707437976Explore Page</v>
      </c>
      <c r="G758" s="27" t="str">
        <f t="shared" si="111"/>
        <v>18]</v>
      </c>
      <c r="H758" s="27">
        <f>VALUE(SUBSTITUTE($G758,"]",""))</f>
        <v>18</v>
      </c>
      <c r="I758" s="27" t="str">
        <f t="shared" si="112"/>
        <v>Unlock Your Potential</v>
      </c>
      <c r="J758" s="28" t="str">
        <f t="shared" si="113"/>
        <v>3rdDec2024 11:11:24</v>
      </c>
      <c r="K758" s="28" t="str" cm="1">
        <f t="array" ref="K758:L758">_xlfn.TEXTSPLIT($J758," ")</f>
        <v>3rdDec2024</v>
      </c>
      <c r="L758" s="28" t="str">
        <v>11:11:24</v>
      </c>
      <c r="M758" s="58" t="str">
        <f t="shared" si="114"/>
        <v>3/12/2024</v>
      </c>
      <c r="N758" s="28" t="str" cm="1">
        <f t="array" ref="N758:P758">_xlfn.TEXTSPLIT($M758,"/")</f>
        <v>3</v>
      </c>
      <c r="O758" s="28" t="str">
        <v>12</v>
      </c>
      <c r="P758" s="28" t="str">
        <v>2024</v>
      </c>
      <c r="Q758" s="28">
        <f>DATE(P758,N758,O758)</f>
        <v>45363</v>
      </c>
      <c r="R758" s="89" t="str" cm="1">
        <f t="array" ref="R758:T758">_xlfn.TEXTSPLIT($L758,":")</f>
        <v>11</v>
      </c>
      <c r="S758" s="28" t="str">
        <v>11</v>
      </c>
      <c r="T758" s="28" t="str">
        <v>24</v>
      </c>
      <c r="U758" s="90">
        <f t="shared" si="115"/>
        <v>0.46625</v>
      </c>
      <c r="V758" s="27" t="str">
        <f t="shared" si="116"/>
        <v>Explore Page</v>
      </c>
      <c r="W758" s="37" t="str">
        <f t="shared" si="117"/>
        <v>Instagram</v>
      </c>
      <c r="X758" s="71">
        <f t="shared" si="109"/>
        <v>18</v>
      </c>
      <c r="Y758" s="60" t="str">
        <f t="shared" si="110"/>
        <v>Unlock Your Potential</v>
      </c>
      <c r="Z758" s="69">
        <f t="shared" si="118"/>
        <v>45363</v>
      </c>
      <c r="AA758" s="66" t="str" cm="1">
        <f t="array" ref="AA758:AB758">_xlfn.TEXTSPLIT($F758,$V758)</f>
        <v>707437976</v>
      </c>
      <c r="AB758" t="str">
        <v/>
      </c>
    </row>
    <row r="759" spans="1:28">
      <c r="A759" s="32" t="s">
        <v>1887</v>
      </c>
      <c r="B759" s="37" t="str" cm="1">
        <f t="array" ref="B759:D759">TRIM(_xlfn.TEXTSPLIT($A759,"#"))</f>
        <v>5thDec2024(07:35:02)607527980Shorts</v>
      </c>
      <c r="C759" s="27" t="str">
        <v>Train to Gain</v>
      </c>
      <c r="D759" s="27" t="str">
        <v>[32]</v>
      </c>
      <c r="E759" s="27" t="str" cm="1">
        <f t="array" ref="E759:F759">_xlfn.TEXTSPLIT($B759,")")</f>
        <v>5thDec2024(07:35:02</v>
      </c>
      <c r="F759" s="27" t="str">
        <v>607527980Shorts</v>
      </c>
      <c r="G759" s="27" t="str">
        <f t="shared" si="111"/>
        <v>32]</v>
      </c>
      <c r="H759" s="27">
        <f>VALUE(SUBSTITUTE($G759,"]",""))</f>
        <v>32</v>
      </c>
      <c r="I759" s="27" t="str">
        <f t="shared" si="112"/>
        <v>Train to Gain</v>
      </c>
      <c r="J759" s="28" t="str">
        <f t="shared" si="113"/>
        <v>5thDec2024 07:35:02</v>
      </c>
      <c r="K759" s="28" t="str" cm="1">
        <f t="array" ref="K759:L759">_xlfn.TEXTSPLIT($J759," ")</f>
        <v>5thDec2024</v>
      </c>
      <c r="L759" s="28" t="str">
        <v>07:35:02</v>
      </c>
      <c r="M759" s="58" t="str">
        <f t="shared" si="114"/>
        <v>5/12/2024</v>
      </c>
      <c r="N759" s="28" t="str" cm="1">
        <f t="array" ref="N759:P759">_xlfn.TEXTSPLIT($M759,"/")</f>
        <v>5</v>
      </c>
      <c r="O759" s="28" t="str">
        <v>12</v>
      </c>
      <c r="P759" s="28" t="str">
        <v>2024</v>
      </c>
      <c r="Q759" s="28">
        <f>DATE(P759,N759,O759)</f>
        <v>45424</v>
      </c>
      <c r="R759" s="89" t="str" cm="1">
        <f t="array" ref="R759:T759">_xlfn.TEXTSPLIT($L759,":")</f>
        <v>07</v>
      </c>
      <c r="S759" s="28" t="str">
        <v>35</v>
      </c>
      <c r="T759" s="28" t="str">
        <v>02</v>
      </c>
      <c r="U759" s="90">
        <f t="shared" si="115"/>
        <v>0.31599537037037034</v>
      </c>
      <c r="V759" s="27" t="str">
        <f t="shared" si="116"/>
        <v>Shorts</v>
      </c>
      <c r="W759" s="37" t="str">
        <f t="shared" si="117"/>
        <v>Youtube</v>
      </c>
      <c r="X759" s="71">
        <f t="shared" si="109"/>
        <v>32</v>
      </c>
      <c r="Y759" s="60" t="str">
        <f t="shared" si="110"/>
        <v>Train to Gain</v>
      </c>
      <c r="Z759" s="69">
        <f t="shared" si="118"/>
        <v>45424</v>
      </c>
      <c r="AA759" s="66" t="str" cm="1">
        <f t="array" ref="AA759:AB759">_xlfn.TEXTSPLIT($F759,$V759)</f>
        <v>607527980</v>
      </c>
      <c r="AB759" t="str">
        <v/>
      </c>
    </row>
    <row r="760" spans="1:28">
      <c r="A760" s="32" t="s">
        <v>1888</v>
      </c>
      <c r="B760" s="37" t="str" cm="1">
        <f t="array" ref="B760:D760">TRIM(_xlfn.TEXTSPLIT($A760,"#"))</f>
        <v>2ndDec2024(01:30:42)607617983Reels</v>
      </c>
      <c r="C760" s="27" t="str">
        <v>Train to Gain</v>
      </c>
      <c r="D760" s="27" t="str">
        <v>[30]</v>
      </c>
      <c r="E760" s="27" t="str" cm="1">
        <f t="array" ref="E760:F760">_xlfn.TEXTSPLIT($B760,")")</f>
        <v>2ndDec2024(01:30:42</v>
      </c>
      <c r="F760" s="27" t="str">
        <v>607617983Reels</v>
      </c>
      <c r="G760" s="27" t="str">
        <f t="shared" si="111"/>
        <v>30]</v>
      </c>
      <c r="H760" s="27">
        <f>VALUE(SUBSTITUTE($G760,"]",""))</f>
        <v>30</v>
      </c>
      <c r="I760" s="27" t="str">
        <f t="shared" si="112"/>
        <v>Train to Gain</v>
      </c>
      <c r="J760" s="28" t="str">
        <f t="shared" si="113"/>
        <v>2ndDec2024 01:30:42</v>
      </c>
      <c r="K760" s="28" t="str" cm="1">
        <f t="array" ref="K760:L760">_xlfn.TEXTSPLIT($J760," ")</f>
        <v>2ndDec2024</v>
      </c>
      <c r="L760" s="28" t="str">
        <v>01:30:42</v>
      </c>
      <c r="M760" s="58" t="str">
        <f t="shared" si="114"/>
        <v>2/12/2024</v>
      </c>
      <c r="N760" s="28" t="str" cm="1">
        <f t="array" ref="N760:P760">_xlfn.TEXTSPLIT($M760,"/")</f>
        <v>2</v>
      </c>
      <c r="O760" s="28" t="str">
        <v>12</v>
      </c>
      <c r="P760" s="28" t="str">
        <v>2024</v>
      </c>
      <c r="Q760" s="28">
        <f>DATE(P760,N760,O760)</f>
        <v>45334</v>
      </c>
      <c r="R760" s="89" t="str" cm="1">
        <f t="array" ref="R760:T760">_xlfn.TEXTSPLIT($L760,":")</f>
        <v>01</v>
      </c>
      <c r="S760" s="28" t="str">
        <v>30</v>
      </c>
      <c r="T760" s="28" t="str">
        <v>42</v>
      </c>
      <c r="U760" s="90">
        <f t="shared" si="115"/>
        <v>6.2986111111111118E-2</v>
      </c>
      <c r="V760" s="27" t="str">
        <f t="shared" si="116"/>
        <v>Reels</v>
      </c>
      <c r="W760" s="37" t="str">
        <f t="shared" si="117"/>
        <v>Instagram</v>
      </c>
      <c r="X760" s="71">
        <f t="shared" si="109"/>
        <v>30</v>
      </c>
      <c r="Y760" s="60" t="str">
        <f t="shared" si="110"/>
        <v>Train to Gain</v>
      </c>
      <c r="Z760" s="69">
        <f t="shared" si="118"/>
        <v>45334</v>
      </c>
      <c r="AA760" s="66" t="str" cm="1">
        <f t="array" ref="AA760:AB760">_xlfn.TEXTSPLIT($F760,$V760)</f>
        <v>607617983</v>
      </c>
      <c r="AB760" t="str">
        <v/>
      </c>
    </row>
    <row r="761" spans="1:28">
      <c r="A761" s="32" t="s">
        <v>1889</v>
      </c>
      <c r="B761" s="37" t="str" cm="1">
        <f t="array" ref="B761:D761">TRIM(_xlfn.TEXTSPLIT($A761,"#"))</f>
        <v>1stDec2024(04:53:48)607707987Stories</v>
      </c>
      <c r="C761" s="27" t="str">
        <v>Unlock Your Potential</v>
      </c>
      <c r="D761" s="27" t="str">
        <v>[40]</v>
      </c>
      <c r="E761" s="27" t="str" cm="1">
        <f t="array" ref="E761:F761">_xlfn.TEXTSPLIT($B761,")")</f>
        <v>1stDec2024(04:53:48</v>
      </c>
      <c r="F761" s="27" t="str">
        <v>607707987Stories</v>
      </c>
      <c r="G761" s="27" t="str">
        <f t="shared" si="111"/>
        <v>40]</v>
      </c>
      <c r="H761" s="27">
        <f>VALUE(SUBSTITUTE($G761,"]",""))</f>
        <v>40</v>
      </c>
      <c r="I761" s="27" t="str">
        <f t="shared" si="112"/>
        <v>Unlock Your Potential</v>
      </c>
      <c r="J761" s="28" t="str">
        <f t="shared" si="113"/>
        <v>1stDec2024 04:53:48</v>
      </c>
      <c r="K761" s="28" t="str" cm="1">
        <f t="array" ref="K761:L761">_xlfn.TEXTSPLIT($J761," ")</f>
        <v>1stDec2024</v>
      </c>
      <c r="L761" s="28" t="str">
        <v>04:53:48</v>
      </c>
      <c r="M761" s="58" t="str">
        <f t="shared" si="114"/>
        <v>1/12/2024</v>
      </c>
      <c r="N761" s="28" t="str" cm="1">
        <f t="array" ref="N761:P761">_xlfn.TEXTSPLIT($M761,"/")</f>
        <v>1</v>
      </c>
      <c r="O761" s="28" t="str">
        <v>12</v>
      </c>
      <c r="P761" s="28" t="str">
        <v>2024</v>
      </c>
      <c r="Q761" s="28">
        <f>DATE(P761,N761,O761)</f>
        <v>45303</v>
      </c>
      <c r="R761" s="89" t="str" cm="1">
        <f t="array" ref="R761:T761">_xlfn.TEXTSPLIT($L761,":")</f>
        <v>04</v>
      </c>
      <c r="S761" s="28" t="str">
        <v>53</v>
      </c>
      <c r="T761" s="28" t="str">
        <v>48</v>
      </c>
      <c r="U761" s="90">
        <f t="shared" si="115"/>
        <v>0.20402777777777778</v>
      </c>
      <c r="V761" s="27" t="str">
        <f t="shared" si="116"/>
        <v>Stories</v>
      </c>
      <c r="W761" s="37" t="str">
        <f t="shared" si="117"/>
        <v>Instagram</v>
      </c>
      <c r="X761" s="71">
        <f t="shared" si="109"/>
        <v>40</v>
      </c>
      <c r="Y761" s="60" t="str">
        <f t="shared" si="110"/>
        <v>Unlock Your Potential</v>
      </c>
      <c r="Z761" s="69">
        <f t="shared" si="118"/>
        <v>45303</v>
      </c>
      <c r="AA761" s="66" t="str" cm="1">
        <f t="array" ref="AA761:AB761">_xlfn.TEXTSPLIT($F761,$V761)</f>
        <v>607707987</v>
      </c>
      <c r="AB761" t="str">
        <v/>
      </c>
    </row>
    <row r="762" spans="1:28">
      <c r="A762" s="32" t="s">
        <v>1890</v>
      </c>
      <c r="B762" s="37" t="str" cm="1">
        <f t="array" ref="B762:D762">TRIM(_xlfn.TEXTSPLIT($A762,"#"))</f>
        <v>5thDec2024(09:41:32)607797991Reels</v>
      </c>
      <c r="C762" s="27" t="str">
        <v>Unlock Your Potential</v>
      </c>
      <c r="D762" s="27" t="str">
        <v>[19]</v>
      </c>
      <c r="E762" s="27" t="str" cm="1">
        <f t="array" ref="E762:F762">_xlfn.TEXTSPLIT($B762,")")</f>
        <v>5thDec2024(09:41:32</v>
      </c>
      <c r="F762" s="27" t="str">
        <v>607797991Reels</v>
      </c>
      <c r="G762" s="27" t="str">
        <f t="shared" si="111"/>
        <v>19]</v>
      </c>
      <c r="H762" s="27">
        <f>VALUE(SUBSTITUTE($G762,"]",""))</f>
        <v>19</v>
      </c>
      <c r="I762" s="27" t="str">
        <f t="shared" si="112"/>
        <v>Unlock Your Potential</v>
      </c>
      <c r="J762" s="28" t="str">
        <f t="shared" si="113"/>
        <v>5thDec2024 09:41:32</v>
      </c>
      <c r="K762" s="28" t="str" cm="1">
        <f t="array" ref="K762:L762">_xlfn.TEXTSPLIT($J762," ")</f>
        <v>5thDec2024</v>
      </c>
      <c r="L762" s="28" t="str">
        <v>09:41:32</v>
      </c>
      <c r="M762" s="58" t="str">
        <f t="shared" si="114"/>
        <v>5/12/2024</v>
      </c>
      <c r="N762" s="28" t="str" cm="1">
        <f t="array" ref="N762:P762">_xlfn.TEXTSPLIT($M762,"/")</f>
        <v>5</v>
      </c>
      <c r="O762" s="28" t="str">
        <v>12</v>
      </c>
      <c r="P762" s="28" t="str">
        <v>2024</v>
      </c>
      <c r="Q762" s="28">
        <f>DATE(P762,N762,O762)</f>
        <v>45424</v>
      </c>
      <c r="R762" s="89" t="str" cm="1">
        <f t="array" ref="R762:T762">_xlfn.TEXTSPLIT($L762,":")</f>
        <v>09</v>
      </c>
      <c r="S762" s="28" t="str">
        <v>41</v>
      </c>
      <c r="T762" s="28" t="str">
        <v>32</v>
      </c>
      <c r="U762" s="90">
        <f t="shared" si="115"/>
        <v>0.40384259259259259</v>
      </c>
      <c r="V762" s="27" t="str">
        <f t="shared" si="116"/>
        <v>Reels</v>
      </c>
      <c r="W762" s="37" t="str">
        <f t="shared" si="117"/>
        <v>Instagram</v>
      </c>
      <c r="X762" s="71">
        <f t="shared" si="109"/>
        <v>19</v>
      </c>
      <c r="Y762" s="60" t="str">
        <f t="shared" si="110"/>
        <v>Unlock Your Potential</v>
      </c>
      <c r="Z762" s="69">
        <f t="shared" si="118"/>
        <v>45424</v>
      </c>
      <c r="AA762" s="66" t="str" cm="1">
        <f t="array" ref="AA762:AB762">_xlfn.TEXTSPLIT($F762,$V762)</f>
        <v>607797991</v>
      </c>
      <c r="AB762" t="str">
        <v/>
      </c>
    </row>
    <row r="763" spans="1:28">
      <c r="A763" s="32" t="s">
        <v>1891</v>
      </c>
      <c r="B763" s="37" t="str" cm="1">
        <f t="array" ref="B763:D763">TRIM(_xlfn.TEXTSPLIT($A763,"#"))</f>
        <v>3rdDec2024(11:09:23)607887995Monetization</v>
      </c>
      <c r="C763" s="27" t="str">
        <v>Unlock Your Potential</v>
      </c>
      <c r="D763" s="27" t="str">
        <v>[10]</v>
      </c>
      <c r="E763" s="27" t="str" cm="1">
        <f t="array" ref="E763:F763">_xlfn.TEXTSPLIT($B763,")")</f>
        <v>3rdDec2024(11:09:23</v>
      </c>
      <c r="F763" s="27" t="str">
        <v>607887995Monetization</v>
      </c>
      <c r="G763" s="27" t="str">
        <f t="shared" si="111"/>
        <v>10]</v>
      </c>
      <c r="H763" s="27">
        <f>VALUE(SUBSTITUTE($G763,"]",""))</f>
        <v>10</v>
      </c>
      <c r="I763" s="27" t="str">
        <f t="shared" si="112"/>
        <v>Unlock Your Potential</v>
      </c>
      <c r="J763" s="28" t="str">
        <f t="shared" si="113"/>
        <v>3rdDec2024 11:09:23</v>
      </c>
      <c r="K763" s="28" t="str" cm="1">
        <f t="array" ref="K763:L763">_xlfn.TEXTSPLIT($J763," ")</f>
        <v>3rdDec2024</v>
      </c>
      <c r="L763" s="28" t="str">
        <v>11:09:23</v>
      </c>
      <c r="M763" s="58" t="str">
        <f t="shared" si="114"/>
        <v>3/12/2024</v>
      </c>
      <c r="N763" s="28" t="str" cm="1">
        <f t="array" ref="N763:P763">_xlfn.TEXTSPLIT($M763,"/")</f>
        <v>3</v>
      </c>
      <c r="O763" s="28" t="str">
        <v>12</v>
      </c>
      <c r="P763" s="28" t="str">
        <v>2024</v>
      </c>
      <c r="Q763" s="28">
        <f>DATE(P763,N763,O763)</f>
        <v>45363</v>
      </c>
      <c r="R763" s="89" t="str" cm="1">
        <f t="array" ref="R763:T763">_xlfn.TEXTSPLIT($L763,":")</f>
        <v>11</v>
      </c>
      <c r="S763" s="28" t="str">
        <v>09</v>
      </c>
      <c r="T763" s="28" t="str">
        <v>23</v>
      </c>
      <c r="U763" s="90">
        <f t="shared" si="115"/>
        <v>0.46484953703703702</v>
      </c>
      <c r="V763" s="27" t="str">
        <f t="shared" si="116"/>
        <v>Monetization</v>
      </c>
      <c r="W763" s="37" t="str">
        <f t="shared" si="117"/>
        <v>Youtube</v>
      </c>
      <c r="X763" s="71">
        <f t="shared" si="109"/>
        <v>10</v>
      </c>
      <c r="Y763" s="60" t="str">
        <f t="shared" si="110"/>
        <v>Unlock Your Potential</v>
      </c>
      <c r="Z763" s="69">
        <f t="shared" si="118"/>
        <v>45363</v>
      </c>
      <c r="AA763" s="66" t="str" cm="1">
        <f t="array" ref="AA763:AB763">_xlfn.TEXTSPLIT($F763,$V763)</f>
        <v>607887995</v>
      </c>
      <c r="AB763" t="str">
        <v/>
      </c>
    </row>
    <row r="764" spans="1:28">
      <c r="A764" s="32" t="s">
        <v>1892</v>
      </c>
      <c r="B764" s="37" t="str" cm="1">
        <f t="array" ref="B764:D764">TRIM(_xlfn.TEXTSPLIT($A764,"#"))</f>
        <v>1stDec2024(02:02:38)607977999Reels</v>
      </c>
      <c r="C764" s="27" t="str">
        <v>Train to Gain</v>
      </c>
      <c r="D764" s="27" t="str">
        <v>[33]</v>
      </c>
      <c r="E764" s="27" t="str" cm="1">
        <f t="array" ref="E764:F764">_xlfn.TEXTSPLIT($B764,")")</f>
        <v>1stDec2024(02:02:38</v>
      </c>
      <c r="F764" s="27" t="str">
        <v>607977999Reels</v>
      </c>
      <c r="G764" s="27" t="str">
        <f t="shared" si="111"/>
        <v>33]</v>
      </c>
      <c r="H764" s="27">
        <f>VALUE(SUBSTITUTE($G764,"]",""))</f>
        <v>33</v>
      </c>
      <c r="I764" s="27" t="str">
        <f t="shared" si="112"/>
        <v>Train to Gain</v>
      </c>
      <c r="J764" s="28" t="str">
        <f t="shared" si="113"/>
        <v>1stDec2024 02:02:38</v>
      </c>
      <c r="K764" s="28" t="str" cm="1">
        <f t="array" ref="K764:L764">_xlfn.TEXTSPLIT($J764," ")</f>
        <v>1stDec2024</v>
      </c>
      <c r="L764" s="28" t="str">
        <v>02:02:38</v>
      </c>
      <c r="M764" s="58" t="str">
        <f t="shared" si="114"/>
        <v>1/12/2024</v>
      </c>
      <c r="N764" s="28" t="str" cm="1">
        <f t="array" ref="N764:P764">_xlfn.TEXTSPLIT($M764,"/")</f>
        <v>1</v>
      </c>
      <c r="O764" s="28" t="str">
        <v>12</v>
      </c>
      <c r="P764" s="28" t="str">
        <v>2024</v>
      </c>
      <c r="Q764" s="28">
        <f>DATE(P764,N764,O764)</f>
        <v>45303</v>
      </c>
      <c r="R764" s="89" t="str" cm="1">
        <f t="array" ref="R764:T764">_xlfn.TEXTSPLIT($L764,":")</f>
        <v>02</v>
      </c>
      <c r="S764" s="28" t="str">
        <v>02</v>
      </c>
      <c r="T764" s="28" t="str">
        <v>38</v>
      </c>
      <c r="U764" s="90">
        <f t="shared" si="115"/>
        <v>8.5162037037037036E-2</v>
      </c>
      <c r="V764" s="27" t="str">
        <f t="shared" si="116"/>
        <v>Reels</v>
      </c>
      <c r="W764" s="37" t="str">
        <f t="shared" si="117"/>
        <v>Instagram</v>
      </c>
      <c r="X764" s="71">
        <f t="shared" si="109"/>
        <v>33</v>
      </c>
      <c r="Y764" s="60" t="str">
        <f t="shared" si="110"/>
        <v>Train to Gain</v>
      </c>
      <c r="Z764" s="69">
        <f t="shared" si="118"/>
        <v>45303</v>
      </c>
      <c r="AA764" s="66" t="str" cm="1">
        <f t="array" ref="AA764:AB764">_xlfn.TEXTSPLIT($F764,$V764)</f>
        <v>607977999</v>
      </c>
      <c r="AB764" t="str">
        <v/>
      </c>
    </row>
    <row r="765" spans="1:28">
      <c r="A765" s="32" t="s">
        <v>1893</v>
      </c>
      <c r="B765" s="37" t="str" cm="1">
        <f t="array" ref="B765:D765">TRIM(_xlfn.TEXTSPLIT($A765,"#"))</f>
        <v>3rdDec2024(08:55:03)708068002Explore Page</v>
      </c>
      <c r="C765" s="27" t="str">
        <v>Train to Gain</v>
      </c>
      <c r="D765" s="27" t="str">
        <v>[32]</v>
      </c>
      <c r="E765" s="27" t="str" cm="1">
        <f t="array" ref="E765:F765">_xlfn.TEXTSPLIT($B765,")")</f>
        <v>3rdDec2024(08:55:03</v>
      </c>
      <c r="F765" s="27" t="str">
        <v>708068002Explore Page</v>
      </c>
      <c r="G765" s="27" t="str">
        <f t="shared" si="111"/>
        <v>32]</v>
      </c>
      <c r="H765" s="27">
        <f>VALUE(SUBSTITUTE($G765,"]",""))</f>
        <v>32</v>
      </c>
      <c r="I765" s="27" t="str">
        <f t="shared" si="112"/>
        <v>Train to Gain</v>
      </c>
      <c r="J765" s="28" t="str">
        <f t="shared" si="113"/>
        <v>3rdDec2024 08:55:03</v>
      </c>
      <c r="K765" s="28" t="str" cm="1">
        <f t="array" ref="K765:L765">_xlfn.TEXTSPLIT($J765," ")</f>
        <v>3rdDec2024</v>
      </c>
      <c r="L765" s="28" t="str">
        <v>08:55:03</v>
      </c>
      <c r="M765" s="58" t="str">
        <f t="shared" si="114"/>
        <v>3/12/2024</v>
      </c>
      <c r="N765" s="28" t="str" cm="1">
        <f t="array" ref="N765:P765">_xlfn.TEXTSPLIT($M765,"/")</f>
        <v>3</v>
      </c>
      <c r="O765" s="28" t="str">
        <v>12</v>
      </c>
      <c r="P765" s="28" t="str">
        <v>2024</v>
      </c>
      <c r="Q765" s="28">
        <f>DATE(P765,N765,O765)</f>
        <v>45363</v>
      </c>
      <c r="R765" s="89" t="str" cm="1">
        <f t="array" ref="R765:T765">_xlfn.TEXTSPLIT($L765,":")</f>
        <v>08</v>
      </c>
      <c r="S765" s="28" t="str">
        <v>55</v>
      </c>
      <c r="T765" s="28" t="str">
        <v>03</v>
      </c>
      <c r="U765" s="90">
        <f t="shared" si="115"/>
        <v>0.37156250000000002</v>
      </c>
      <c r="V765" s="27" t="str">
        <f t="shared" si="116"/>
        <v>Explore Page</v>
      </c>
      <c r="W765" s="37" t="str">
        <f t="shared" si="117"/>
        <v>Instagram</v>
      </c>
      <c r="X765" s="71">
        <f t="shared" si="109"/>
        <v>32</v>
      </c>
      <c r="Y765" s="60" t="str">
        <f t="shared" si="110"/>
        <v>Train to Gain</v>
      </c>
      <c r="Z765" s="69">
        <f t="shared" si="118"/>
        <v>45363</v>
      </c>
      <c r="AA765" s="66" t="str" cm="1">
        <f t="array" ref="AA765:AB765">_xlfn.TEXTSPLIT($F765,$V765)</f>
        <v>708068002</v>
      </c>
      <c r="AB765" t="str">
        <v/>
      </c>
    </row>
    <row r="766" spans="1:28">
      <c r="A766" s="32" t="s">
        <v>1894</v>
      </c>
      <c r="B766" s="37" t="str" cm="1">
        <f t="array" ref="B766:D766">TRIM(_xlfn.TEXTSPLIT($A766,"#"))</f>
        <v>3rdDec2024(02:36:47)608158006Stories</v>
      </c>
      <c r="C766" s="27" t="str">
        <v>Train to Gain</v>
      </c>
      <c r="D766" s="27" t="str">
        <v>[34]</v>
      </c>
      <c r="E766" s="27" t="str" cm="1">
        <f t="array" ref="E766:F766">_xlfn.TEXTSPLIT($B766,")")</f>
        <v>3rdDec2024(02:36:47</v>
      </c>
      <c r="F766" s="27" t="str">
        <v>608158006Stories</v>
      </c>
      <c r="G766" s="27" t="str">
        <f t="shared" si="111"/>
        <v>34]</v>
      </c>
      <c r="H766" s="27">
        <f>VALUE(SUBSTITUTE($G766,"]",""))</f>
        <v>34</v>
      </c>
      <c r="I766" s="27" t="str">
        <f t="shared" si="112"/>
        <v>Train to Gain</v>
      </c>
      <c r="J766" s="28" t="str">
        <f t="shared" si="113"/>
        <v>3rdDec2024 02:36:47</v>
      </c>
      <c r="K766" s="28" t="str" cm="1">
        <f t="array" ref="K766:L766">_xlfn.TEXTSPLIT($J766," ")</f>
        <v>3rdDec2024</v>
      </c>
      <c r="L766" s="28" t="str">
        <v>02:36:47</v>
      </c>
      <c r="M766" s="58" t="str">
        <f t="shared" si="114"/>
        <v>3/12/2024</v>
      </c>
      <c r="N766" s="28" t="str" cm="1">
        <f t="array" ref="N766:P766">_xlfn.TEXTSPLIT($M766,"/")</f>
        <v>3</v>
      </c>
      <c r="O766" s="28" t="str">
        <v>12</v>
      </c>
      <c r="P766" s="28" t="str">
        <v>2024</v>
      </c>
      <c r="Q766" s="28">
        <f>DATE(P766,N766,O766)</f>
        <v>45363</v>
      </c>
      <c r="R766" s="89" t="str" cm="1">
        <f t="array" ref="R766:T766">_xlfn.TEXTSPLIT($L766,":")</f>
        <v>02</v>
      </c>
      <c r="S766" s="28" t="str">
        <v>36</v>
      </c>
      <c r="T766" s="28" t="str">
        <v>47</v>
      </c>
      <c r="U766" s="90">
        <f t="shared" si="115"/>
        <v>0.10887731481481482</v>
      </c>
      <c r="V766" s="27" t="str">
        <f t="shared" si="116"/>
        <v>Stories</v>
      </c>
      <c r="W766" s="37" t="str">
        <f t="shared" si="117"/>
        <v>Instagram</v>
      </c>
      <c r="X766" s="71">
        <f t="shared" si="109"/>
        <v>34</v>
      </c>
      <c r="Y766" s="60" t="str">
        <f t="shared" si="110"/>
        <v>Train to Gain</v>
      </c>
      <c r="Z766" s="69">
        <f t="shared" si="118"/>
        <v>45363</v>
      </c>
      <c r="AA766" s="66" t="str" cm="1">
        <f t="array" ref="AA766:AB766">_xlfn.TEXTSPLIT($F766,$V766)</f>
        <v>608158006</v>
      </c>
      <c r="AB766" t="str">
        <v/>
      </c>
    </row>
    <row r="767" spans="1:28">
      <c r="A767" s="32" t="s">
        <v>1895</v>
      </c>
      <c r="B767" s="37" t="str" cm="1">
        <f t="array" ref="B767:D767">TRIM(_xlfn.TEXTSPLIT($A767,"#"))</f>
        <v>4thDec2024(01:59:33)608248010News Feed</v>
      </c>
      <c r="C767" s="27" t="str">
        <v>Grow with Us</v>
      </c>
      <c r="D767" s="27" t="str">
        <v>[14]</v>
      </c>
      <c r="E767" s="27" t="str" cm="1">
        <f t="array" ref="E767:F767">_xlfn.TEXTSPLIT($B767,")")</f>
        <v>4thDec2024(01:59:33</v>
      </c>
      <c r="F767" s="27" t="str">
        <v>608248010News Feed</v>
      </c>
      <c r="G767" s="27" t="str">
        <f t="shared" si="111"/>
        <v>14]</v>
      </c>
      <c r="H767" s="27">
        <f>VALUE(SUBSTITUTE($G767,"]",""))</f>
        <v>14</v>
      </c>
      <c r="I767" s="27" t="str">
        <f t="shared" si="112"/>
        <v>Grow with Us</v>
      </c>
      <c r="J767" s="28" t="str">
        <f t="shared" si="113"/>
        <v>4thDec2024 01:59:33</v>
      </c>
      <c r="K767" s="28" t="str" cm="1">
        <f t="array" ref="K767:L767">_xlfn.TEXTSPLIT($J767," ")</f>
        <v>4thDec2024</v>
      </c>
      <c r="L767" s="28" t="str">
        <v>01:59:33</v>
      </c>
      <c r="M767" s="58" t="str">
        <f t="shared" si="114"/>
        <v>4/12/2024</v>
      </c>
      <c r="N767" s="28" t="str" cm="1">
        <f t="array" ref="N767:P767">_xlfn.TEXTSPLIT($M767,"/")</f>
        <v>4</v>
      </c>
      <c r="O767" s="28" t="str">
        <v>12</v>
      </c>
      <c r="P767" s="28" t="str">
        <v>2024</v>
      </c>
      <c r="Q767" s="28">
        <f>DATE(P767,N767,O767)</f>
        <v>45394</v>
      </c>
      <c r="R767" s="89" t="str" cm="1">
        <f t="array" ref="R767:T767">_xlfn.TEXTSPLIT($L767,":")</f>
        <v>01</v>
      </c>
      <c r="S767" s="28" t="str">
        <v>59</v>
      </c>
      <c r="T767" s="28" t="str">
        <v>33</v>
      </c>
      <c r="U767" s="90">
        <f t="shared" si="115"/>
        <v>8.3020833333333335E-2</v>
      </c>
      <c r="V767" s="27" t="str">
        <f t="shared" si="116"/>
        <v>News Feed</v>
      </c>
      <c r="W767" s="37" t="str">
        <f t="shared" si="117"/>
        <v>Facebook</v>
      </c>
      <c r="X767" s="71">
        <f t="shared" si="109"/>
        <v>14</v>
      </c>
      <c r="Y767" s="60" t="str">
        <f t="shared" si="110"/>
        <v>Grow with Us</v>
      </c>
      <c r="Z767" s="69">
        <f t="shared" si="118"/>
        <v>45394</v>
      </c>
      <c r="AA767" s="66" t="str" cm="1">
        <f t="array" ref="AA767:AB767">_xlfn.TEXTSPLIT($F767,$V767)</f>
        <v>608248010</v>
      </c>
      <c r="AB767" t="str">
        <v/>
      </c>
    </row>
    <row r="768" spans="1:28">
      <c r="A768" s="32" t="s">
        <v>1896</v>
      </c>
      <c r="B768" s="37" t="str" cm="1">
        <f t="array" ref="B768:D768">TRIM(_xlfn.TEXTSPLIT($A768,"#"))</f>
        <v>4thDec2024(03:19:38)608338014Reels</v>
      </c>
      <c r="C768" s="27" t="str">
        <v>Train to Gain</v>
      </c>
      <c r="D768" s="27" t="str">
        <v>[15]</v>
      </c>
      <c r="E768" s="27" t="str" cm="1">
        <f t="array" ref="E768:F768">_xlfn.TEXTSPLIT($B768,")")</f>
        <v>4thDec2024(03:19:38</v>
      </c>
      <c r="F768" s="27" t="str">
        <v>608338014Reels</v>
      </c>
      <c r="G768" s="27" t="str">
        <f t="shared" si="111"/>
        <v>15]</v>
      </c>
      <c r="H768" s="27">
        <f>VALUE(SUBSTITUTE($G768,"]",""))</f>
        <v>15</v>
      </c>
      <c r="I768" s="27" t="str">
        <f t="shared" si="112"/>
        <v>Train to Gain</v>
      </c>
      <c r="J768" s="28" t="str">
        <f t="shared" si="113"/>
        <v>4thDec2024 03:19:38</v>
      </c>
      <c r="K768" s="28" t="str" cm="1">
        <f t="array" ref="K768:L768">_xlfn.TEXTSPLIT($J768," ")</f>
        <v>4thDec2024</v>
      </c>
      <c r="L768" s="28" t="str">
        <v>03:19:38</v>
      </c>
      <c r="M768" s="58" t="str">
        <f t="shared" si="114"/>
        <v>4/12/2024</v>
      </c>
      <c r="N768" s="28" t="str" cm="1">
        <f t="array" ref="N768:P768">_xlfn.TEXTSPLIT($M768,"/")</f>
        <v>4</v>
      </c>
      <c r="O768" s="28" t="str">
        <v>12</v>
      </c>
      <c r="P768" s="28" t="str">
        <v>2024</v>
      </c>
      <c r="Q768" s="28">
        <f>DATE(P768,N768,O768)</f>
        <v>45394</v>
      </c>
      <c r="R768" s="89" t="str" cm="1">
        <f t="array" ref="R768:T768">_xlfn.TEXTSPLIT($L768,":")</f>
        <v>03</v>
      </c>
      <c r="S768" s="28" t="str">
        <v>19</v>
      </c>
      <c r="T768" s="28" t="str">
        <v>38</v>
      </c>
      <c r="U768" s="90">
        <f t="shared" si="115"/>
        <v>0.13863425925925926</v>
      </c>
      <c r="V768" s="27" t="str">
        <f t="shared" si="116"/>
        <v>Reels</v>
      </c>
      <c r="W768" s="37" t="str">
        <f t="shared" si="117"/>
        <v>Instagram</v>
      </c>
      <c r="X768" s="71">
        <f t="shared" si="109"/>
        <v>15</v>
      </c>
      <c r="Y768" s="60" t="str">
        <f t="shared" si="110"/>
        <v>Train to Gain</v>
      </c>
      <c r="Z768" s="69">
        <f t="shared" si="118"/>
        <v>45394</v>
      </c>
      <c r="AA768" s="66" t="str" cm="1">
        <f t="array" ref="AA768:AB768">_xlfn.TEXTSPLIT($F768,$V768)</f>
        <v>608338014</v>
      </c>
      <c r="AB768" t="str">
        <v/>
      </c>
    </row>
    <row r="769" spans="1:28">
      <c r="A769" s="32" t="s">
        <v>1897</v>
      </c>
      <c r="B769" s="37" t="str" cm="1">
        <f t="array" ref="B769:D769">TRIM(_xlfn.TEXTSPLIT($A769,"#"))</f>
        <v>5thDec2024(10:55:26)608428017Explore Page</v>
      </c>
      <c r="C769" s="27" t="str">
        <v>Train to Gain</v>
      </c>
      <c r="D769" s="27" t="str">
        <v>[39]</v>
      </c>
      <c r="E769" s="27" t="str" cm="1">
        <f t="array" ref="E769:F769">_xlfn.TEXTSPLIT($B769,")")</f>
        <v>5thDec2024(10:55:26</v>
      </c>
      <c r="F769" s="27" t="str">
        <v>608428017Explore Page</v>
      </c>
      <c r="G769" s="27" t="str">
        <f t="shared" si="111"/>
        <v>39]</v>
      </c>
      <c r="H769" s="27">
        <f>VALUE(SUBSTITUTE($G769,"]",""))</f>
        <v>39</v>
      </c>
      <c r="I769" s="27" t="str">
        <f t="shared" si="112"/>
        <v>Train to Gain</v>
      </c>
      <c r="J769" s="28" t="str">
        <f t="shared" si="113"/>
        <v>5thDec2024 10:55:26</v>
      </c>
      <c r="K769" s="28" t="str" cm="1">
        <f t="array" ref="K769:L769">_xlfn.TEXTSPLIT($J769," ")</f>
        <v>5thDec2024</v>
      </c>
      <c r="L769" s="28" t="str">
        <v>10:55:26</v>
      </c>
      <c r="M769" s="58" t="str">
        <f t="shared" si="114"/>
        <v>5/12/2024</v>
      </c>
      <c r="N769" s="28" t="str" cm="1">
        <f t="array" ref="N769:P769">_xlfn.TEXTSPLIT($M769,"/")</f>
        <v>5</v>
      </c>
      <c r="O769" s="28" t="str">
        <v>12</v>
      </c>
      <c r="P769" s="28" t="str">
        <v>2024</v>
      </c>
      <c r="Q769" s="28">
        <f>DATE(P769,N769,O769)</f>
        <v>45424</v>
      </c>
      <c r="R769" s="89" t="str" cm="1">
        <f t="array" ref="R769:T769">_xlfn.TEXTSPLIT($L769,":")</f>
        <v>10</v>
      </c>
      <c r="S769" s="28" t="str">
        <v>55</v>
      </c>
      <c r="T769" s="28" t="str">
        <v>26</v>
      </c>
      <c r="U769" s="90">
        <f t="shared" si="115"/>
        <v>0.45516203703703706</v>
      </c>
      <c r="V769" s="27" t="str">
        <f t="shared" si="116"/>
        <v>Explore Page</v>
      </c>
      <c r="W769" s="37" t="str">
        <f t="shared" si="117"/>
        <v>Instagram</v>
      </c>
      <c r="X769" s="71">
        <f t="shared" si="109"/>
        <v>39</v>
      </c>
      <c r="Y769" s="60" t="str">
        <f t="shared" si="110"/>
        <v>Train to Gain</v>
      </c>
      <c r="Z769" s="69">
        <f t="shared" si="118"/>
        <v>45424</v>
      </c>
      <c r="AA769" s="66" t="str" cm="1">
        <f t="array" ref="AA769:AB769">_xlfn.TEXTSPLIT($F769,$V769)</f>
        <v>608428017</v>
      </c>
      <c r="AB769" t="str">
        <v/>
      </c>
    </row>
    <row r="770" spans="1:28">
      <c r="A770" s="32" t="s">
        <v>1898</v>
      </c>
      <c r="B770" s="37" t="str" cm="1">
        <f t="array" ref="B770:D770">TRIM(_xlfn.TEXTSPLIT($A770,"#"))</f>
        <v>3rdDec2024(08:58:34)608518021Subscribers</v>
      </c>
      <c r="C770" s="27" t="str">
        <v>Unlock Your Potential</v>
      </c>
      <c r="D770" s="27" t="str">
        <v>[31]</v>
      </c>
      <c r="E770" s="27" t="str" cm="1">
        <f t="array" ref="E770:F770">_xlfn.TEXTSPLIT($B770,")")</f>
        <v>3rdDec2024(08:58:34</v>
      </c>
      <c r="F770" s="27" t="str">
        <v>608518021Subscribers</v>
      </c>
      <c r="G770" s="27" t="str">
        <f t="shared" si="111"/>
        <v>31]</v>
      </c>
      <c r="H770" s="27">
        <f>VALUE(SUBSTITUTE($G770,"]",""))</f>
        <v>31</v>
      </c>
      <c r="I770" s="27" t="str">
        <f t="shared" si="112"/>
        <v>Unlock Your Potential</v>
      </c>
      <c r="J770" s="28" t="str">
        <f t="shared" si="113"/>
        <v>3rdDec2024 08:58:34</v>
      </c>
      <c r="K770" s="28" t="str" cm="1">
        <f t="array" ref="K770:L770">_xlfn.TEXTSPLIT($J770," ")</f>
        <v>3rdDec2024</v>
      </c>
      <c r="L770" s="28" t="str">
        <v>08:58:34</v>
      </c>
      <c r="M770" s="58" t="str">
        <f t="shared" si="114"/>
        <v>3/12/2024</v>
      </c>
      <c r="N770" s="28" t="str" cm="1">
        <f t="array" ref="N770:P770">_xlfn.TEXTSPLIT($M770,"/")</f>
        <v>3</v>
      </c>
      <c r="O770" s="28" t="str">
        <v>12</v>
      </c>
      <c r="P770" s="28" t="str">
        <v>2024</v>
      </c>
      <c r="Q770" s="28">
        <f>DATE(P770,N770,O770)</f>
        <v>45363</v>
      </c>
      <c r="R770" s="89" t="str" cm="1">
        <f t="array" ref="R770:T770">_xlfn.TEXTSPLIT($L770,":")</f>
        <v>08</v>
      </c>
      <c r="S770" s="28" t="str">
        <v>58</v>
      </c>
      <c r="T770" s="28" t="str">
        <v>34</v>
      </c>
      <c r="U770" s="90">
        <f t="shared" si="115"/>
        <v>0.3740046296296296</v>
      </c>
      <c r="V770" s="27" t="str">
        <f t="shared" si="116"/>
        <v>Subscribers</v>
      </c>
      <c r="W770" s="37" t="str">
        <f t="shared" si="117"/>
        <v>Youtube</v>
      </c>
      <c r="X770" s="71">
        <f t="shared" ref="X770:X833" si="119">H770</f>
        <v>31</v>
      </c>
      <c r="Y770" s="60" t="str">
        <f t="shared" ref="Y770:Y833" si="120">I770</f>
        <v>Unlock Your Potential</v>
      </c>
      <c r="Z770" s="69">
        <f t="shared" si="118"/>
        <v>45363</v>
      </c>
      <c r="AA770" s="66" t="str" cm="1">
        <f t="array" ref="AA770:AB770">_xlfn.TEXTSPLIT($F770,$V770)</f>
        <v>608518021</v>
      </c>
      <c r="AB770" t="str">
        <v/>
      </c>
    </row>
    <row r="771" spans="1:28">
      <c r="A771" s="32" t="s">
        <v>1899</v>
      </c>
      <c r="B771" s="37" t="str" cm="1">
        <f t="array" ref="B771:D771">TRIM(_xlfn.TEXTSPLIT($A771,"#"))</f>
        <v>3rdDec2024(01:06:20)708608025Monetization</v>
      </c>
      <c r="C771" s="27" t="str">
        <v>Train to Gain</v>
      </c>
      <c r="D771" s="27" t="str">
        <v>[20]</v>
      </c>
      <c r="E771" s="27" t="str" cm="1">
        <f t="array" ref="E771:F771">_xlfn.TEXTSPLIT($B771,")")</f>
        <v>3rdDec2024(01:06:20</v>
      </c>
      <c r="F771" s="27" t="str">
        <v>708608025Monetization</v>
      </c>
      <c r="G771" s="27" t="str">
        <f t="shared" ref="G771:G834" si="121">SUBSTITUTE($D771,"[","")</f>
        <v>20]</v>
      </c>
      <c r="H771" s="27">
        <f>VALUE(SUBSTITUTE($G771,"]",""))</f>
        <v>20</v>
      </c>
      <c r="I771" s="27" t="str">
        <f t="shared" ref="I771:I834" si="122">C771</f>
        <v>Train to Gain</v>
      </c>
      <c r="J771" s="28" t="str">
        <f t="shared" ref="J771:J834" si="123">SUBSTITUTE($E771,"("," ")</f>
        <v>3rdDec2024 01:06:20</v>
      </c>
      <c r="K771" s="28" t="str" cm="1">
        <f t="array" ref="K771:L771">_xlfn.TEXTSPLIT($J771," ")</f>
        <v>3rdDec2024</v>
      </c>
      <c r="L771" s="28" t="str">
        <v>01:06:20</v>
      </c>
      <c r="M771" s="58" t="str">
        <f t="shared" ref="M771:M834" si="124">IF($K771="7thDec2024","7/12/2024",IF($K771="1stDec2024","1/12/2024",IF($K771="2ndDec2024","2/12/2024",IF($K771="3rdDec2024","3/12/2024",IF($K771="4thDec2024","4/12/2024",IF($K771="5thDec2024","5/12/2024",IF($K771="6thDec2024","6/12/2024",IF($K771="7thDec2024","7/12/2024"))))))))</f>
        <v>3/12/2024</v>
      </c>
      <c r="N771" s="28" t="str" cm="1">
        <f t="array" ref="N771:P771">_xlfn.TEXTSPLIT($M771,"/")</f>
        <v>3</v>
      </c>
      <c r="O771" s="28" t="str">
        <v>12</v>
      </c>
      <c r="P771" s="28" t="str">
        <v>2024</v>
      </c>
      <c r="Q771" s="28">
        <f>DATE(P771,N771,O771)</f>
        <v>45363</v>
      </c>
      <c r="R771" s="89" t="str" cm="1">
        <f t="array" ref="R771:T771">_xlfn.TEXTSPLIT($L771,":")</f>
        <v>01</v>
      </c>
      <c r="S771" s="28" t="str">
        <v>06</v>
      </c>
      <c r="T771" s="28" t="str">
        <v>20</v>
      </c>
      <c r="U771" s="90">
        <f t="shared" ref="U771:U834" si="125">TIME(R771,S771,T771)</f>
        <v>4.6064814814814815E-2</v>
      </c>
      <c r="V771" s="27" t="str">
        <f t="shared" ref="V771:V834" si="126">MID($F771,10,20)</f>
        <v>Monetization</v>
      </c>
      <c r="W771" s="37" t="str">
        <f t="shared" ref="W771:W834" si="127">IF(OR($V771="Reels",$V771="Stories",$V771="Explore Page"),"Instagram",IF(OR($V771="News Feed",$V771="Groups",$V771="Marketplace",$V771="Watch",$V771="Reactions"),"Facebook",IF(OR($V771="Subscribers",$V771="Shorts",$V771="Monetization"),"Youtube")))</f>
        <v>Youtube</v>
      </c>
      <c r="X771" s="71">
        <f t="shared" si="119"/>
        <v>20</v>
      </c>
      <c r="Y771" s="60" t="str">
        <f t="shared" si="120"/>
        <v>Train to Gain</v>
      </c>
      <c r="Z771" s="69">
        <f t="shared" ref="Z771:Z834" si="128">Q771</f>
        <v>45363</v>
      </c>
      <c r="AA771" s="66" t="str" cm="1">
        <f t="array" ref="AA771:AB771">_xlfn.TEXTSPLIT($F771,$V771)</f>
        <v>708608025</v>
      </c>
      <c r="AB771" t="str">
        <v/>
      </c>
    </row>
    <row r="772" spans="1:28">
      <c r="A772" s="32" t="s">
        <v>1900</v>
      </c>
      <c r="B772" s="37" t="str" cm="1">
        <f t="array" ref="B772:D772">TRIM(_xlfn.TEXTSPLIT($A772,"#"))</f>
        <v>3rdDec2024(00:16:34)708698029Monetization</v>
      </c>
      <c r="C772" s="27" t="str">
        <v>Unlock Your Potential</v>
      </c>
      <c r="D772" s="27" t="str">
        <v>[40]</v>
      </c>
      <c r="E772" s="27" t="str" cm="1">
        <f t="array" ref="E772:F772">_xlfn.TEXTSPLIT($B772,")")</f>
        <v>3rdDec2024(00:16:34</v>
      </c>
      <c r="F772" s="27" t="str">
        <v>708698029Monetization</v>
      </c>
      <c r="G772" s="27" t="str">
        <f t="shared" si="121"/>
        <v>40]</v>
      </c>
      <c r="H772" s="27">
        <f>VALUE(SUBSTITUTE($G772,"]",""))</f>
        <v>40</v>
      </c>
      <c r="I772" s="27" t="str">
        <f t="shared" si="122"/>
        <v>Unlock Your Potential</v>
      </c>
      <c r="J772" s="28" t="str">
        <f t="shared" si="123"/>
        <v>3rdDec2024 00:16:34</v>
      </c>
      <c r="K772" s="28" t="str" cm="1">
        <f t="array" ref="K772:L772">_xlfn.TEXTSPLIT($J772," ")</f>
        <v>3rdDec2024</v>
      </c>
      <c r="L772" s="28" t="str">
        <v>00:16:34</v>
      </c>
      <c r="M772" s="58" t="str">
        <f t="shared" si="124"/>
        <v>3/12/2024</v>
      </c>
      <c r="N772" s="28" t="str" cm="1">
        <f t="array" ref="N772:P772">_xlfn.TEXTSPLIT($M772,"/")</f>
        <v>3</v>
      </c>
      <c r="O772" s="28" t="str">
        <v>12</v>
      </c>
      <c r="P772" s="28" t="str">
        <v>2024</v>
      </c>
      <c r="Q772" s="28">
        <f>DATE(P772,N772,O772)</f>
        <v>45363</v>
      </c>
      <c r="R772" s="89" t="str" cm="1">
        <f t="array" ref="R772:T772">_xlfn.TEXTSPLIT($L772,":")</f>
        <v>00</v>
      </c>
      <c r="S772" s="28" t="str">
        <v>16</v>
      </c>
      <c r="T772" s="28" t="str">
        <v>34</v>
      </c>
      <c r="U772" s="90">
        <f t="shared" si="125"/>
        <v>1.150462962962963E-2</v>
      </c>
      <c r="V772" s="27" t="str">
        <f t="shared" si="126"/>
        <v>Monetization</v>
      </c>
      <c r="W772" s="37" t="str">
        <f t="shared" si="127"/>
        <v>Youtube</v>
      </c>
      <c r="X772" s="71">
        <f t="shared" si="119"/>
        <v>40</v>
      </c>
      <c r="Y772" s="60" t="str">
        <f t="shared" si="120"/>
        <v>Unlock Your Potential</v>
      </c>
      <c r="Z772" s="69">
        <f t="shared" si="128"/>
        <v>45363</v>
      </c>
      <c r="AA772" s="66" t="str" cm="1">
        <f t="array" ref="AA772:AB772">_xlfn.TEXTSPLIT($F772,$V772)</f>
        <v>708698029</v>
      </c>
      <c r="AB772" t="str">
        <v/>
      </c>
    </row>
    <row r="773" spans="1:28">
      <c r="A773" s="32" t="s">
        <v>1901</v>
      </c>
      <c r="B773" s="37" t="str" cm="1">
        <f t="array" ref="B773:D773">TRIM(_xlfn.TEXTSPLIT($A773,"#"))</f>
        <v>3rdDec2024(11:23:56)608788033Stories</v>
      </c>
      <c r="C773" s="27" t="str">
        <v>Grow with Us</v>
      </c>
      <c r="D773" s="27" t="str">
        <v>[17]</v>
      </c>
      <c r="E773" s="27" t="str" cm="1">
        <f t="array" ref="E773:F773">_xlfn.TEXTSPLIT($B773,")")</f>
        <v>3rdDec2024(11:23:56</v>
      </c>
      <c r="F773" s="27" t="str">
        <v>608788033Stories</v>
      </c>
      <c r="G773" s="27" t="str">
        <f t="shared" si="121"/>
        <v>17]</v>
      </c>
      <c r="H773" s="27">
        <f>VALUE(SUBSTITUTE($G773,"]",""))</f>
        <v>17</v>
      </c>
      <c r="I773" s="27" t="str">
        <f t="shared" si="122"/>
        <v>Grow with Us</v>
      </c>
      <c r="J773" s="28" t="str">
        <f t="shared" si="123"/>
        <v>3rdDec2024 11:23:56</v>
      </c>
      <c r="K773" s="28" t="str" cm="1">
        <f t="array" ref="K773:L773">_xlfn.TEXTSPLIT($J773," ")</f>
        <v>3rdDec2024</v>
      </c>
      <c r="L773" s="28" t="str">
        <v>11:23:56</v>
      </c>
      <c r="M773" s="58" t="str">
        <f t="shared" si="124"/>
        <v>3/12/2024</v>
      </c>
      <c r="N773" s="28" t="str" cm="1">
        <f t="array" ref="N773:P773">_xlfn.TEXTSPLIT($M773,"/")</f>
        <v>3</v>
      </c>
      <c r="O773" s="28" t="str">
        <v>12</v>
      </c>
      <c r="P773" s="28" t="str">
        <v>2024</v>
      </c>
      <c r="Q773" s="28">
        <f>DATE(P773,N773,O773)</f>
        <v>45363</v>
      </c>
      <c r="R773" s="89" t="str" cm="1">
        <f t="array" ref="R773:T773">_xlfn.TEXTSPLIT($L773,":")</f>
        <v>11</v>
      </c>
      <c r="S773" s="28" t="str">
        <v>23</v>
      </c>
      <c r="T773" s="28" t="str">
        <v>56</v>
      </c>
      <c r="U773" s="90">
        <f t="shared" si="125"/>
        <v>0.47495370370370371</v>
      </c>
      <c r="V773" s="27" t="str">
        <f t="shared" si="126"/>
        <v>Stories</v>
      </c>
      <c r="W773" s="37" t="str">
        <f t="shared" si="127"/>
        <v>Instagram</v>
      </c>
      <c r="X773" s="71">
        <f t="shared" si="119"/>
        <v>17</v>
      </c>
      <c r="Y773" s="60" t="str">
        <f t="shared" si="120"/>
        <v>Grow with Us</v>
      </c>
      <c r="Z773" s="69">
        <f t="shared" si="128"/>
        <v>45363</v>
      </c>
      <c r="AA773" s="66" t="str" cm="1">
        <f t="array" ref="AA773:AB773">_xlfn.TEXTSPLIT($F773,$V773)</f>
        <v>608788033</v>
      </c>
      <c r="AB773" t="str">
        <v/>
      </c>
    </row>
    <row r="774" spans="1:28">
      <c r="A774" s="32" t="s">
        <v>1902</v>
      </c>
      <c r="B774" s="37" t="str" cm="1">
        <f t="array" ref="B774:D774">TRIM(_xlfn.TEXTSPLIT($A774,"#"))</f>
        <v>1stDec2024(10:06:32)708878036Shorts</v>
      </c>
      <c r="C774" s="27" t="str">
        <v>Unlock Your Potential</v>
      </c>
      <c r="D774" s="27" t="str">
        <v>[16]</v>
      </c>
      <c r="E774" s="27" t="str" cm="1">
        <f t="array" ref="E774:F774">_xlfn.TEXTSPLIT($B774,")")</f>
        <v>1stDec2024(10:06:32</v>
      </c>
      <c r="F774" s="27" t="str">
        <v>708878036Shorts</v>
      </c>
      <c r="G774" s="27" t="str">
        <f t="shared" si="121"/>
        <v>16]</v>
      </c>
      <c r="H774" s="27">
        <f>VALUE(SUBSTITUTE($G774,"]",""))</f>
        <v>16</v>
      </c>
      <c r="I774" s="27" t="str">
        <f t="shared" si="122"/>
        <v>Unlock Your Potential</v>
      </c>
      <c r="J774" s="28" t="str">
        <f t="shared" si="123"/>
        <v>1stDec2024 10:06:32</v>
      </c>
      <c r="K774" s="28" t="str" cm="1">
        <f t="array" ref="K774:L774">_xlfn.TEXTSPLIT($J774," ")</f>
        <v>1stDec2024</v>
      </c>
      <c r="L774" s="28" t="str">
        <v>10:06:32</v>
      </c>
      <c r="M774" s="58" t="str">
        <f t="shared" si="124"/>
        <v>1/12/2024</v>
      </c>
      <c r="N774" s="28" t="str" cm="1">
        <f t="array" ref="N774:P774">_xlfn.TEXTSPLIT($M774,"/")</f>
        <v>1</v>
      </c>
      <c r="O774" s="28" t="str">
        <v>12</v>
      </c>
      <c r="P774" s="28" t="str">
        <v>2024</v>
      </c>
      <c r="Q774" s="28">
        <f>DATE(P774,N774,O774)</f>
        <v>45303</v>
      </c>
      <c r="R774" s="89" t="str" cm="1">
        <f t="array" ref="R774:T774">_xlfn.TEXTSPLIT($L774,":")</f>
        <v>10</v>
      </c>
      <c r="S774" s="28" t="str">
        <v>06</v>
      </c>
      <c r="T774" s="28" t="str">
        <v>32</v>
      </c>
      <c r="U774" s="90">
        <f t="shared" si="125"/>
        <v>0.42120370370370369</v>
      </c>
      <c r="V774" s="27" t="str">
        <f t="shared" si="126"/>
        <v>Shorts</v>
      </c>
      <c r="W774" s="37" t="str">
        <f t="shared" si="127"/>
        <v>Youtube</v>
      </c>
      <c r="X774" s="71">
        <f t="shared" si="119"/>
        <v>16</v>
      </c>
      <c r="Y774" s="60" t="str">
        <f t="shared" si="120"/>
        <v>Unlock Your Potential</v>
      </c>
      <c r="Z774" s="69">
        <f t="shared" si="128"/>
        <v>45303</v>
      </c>
      <c r="AA774" s="66" t="str" cm="1">
        <f t="array" ref="AA774:AB774">_xlfn.TEXTSPLIT($F774,$V774)</f>
        <v>708878036</v>
      </c>
      <c r="AB774" t="str">
        <v/>
      </c>
    </row>
    <row r="775" spans="1:28">
      <c r="A775" s="32" t="s">
        <v>1903</v>
      </c>
      <c r="B775" s="37" t="str" cm="1">
        <f t="array" ref="B775:D775">TRIM(_xlfn.TEXTSPLIT($A775,"#"))</f>
        <v>7thDec2024(02:00:29)708968040Stories</v>
      </c>
      <c r="C775" s="27" t="str">
        <v>Grow with Us</v>
      </c>
      <c r="D775" s="27" t="str">
        <v>[36]</v>
      </c>
      <c r="E775" s="27" t="str" cm="1">
        <f t="array" ref="E775:F775">_xlfn.TEXTSPLIT($B775,")")</f>
        <v>7thDec2024(02:00:29</v>
      </c>
      <c r="F775" s="27" t="str">
        <v>708968040Stories</v>
      </c>
      <c r="G775" s="27" t="str">
        <f t="shared" si="121"/>
        <v>36]</v>
      </c>
      <c r="H775" s="27">
        <f>VALUE(SUBSTITUTE($G775,"]",""))</f>
        <v>36</v>
      </c>
      <c r="I775" s="27" t="str">
        <f t="shared" si="122"/>
        <v>Grow with Us</v>
      </c>
      <c r="J775" s="28" t="str">
        <f t="shared" si="123"/>
        <v>7thDec2024 02:00:29</v>
      </c>
      <c r="K775" s="28" t="str" cm="1">
        <f t="array" ref="K775:L775">_xlfn.TEXTSPLIT($J775," ")</f>
        <v>7thDec2024</v>
      </c>
      <c r="L775" s="28" t="str">
        <v>02:00:29</v>
      </c>
      <c r="M775" s="58" t="str">
        <f t="shared" si="124"/>
        <v>7/12/2024</v>
      </c>
      <c r="N775" s="28" t="str" cm="1">
        <f t="array" ref="N775:P775">_xlfn.TEXTSPLIT($M775,"/")</f>
        <v>7</v>
      </c>
      <c r="O775" s="28" t="str">
        <v>12</v>
      </c>
      <c r="P775" s="28" t="str">
        <v>2024</v>
      </c>
      <c r="Q775" s="28">
        <f>DATE(P775,N775,O775)</f>
        <v>45485</v>
      </c>
      <c r="R775" s="89" t="str" cm="1">
        <f t="array" ref="R775:T775">_xlfn.TEXTSPLIT($L775,":")</f>
        <v>02</v>
      </c>
      <c r="S775" s="28" t="str">
        <v>00</v>
      </c>
      <c r="T775" s="28" t="str">
        <v>29</v>
      </c>
      <c r="U775" s="90">
        <f t="shared" si="125"/>
        <v>8.3668981481481483E-2</v>
      </c>
      <c r="V775" s="27" t="str">
        <f t="shared" si="126"/>
        <v>Stories</v>
      </c>
      <c r="W775" s="37" t="str">
        <f t="shared" si="127"/>
        <v>Instagram</v>
      </c>
      <c r="X775" s="71">
        <f t="shared" si="119"/>
        <v>36</v>
      </c>
      <c r="Y775" s="60" t="str">
        <f t="shared" si="120"/>
        <v>Grow with Us</v>
      </c>
      <c r="Z775" s="69">
        <f t="shared" si="128"/>
        <v>45485</v>
      </c>
      <c r="AA775" s="66" t="str" cm="1">
        <f t="array" ref="AA775:AB775">_xlfn.TEXTSPLIT($F775,$V775)</f>
        <v>708968040</v>
      </c>
      <c r="AB775" t="str">
        <v/>
      </c>
    </row>
    <row r="776" spans="1:28">
      <c r="A776" s="32" t="s">
        <v>1904</v>
      </c>
      <c r="B776" s="37" t="str" cm="1">
        <f t="array" ref="B776:D776">TRIM(_xlfn.TEXTSPLIT($A776,"#"))</f>
        <v>3rdDec2024(08:50:28)709058044Subscribers</v>
      </c>
      <c r="C776" s="27" t="str">
        <v>Train to Gain</v>
      </c>
      <c r="D776" s="27" t="str">
        <v>[38]</v>
      </c>
      <c r="E776" s="27" t="str" cm="1">
        <f t="array" ref="E776:F776">_xlfn.TEXTSPLIT($B776,")")</f>
        <v>3rdDec2024(08:50:28</v>
      </c>
      <c r="F776" s="27" t="str">
        <v>709058044Subscribers</v>
      </c>
      <c r="G776" s="27" t="str">
        <f t="shared" si="121"/>
        <v>38]</v>
      </c>
      <c r="H776" s="27">
        <f>VALUE(SUBSTITUTE($G776,"]",""))</f>
        <v>38</v>
      </c>
      <c r="I776" s="27" t="str">
        <f t="shared" si="122"/>
        <v>Train to Gain</v>
      </c>
      <c r="J776" s="28" t="str">
        <f t="shared" si="123"/>
        <v>3rdDec2024 08:50:28</v>
      </c>
      <c r="K776" s="28" t="str" cm="1">
        <f t="array" ref="K776:L776">_xlfn.TEXTSPLIT($J776," ")</f>
        <v>3rdDec2024</v>
      </c>
      <c r="L776" s="28" t="str">
        <v>08:50:28</v>
      </c>
      <c r="M776" s="58" t="str">
        <f t="shared" si="124"/>
        <v>3/12/2024</v>
      </c>
      <c r="N776" s="28" t="str" cm="1">
        <f t="array" ref="N776:P776">_xlfn.TEXTSPLIT($M776,"/")</f>
        <v>3</v>
      </c>
      <c r="O776" s="28" t="str">
        <v>12</v>
      </c>
      <c r="P776" s="28" t="str">
        <v>2024</v>
      </c>
      <c r="Q776" s="28">
        <f>DATE(P776,N776,O776)</f>
        <v>45363</v>
      </c>
      <c r="R776" s="89" t="str" cm="1">
        <f t="array" ref="R776:T776">_xlfn.TEXTSPLIT($L776,":")</f>
        <v>08</v>
      </c>
      <c r="S776" s="28" t="str">
        <v>50</v>
      </c>
      <c r="T776" s="28" t="str">
        <v>28</v>
      </c>
      <c r="U776" s="90">
        <f t="shared" si="125"/>
        <v>0.36837962962962961</v>
      </c>
      <c r="V776" s="27" t="str">
        <f t="shared" si="126"/>
        <v>Subscribers</v>
      </c>
      <c r="W776" s="37" t="str">
        <f t="shared" si="127"/>
        <v>Youtube</v>
      </c>
      <c r="X776" s="71">
        <f t="shared" si="119"/>
        <v>38</v>
      </c>
      <c r="Y776" s="60" t="str">
        <f t="shared" si="120"/>
        <v>Train to Gain</v>
      </c>
      <c r="Z776" s="69">
        <f t="shared" si="128"/>
        <v>45363</v>
      </c>
      <c r="AA776" s="66" t="str" cm="1">
        <f t="array" ref="AA776:AB776">_xlfn.TEXTSPLIT($F776,$V776)</f>
        <v>709058044</v>
      </c>
      <c r="AB776" t="str">
        <v/>
      </c>
    </row>
    <row r="777" spans="1:28">
      <c r="A777" s="32" t="s">
        <v>1905</v>
      </c>
      <c r="B777" s="37" t="str" cm="1">
        <f t="array" ref="B777:D777">TRIM(_xlfn.TEXTSPLIT($A777,"#"))</f>
        <v>3rdDec2024(03:04:41)709148048Stories</v>
      </c>
      <c r="C777" s="27" t="str">
        <v>Train to Gain</v>
      </c>
      <c r="D777" s="27" t="str">
        <v>[38]</v>
      </c>
      <c r="E777" s="27" t="str" cm="1">
        <f t="array" ref="E777:F777">_xlfn.TEXTSPLIT($B777,")")</f>
        <v>3rdDec2024(03:04:41</v>
      </c>
      <c r="F777" s="27" t="str">
        <v>709148048Stories</v>
      </c>
      <c r="G777" s="27" t="str">
        <f t="shared" si="121"/>
        <v>38]</v>
      </c>
      <c r="H777" s="27">
        <f>VALUE(SUBSTITUTE($G777,"]",""))</f>
        <v>38</v>
      </c>
      <c r="I777" s="27" t="str">
        <f t="shared" si="122"/>
        <v>Train to Gain</v>
      </c>
      <c r="J777" s="28" t="str">
        <f t="shared" si="123"/>
        <v>3rdDec2024 03:04:41</v>
      </c>
      <c r="K777" s="28" t="str" cm="1">
        <f t="array" ref="K777:L777">_xlfn.TEXTSPLIT($J777," ")</f>
        <v>3rdDec2024</v>
      </c>
      <c r="L777" s="28" t="str">
        <v>03:04:41</v>
      </c>
      <c r="M777" s="58" t="str">
        <f t="shared" si="124"/>
        <v>3/12/2024</v>
      </c>
      <c r="N777" s="28" t="str" cm="1">
        <f t="array" ref="N777:P777">_xlfn.TEXTSPLIT($M777,"/")</f>
        <v>3</v>
      </c>
      <c r="O777" s="28" t="str">
        <v>12</v>
      </c>
      <c r="P777" s="28" t="str">
        <v>2024</v>
      </c>
      <c r="Q777" s="28">
        <f>DATE(P777,N777,O777)</f>
        <v>45363</v>
      </c>
      <c r="R777" s="89" t="str" cm="1">
        <f t="array" ref="R777:T777">_xlfn.TEXTSPLIT($L777,":")</f>
        <v>03</v>
      </c>
      <c r="S777" s="28" t="str">
        <v>04</v>
      </c>
      <c r="T777" s="28" t="str">
        <v>41</v>
      </c>
      <c r="U777" s="90">
        <f t="shared" si="125"/>
        <v>0.12825231481481481</v>
      </c>
      <c r="V777" s="27" t="str">
        <f t="shared" si="126"/>
        <v>Stories</v>
      </c>
      <c r="W777" s="37" t="str">
        <f t="shared" si="127"/>
        <v>Instagram</v>
      </c>
      <c r="X777" s="71">
        <f t="shared" si="119"/>
        <v>38</v>
      </c>
      <c r="Y777" s="60" t="str">
        <f t="shared" si="120"/>
        <v>Train to Gain</v>
      </c>
      <c r="Z777" s="69">
        <f t="shared" si="128"/>
        <v>45363</v>
      </c>
      <c r="AA777" s="66" t="str" cm="1">
        <f t="array" ref="AA777:AB777">_xlfn.TEXTSPLIT($F777,$V777)</f>
        <v>709148048</v>
      </c>
      <c r="AB777" t="str">
        <v/>
      </c>
    </row>
    <row r="778" spans="1:28">
      <c r="A778" s="32" t="s">
        <v>1906</v>
      </c>
      <c r="B778" s="37" t="str" cm="1">
        <f t="array" ref="B778:D778">TRIM(_xlfn.TEXTSPLIT($A778,"#"))</f>
        <v>2ndDec2024(00:26:20)609238051Monetization</v>
      </c>
      <c r="C778" s="27" t="str">
        <v>Train to Gain</v>
      </c>
      <c r="D778" s="27" t="str">
        <v>[33]</v>
      </c>
      <c r="E778" s="27" t="str" cm="1">
        <f t="array" ref="E778:F778">_xlfn.TEXTSPLIT($B778,")")</f>
        <v>2ndDec2024(00:26:20</v>
      </c>
      <c r="F778" s="27" t="str">
        <v>609238051Monetization</v>
      </c>
      <c r="G778" s="27" t="str">
        <f t="shared" si="121"/>
        <v>33]</v>
      </c>
      <c r="H778" s="27">
        <f>VALUE(SUBSTITUTE($G778,"]",""))</f>
        <v>33</v>
      </c>
      <c r="I778" s="27" t="str">
        <f t="shared" si="122"/>
        <v>Train to Gain</v>
      </c>
      <c r="J778" s="28" t="str">
        <f t="shared" si="123"/>
        <v>2ndDec2024 00:26:20</v>
      </c>
      <c r="K778" s="28" t="str" cm="1">
        <f t="array" ref="K778:L778">_xlfn.TEXTSPLIT($J778," ")</f>
        <v>2ndDec2024</v>
      </c>
      <c r="L778" s="28" t="str">
        <v>00:26:20</v>
      </c>
      <c r="M778" s="58" t="str">
        <f t="shared" si="124"/>
        <v>2/12/2024</v>
      </c>
      <c r="N778" s="28" t="str" cm="1">
        <f t="array" ref="N778:P778">_xlfn.TEXTSPLIT($M778,"/")</f>
        <v>2</v>
      </c>
      <c r="O778" s="28" t="str">
        <v>12</v>
      </c>
      <c r="P778" s="28" t="str">
        <v>2024</v>
      </c>
      <c r="Q778" s="28">
        <f>DATE(P778,N778,O778)</f>
        <v>45334</v>
      </c>
      <c r="R778" s="89" t="str" cm="1">
        <f t="array" ref="R778:T778">_xlfn.TEXTSPLIT($L778,":")</f>
        <v>00</v>
      </c>
      <c r="S778" s="28" t="str">
        <v>26</v>
      </c>
      <c r="T778" s="28" t="str">
        <v>20</v>
      </c>
      <c r="U778" s="90">
        <f t="shared" si="125"/>
        <v>1.8287037037037036E-2</v>
      </c>
      <c r="V778" s="27" t="str">
        <f t="shared" si="126"/>
        <v>Monetization</v>
      </c>
      <c r="W778" s="37" t="str">
        <f t="shared" si="127"/>
        <v>Youtube</v>
      </c>
      <c r="X778" s="71">
        <f t="shared" si="119"/>
        <v>33</v>
      </c>
      <c r="Y778" s="60" t="str">
        <f t="shared" si="120"/>
        <v>Train to Gain</v>
      </c>
      <c r="Z778" s="69">
        <f t="shared" si="128"/>
        <v>45334</v>
      </c>
      <c r="AA778" s="66" t="str" cm="1">
        <f t="array" ref="AA778:AB778">_xlfn.TEXTSPLIT($F778,$V778)</f>
        <v>609238051</v>
      </c>
      <c r="AB778" t="str">
        <v/>
      </c>
    </row>
    <row r="779" spans="1:28">
      <c r="A779" s="32" t="s">
        <v>1907</v>
      </c>
      <c r="B779" s="37" t="str" cm="1">
        <f t="array" ref="B779:D779">TRIM(_xlfn.TEXTSPLIT($A779,"#"))</f>
        <v>1stDec2024(00:35:47)609328055Reels</v>
      </c>
      <c r="C779" s="27" t="str">
        <v>Train to Gain</v>
      </c>
      <c r="D779" s="27" t="str">
        <v>[31]</v>
      </c>
      <c r="E779" s="27" t="str" cm="1">
        <f t="array" ref="E779:F779">_xlfn.TEXTSPLIT($B779,")")</f>
        <v>1stDec2024(00:35:47</v>
      </c>
      <c r="F779" s="27" t="str">
        <v>609328055Reels</v>
      </c>
      <c r="G779" s="27" t="str">
        <f t="shared" si="121"/>
        <v>31]</v>
      </c>
      <c r="H779" s="27">
        <f>VALUE(SUBSTITUTE($G779,"]",""))</f>
        <v>31</v>
      </c>
      <c r="I779" s="27" t="str">
        <f t="shared" si="122"/>
        <v>Train to Gain</v>
      </c>
      <c r="J779" s="28" t="str">
        <f t="shared" si="123"/>
        <v>1stDec2024 00:35:47</v>
      </c>
      <c r="K779" s="28" t="str" cm="1">
        <f t="array" ref="K779:L779">_xlfn.TEXTSPLIT($J779," ")</f>
        <v>1stDec2024</v>
      </c>
      <c r="L779" s="28" t="str">
        <v>00:35:47</v>
      </c>
      <c r="M779" s="58" t="str">
        <f t="shared" si="124"/>
        <v>1/12/2024</v>
      </c>
      <c r="N779" s="28" t="str" cm="1">
        <f t="array" ref="N779:P779">_xlfn.TEXTSPLIT($M779,"/")</f>
        <v>1</v>
      </c>
      <c r="O779" s="28" t="str">
        <v>12</v>
      </c>
      <c r="P779" s="28" t="str">
        <v>2024</v>
      </c>
      <c r="Q779" s="28">
        <f>DATE(P779,N779,O779)</f>
        <v>45303</v>
      </c>
      <c r="R779" s="89" t="str" cm="1">
        <f t="array" ref="R779:T779">_xlfn.TEXTSPLIT($L779,":")</f>
        <v>00</v>
      </c>
      <c r="S779" s="28" t="str">
        <v>35</v>
      </c>
      <c r="T779" s="28" t="str">
        <v>47</v>
      </c>
      <c r="U779" s="90">
        <f t="shared" si="125"/>
        <v>2.4849537037037038E-2</v>
      </c>
      <c r="V779" s="27" t="str">
        <f t="shared" si="126"/>
        <v>Reels</v>
      </c>
      <c r="W779" s="37" t="str">
        <f t="shared" si="127"/>
        <v>Instagram</v>
      </c>
      <c r="X779" s="71">
        <f t="shared" si="119"/>
        <v>31</v>
      </c>
      <c r="Y779" s="60" t="str">
        <f t="shared" si="120"/>
        <v>Train to Gain</v>
      </c>
      <c r="Z779" s="69">
        <f t="shared" si="128"/>
        <v>45303</v>
      </c>
      <c r="AA779" s="66" t="str" cm="1">
        <f t="array" ref="AA779:AB779">_xlfn.TEXTSPLIT($F779,$V779)</f>
        <v>609328055</v>
      </c>
      <c r="AB779" t="str">
        <v/>
      </c>
    </row>
    <row r="780" spans="1:28">
      <c r="A780" s="32" t="s">
        <v>1908</v>
      </c>
      <c r="B780" s="37" t="str" cm="1">
        <f t="array" ref="B780:D780">TRIM(_xlfn.TEXTSPLIT($A780,"#"))</f>
        <v>6thDec2024(05:58:03)709418059Monetization</v>
      </c>
      <c r="C780" s="27" t="str">
        <v>Train to Gain</v>
      </c>
      <c r="D780" s="27" t="str">
        <v>[39]</v>
      </c>
      <c r="E780" s="27" t="str" cm="1">
        <f t="array" ref="E780:F780">_xlfn.TEXTSPLIT($B780,")")</f>
        <v>6thDec2024(05:58:03</v>
      </c>
      <c r="F780" s="27" t="str">
        <v>709418059Monetization</v>
      </c>
      <c r="G780" s="27" t="str">
        <f t="shared" si="121"/>
        <v>39]</v>
      </c>
      <c r="H780" s="27">
        <f>VALUE(SUBSTITUTE($G780,"]",""))</f>
        <v>39</v>
      </c>
      <c r="I780" s="27" t="str">
        <f t="shared" si="122"/>
        <v>Train to Gain</v>
      </c>
      <c r="J780" s="28" t="str">
        <f t="shared" si="123"/>
        <v>6thDec2024 05:58:03</v>
      </c>
      <c r="K780" s="28" t="str" cm="1">
        <f t="array" ref="K780:L780">_xlfn.TEXTSPLIT($J780," ")</f>
        <v>6thDec2024</v>
      </c>
      <c r="L780" s="28" t="str">
        <v>05:58:03</v>
      </c>
      <c r="M780" s="58" t="str">
        <f t="shared" si="124"/>
        <v>6/12/2024</v>
      </c>
      <c r="N780" s="28" t="str" cm="1">
        <f t="array" ref="N780:P780">_xlfn.TEXTSPLIT($M780,"/")</f>
        <v>6</v>
      </c>
      <c r="O780" s="28" t="str">
        <v>12</v>
      </c>
      <c r="P780" s="28" t="str">
        <v>2024</v>
      </c>
      <c r="Q780" s="28">
        <f>DATE(P780,N780,O780)</f>
        <v>45455</v>
      </c>
      <c r="R780" s="89" t="str" cm="1">
        <f t="array" ref="R780:T780">_xlfn.TEXTSPLIT($L780,":")</f>
        <v>05</v>
      </c>
      <c r="S780" s="28" t="str">
        <v>58</v>
      </c>
      <c r="T780" s="28" t="str">
        <v>03</v>
      </c>
      <c r="U780" s="90">
        <f t="shared" si="125"/>
        <v>0.24864583333333334</v>
      </c>
      <c r="V780" s="27" t="str">
        <f t="shared" si="126"/>
        <v>Monetization</v>
      </c>
      <c r="W780" s="37" t="str">
        <f t="shared" si="127"/>
        <v>Youtube</v>
      </c>
      <c r="X780" s="71">
        <f t="shared" si="119"/>
        <v>39</v>
      </c>
      <c r="Y780" s="60" t="str">
        <f t="shared" si="120"/>
        <v>Train to Gain</v>
      </c>
      <c r="Z780" s="69">
        <f t="shared" si="128"/>
        <v>45455</v>
      </c>
      <c r="AA780" s="66" t="str" cm="1">
        <f t="array" ref="AA780:AB780">_xlfn.TEXTSPLIT($F780,$V780)</f>
        <v>709418059</v>
      </c>
      <c r="AB780" t="str">
        <v/>
      </c>
    </row>
    <row r="781" spans="1:28">
      <c r="A781" s="32" t="s">
        <v>1909</v>
      </c>
      <c r="B781" s="37" t="str" cm="1">
        <f t="array" ref="B781:D781">TRIM(_xlfn.TEXTSPLIT($A781,"#"))</f>
        <v>1stDec2024(08:07:10)609508063News Feed</v>
      </c>
      <c r="C781" s="27" t="str">
        <v>Unlock Your Potential</v>
      </c>
      <c r="D781" s="27" t="str">
        <v>[40]</v>
      </c>
      <c r="E781" s="27" t="str" cm="1">
        <f t="array" ref="E781:F781">_xlfn.TEXTSPLIT($B781,")")</f>
        <v>1stDec2024(08:07:10</v>
      </c>
      <c r="F781" s="27" t="str">
        <v>609508063News Feed</v>
      </c>
      <c r="G781" s="27" t="str">
        <f t="shared" si="121"/>
        <v>40]</v>
      </c>
      <c r="H781" s="27">
        <f>VALUE(SUBSTITUTE($G781,"]",""))</f>
        <v>40</v>
      </c>
      <c r="I781" s="27" t="str">
        <f t="shared" si="122"/>
        <v>Unlock Your Potential</v>
      </c>
      <c r="J781" s="28" t="str">
        <f t="shared" si="123"/>
        <v>1stDec2024 08:07:10</v>
      </c>
      <c r="K781" s="28" t="str" cm="1">
        <f t="array" ref="K781:L781">_xlfn.TEXTSPLIT($J781," ")</f>
        <v>1stDec2024</v>
      </c>
      <c r="L781" s="28" t="str">
        <v>08:07:10</v>
      </c>
      <c r="M781" s="58" t="str">
        <f t="shared" si="124"/>
        <v>1/12/2024</v>
      </c>
      <c r="N781" s="28" t="str" cm="1">
        <f t="array" ref="N781:P781">_xlfn.TEXTSPLIT($M781,"/")</f>
        <v>1</v>
      </c>
      <c r="O781" s="28" t="str">
        <v>12</v>
      </c>
      <c r="P781" s="28" t="str">
        <v>2024</v>
      </c>
      <c r="Q781" s="28">
        <f>DATE(P781,N781,O781)</f>
        <v>45303</v>
      </c>
      <c r="R781" s="89" t="str" cm="1">
        <f t="array" ref="R781:T781">_xlfn.TEXTSPLIT($L781,":")</f>
        <v>08</v>
      </c>
      <c r="S781" s="28" t="str">
        <v>07</v>
      </c>
      <c r="T781" s="28" t="str">
        <v>10</v>
      </c>
      <c r="U781" s="90">
        <f t="shared" si="125"/>
        <v>0.33831018518518519</v>
      </c>
      <c r="V781" s="27" t="str">
        <f t="shared" si="126"/>
        <v>News Feed</v>
      </c>
      <c r="W781" s="37" t="str">
        <f t="shared" si="127"/>
        <v>Facebook</v>
      </c>
      <c r="X781" s="71">
        <f t="shared" si="119"/>
        <v>40</v>
      </c>
      <c r="Y781" s="60" t="str">
        <f t="shared" si="120"/>
        <v>Unlock Your Potential</v>
      </c>
      <c r="Z781" s="69">
        <f t="shared" si="128"/>
        <v>45303</v>
      </c>
      <c r="AA781" s="66" t="str" cm="1">
        <f t="array" ref="AA781:AB781">_xlfn.TEXTSPLIT($F781,$V781)</f>
        <v>609508063</v>
      </c>
      <c r="AB781" t="str">
        <v/>
      </c>
    </row>
    <row r="782" spans="1:28">
      <c r="A782" s="32" t="s">
        <v>1910</v>
      </c>
      <c r="B782" s="37" t="str" cm="1">
        <f t="array" ref="B782:D782">TRIM(_xlfn.TEXTSPLIT($A782,"#"))</f>
        <v>1stDec2024(06:22:37)609598067Explore Page</v>
      </c>
      <c r="C782" s="27" t="str">
        <v>Train to Gain</v>
      </c>
      <c r="D782" s="27" t="str">
        <v>[31]</v>
      </c>
      <c r="E782" s="27" t="str" cm="1">
        <f t="array" ref="E782:F782">_xlfn.TEXTSPLIT($B782,")")</f>
        <v>1stDec2024(06:22:37</v>
      </c>
      <c r="F782" s="27" t="str">
        <v>609598067Explore Page</v>
      </c>
      <c r="G782" s="27" t="str">
        <f t="shared" si="121"/>
        <v>31]</v>
      </c>
      <c r="H782" s="27">
        <f>VALUE(SUBSTITUTE($G782,"]",""))</f>
        <v>31</v>
      </c>
      <c r="I782" s="27" t="str">
        <f t="shared" si="122"/>
        <v>Train to Gain</v>
      </c>
      <c r="J782" s="28" t="str">
        <f t="shared" si="123"/>
        <v>1stDec2024 06:22:37</v>
      </c>
      <c r="K782" s="28" t="str" cm="1">
        <f t="array" ref="K782:L782">_xlfn.TEXTSPLIT($J782," ")</f>
        <v>1stDec2024</v>
      </c>
      <c r="L782" s="28" t="str">
        <v>06:22:37</v>
      </c>
      <c r="M782" s="58" t="str">
        <f t="shared" si="124"/>
        <v>1/12/2024</v>
      </c>
      <c r="N782" s="28" t="str" cm="1">
        <f t="array" ref="N782:P782">_xlfn.TEXTSPLIT($M782,"/")</f>
        <v>1</v>
      </c>
      <c r="O782" s="28" t="str">
        <v>12</v>
      </c>
      <c r="P782" s="28" t="str">
        <v>2024</v>
      </c>
      <c r="Q782" s="28">
        <f>DATE(P782,N782,O782)</f>
        <v>45303</v>
      </c>
      <c r="R782" s="89" t="str" cm="1">
        <f t="array" ref="R782:T782">_xlfn.TEXTSPLIT($L782,":")</f>
        <v>06</v>
      </c>
      <c r="S782" s="28" t="str">
        <v>22</v>
      </c>
      <c r="T782" s="28" t="str">
        <v>37</v>
      </c>
      <c r="U782" s="90">
        <f t="shared" si="125"/>
        <v>0.26570601851851849</v>
      </c>
      <c r="V782" s="27" t="str">
        <f t="shared" si="126"/>
        <v>Explore Page</v>
      </c>
      <c r="W782" s="37" t="str">
        <f t="shared" si="127"/>
        <v>Instagram</v>
      </c>
      <c r="X782" s="71">
        <f t="shared" si="119"/>
        <v>31</v>
      </c>
      <c r="Y782" s="60" t="str">
        <f t="shared" si="120"/>
        <v>Train to Gain</v>
      </c>
      <c r="Z782" s="69">
        <f t="shared" si="128"/>
        <v>45303</v>
      </c>
      <c r="AA782" s="66" t="str" cm="1">
        <f t="array" ref="AA782:AB782">_xlfn.TEXTSPLIT($F782,$V782)</f>
        <v>609598067</v>
      </c>
      <c r="AB782" t="str">
        <v/>
      </c>
    </row>
    <row r="783" spans="1:28">
      <c r="A783" s="32" t="s">
        <v>1911</v>
      </c>
      <c r="B783" s="37" t="str" cm="1">
        <f t="array" ref="B783:D783">TRIM(_xlfn.TEXTSPLIT($A783,"#"))</f>
        <v>7thDec2024(00:35:43)709688070Groups</v>
      </c>
      <c r="C783" s="27" t="str">
        <v>Train to Gain</v>
      </c>
      <c r="D783" s="27" t="str">
        <v>[37]</v>
      </c>
      <c r="E783" s="27" t="str" cm="1">
        <f t="array" ref="E783:F783">_xlfn.TEXTSPLIT($B783,")")</f>
        <v>7thDec2024(00:35:43</v>
      </c>
      <c r="F783" s="27" t="str">
        <v>709688070Groups</v>
      </c>
      <c r="G783" s="27" t="str">
        <f t="shared" si="121"/>
        <v>37]</v>
      </c>
      <c r="H783" s="27">
        <f>VALUE(SUBSTITUTE($G783,"]",""))</f>
        <v>37</v>
      </c>
      <c r="I783" s="27" t="str">
        <f t="shared" si="122"/>
        <v>Train to Gain</v>
      </c>
      <c r="J783" s="28" t="str">
        <f t="shared" si="123"/>
        <v>7thDec2024 00:35:43</v>
      </c>
      <c r="K783" s="28" t="str" cm="1">
        <f t="array" ref="K783:L783">_xlfn.TEXTSPLIT($J783," ")</f>
        <v>7thDec2024</v>
      </c>
      <c r="L783" s="28" t="str">
        <v>00:35:43</v>
      </c>
      <c r="M783" s="58" t="str">
        <f t="shared" si="124"/>
        <v>7/12/2024</v>
      </c>
      <c r="N783" s="28" t="str" cm="1">
        <f t="array" ref="N783:P783">_xlfn.TEXTSPLIT($M783,"/")</f>
        <v>7</v>
      </c>
      <c r="O783" s="28" t="str">
        <v>12</v>
      </c>
      <c r="P783" s="28" t="str">
        <v>2024</v>
      </c>
      <c r="Q783" s="28">
        <f>DATE(P783,N783,O783)</f>
        <v>45485</v>
      </c>
      <c r="R783" s="89" t="str" cm="1">
        <f t="array" ref="R783:T783">_xlfn.TEXTSPLIT($L783,":")</f>
        <v>00</v>
      </c>
      <c r="S783" s="28" t="str">
        <v>35</v>
      </c>
      <c r="T783" s="28" t="str">
        <v>43</v>
      </c>
      <c r="U783" s="90">
        <f t="shared" si="125"/>
        <v>2.480324074074074E-2</v>
      </c>
      <c r="V783" s="27" t="str">
        <f t="shared" si="126"/>
        <v>Groups</v>
      </c>
      <c r="W783" s="37" t="str">
        <f t="shared" si="127"/>
        <v>Facebook</v>
      </c>
      <c r="X783" s="71">
        <f t="shared" si="119"/>
        <v>37</v>
      </c>
      <c r="Y783" s="60" t="str">
        <f t="shared" si="120"/>
        <v>Train to Gain</v>
      </c>
      <c r="Z783" s="69">
        <f t="shared" si="128"/>
        <v>45485</v>
      </c>
      <c r="AA783" s="66" t="str" cm="1">
        <f t="array" ref="AA783:AB783">_xlfn.TEXTSPLIT($F783,$V783)</f>
        <v>709688070</v>
      </c>
      <c r="AB783" t="str">
        <v/>
      </c>
    </row>
    <row r="784" spans="1:28">
      <c r="A784" s="32" t="s">
        <v>1912</v>
      </c>
      <c r="B784" s="37" t="str" cm="1">
        <f t="array" ref="B784:D784">TRIM(_xlfn.TEXTSPLIT($A784,"#"))</f>
        <v>1stDec2024(05:42:24)709778074Explore Page</v>
      </c>
      <c r="C784" s="27" t="str">
        <v>Unlock Your Potential</v>
      </c>
      <c r="D784" s="27" t="str">
        <v>[31]</v>
      </c>
      <c r="E784" s="27" t="str" cm="1">
        <f t="array" ref="E784:F784">_xlfn.TEXTSPLIT($B784,")")</f>
        <v>1stDec2024(05:42:24</v>
      </c>
      <c r="F784" s="27" t="str">
        <v>709778074Explore Page</v>
      </c>
      <c r="G784" s="27" t="str">
        <f t="shared" si="121"/>
        <v>31]</v>
      </c>
      <c r="H784" s="27">
        <f>VALUE(SUBSTITUTE($G784,"]",""))</f>
        <v>31</v>
      </c>
      <c r="I784" s="27" t="str">
        <f t="shared" si="122"/>
        <v>Unlock Your Potential</v>
      </c>
      <c r="J784" s="28" t="str">
        <f t="shared" si="123"/>
        <v>1stDec2024 05:42:24</v>
      </c>
      <c r="K784" s="28" t="str" cm="1">
        <f t="array" ref="K784:L784">_xlfn.TEXTSPLIT($J784," ")</f>
        <v>1stDec2024</v>
      </c>
      <c r="L784" s="28" t="str">
        <v>05:42:24</v>
      </c>
      <c r="M784" s="58" t="str">
        <f t="shared" si="124"/>
        <v>1/12/2024</v>
      </c>
      <c r="N784" s="28" t="str" cm="1">
        <f t="array" ref="N784:P784">_xlfn.TEXTSPLIT($M784,"/")</f>
        <v>1</v>
      </c>
      <c r="O784" s="28" t="str">
        <v>12</v>
      </c>
      <c r="P784" s="28" t="str">
        <v>2024</v>
      </c>
      <c r="Q784" s="28">
        <f>DATE(P784,N784,O784)</f>
        <v>45303</v>
      </c>
      <c r="R784" s="89" t="str" cm="1">
        <f t="array" ref="R784:T784">_xlfn.TEXTSPLIT($L784,":")</f>
        <v>05</v>
      </c>
      <c r="S784" s="28" t="str">
        <v>42</v>
      </c>
      <c r="T784" s="28" t="str">
        <v>24</v>
      </c>
      <c r="U784" s="90">
        <f t="shared" si="125"/>
        <v>0.23777777777777778</v>
      </c>
      <c r="V784" s="27" t="str">
        <f t="shared" si="126"/>
        <v>Explore Page</v>
      </c>
      <c r="W784" s="37" t="str">
        <f t="shared" si="127"/>
        <v>Instagram</v>
      </c>
      <c r="X784" s="71">
        <f t="shared" si="119"/>
        <v>31</v>
      </c>
      <c r="Y784" s="60" t="str">
        <f t="shared" si="120"/>
        <v>Unlock Your Potential</v>
      </c>
      <c r="Z784" s="69">
        <f t="shared" si="128"/>
        <v>45303</v>
      </c>
      <c r="AA784" s="66" t="str" cm="1">
        <f t="array" ref="AA784:AB784">_xlfn.TEXTSPLIT($F784,$V784)</f>
        <v>709778074</v>
      </c>
      <c r="AB784" t="str">
        <v/>
      </c>
    </row>
    <row r="785" spans="1:28">
      <c r="A785" s="32" t="s">
        <v>1913</v>
      </c>
      <c r="B785" s="37" t="str" cm="1">
        <f t="array" ref="B785:D785">TRIM(_xlfn.TEXTSPLIT($A785,"#"))</f>
        <v>2ndDec2024(06:54:05)609868078Explore Page</v>
      </c>
      <c r="C785" s="27" t="str">
        <v>Train to Gain</v>
      </c>
      <c r="D785" s="27" t="str">
        <v>[34]</v>
      </c>
      <c r="E785" s="27" t="str" cm="1">
        <f t="array" ref="E785:F785">_xlfn.TEXTSPLIT($B785,")")</f>
        <v>2ndDec2024(06:54:05</v>
      </c>
      <c r="F785" s="27" t="str">
        <v>609868078Explore Page</v>
      </c>
      <c r="G785" s="27" t="str">
        <f t="shared" si="121"/>
        <v>34]</v>
      </c>
      <c r="H785" s="27">
        <f>VALUE(SUBSTITUTE($G785,"]",""))</f>
        <v>34</v>
      </c>
      <c r="I785" s="27" t="str">
        <f t="shared" si="122"/>
        <v>Train to Gain</v>
      </c>
      <c r="J785" s="28" t="str">
        <f t="shared" si="123"/>
        <v>2ndDec2024 06:54:05</v>
      </c>
      <c r="K785" s="28" t="str" cm="1">
        <f t="array" ref="K785:L785">_xlfn.TEXTSPLIT($J785," ")</f>
        <v>2ndDec2024</v>
      </c>
      <c r="L785" s="28" t="str">
        <v>06:54:05</v>
      </c>
      <c r="M785" s="58" t="str">
        <f t="shared" si="124"/>
        <v>2/12/2024</v>
      </c>
      <c r="N785" s="28" t="str" cm="1">
        <f t="array" ref="N785:P785">_xlfn.TEXTSPLIT($M785,"/")</f>
        <v>2</v>
      </c>
      <c r="O785" s="28" t="str">
        <v>12</v>
      </c>
      <c r="P785" s="28" t="str">
        <v>2024</v>
      </c>
      <c r="Q785" s="28">
        <f>DATE(P785,N785,O785)</f>
        <v>45334</v>
      </c>
      <c r="R785" s="89" t="str" cm="1">
        <f t="array" ref="R785:T785">_xlfn.TEXTSPLIT($L785,":")</f>
        <v>06</v>
      </c>
      <c r="S785" s="28" t="str">
        <v>54</v>
      </c>
      <c r="T785" s="28" t="str">
        <v>05</v>
      </c>
      <c r="U785" s="90">
        <f t="shared" si="125"/>
        <v>0.28755787037037039</v>
      </c>
      <c r="V785" s="27" t="str">
        <f t="shared" si="126"/>
        <v>Explore Page</v>
      </c>
      <c r="W785" s="37" t="str">
        <f t="shared" si="127"/>
        <v>Instagram</v>
      </c>
      <c r="X785" s="71">
        <f t="shared" si="119"/>
        <v>34</v>
      </c>
      <c r="Y785" s="60" t="str">
        <f t="shared" si="120"/>
        <v>Train to Gain</v>
      </c>
      <c r="Z785" s="69">
        <f t="shared" si="128"/>
        <v>45334</v>
      </c>
      <c r="AA785" s="66" t="str" cm="1">
        <f t="array" ref="AA785:AB785">_xlfn.TEXTSPLIT($F785,$V785)</f>
        <v>609868078</v>
      </c>
      <c r="AB785" t="str">
        <v/>
      </c>
    </row>
    <row r="786" spans="1:28">
      <c r="A786" s="32" t="s">
        <v>1914</v>
      </c>
      <c r="B786" s="37" t="str" cm="1">
        <f t="array" ref="B786:D786">TRIM(_xlfn.TEXTSPLIT($A786,"#"))</f>
        <v>2ndDec2024(01:42:31)609958082Monetization</v>
      </c>
      <c r="C786" s="27" t="str">
        <v>Unlock Your Potential</v>
      </c>
      <c r="D786" s="27" t="str">
        <v>[6]</v>
      </c>
      <c r="E786" s="27" t="str" cm="1">
        <f t="array" ref="E786:F786">_xlfn.TEXTSPLIT($B786,")")</f>
        <v>2ndDec2024(01:42:31</v>
      </c>
      <c r="F786" s="27" t="str">
        <v>609958082Monetization</v>
      </c>
      <c r="G786" s="27" t="str">
        <f t="shared" si="121"/>
        <v>6]</v>
      </c>
      <c r="H786" s="27">
        <f>VALUE(SUBSTITUTE($G786,"]",""))</f>
        <v>6</v>
      </c>
      <c r="I786" s="27" t="str">
        <f t="shared" si="122"/>
        <v>Unlock Your Potential</v>
      </c>
      <c r="J786" s="28" t="str">
        <f t="shared" si="123"/>
        <v>2ndDec2024 01:42:31</v>
      </c>
      <c r="K786" s="28" t="str" cm="1">
        <f t="array" ref="K786:L786">_xlfn.TEXTSPLIT($J786," ")</f>
        <v>2ndDec2024</v>
      </c>
      <c r="L786" s="28" t="str">
        <v>01:42:31</v>
      </c>
      <c r="M786" s="58" t="str">
        <f t="shared" si="124"/>
        <v>2/12/2024</v>
      </c>
      <c r="N786" s="28" t="str" cm="1">
        <f t="array" ref="N786:P786">_xlfn.TEXTSPLIT($M786,"/")</f>
        <v>2</v>
      </c>
      <c r="O786" s="28" t="str">
        <v>12</v>
      </c>
      <c r="P786" s="28" t="str">
        <v>2024</v>
      </c>
      <c r="Q786" s="28">
        <f>DATE(P786,N786,O786)</f>
        <v>45334</v>
      </c>
      <c r="R786" s="89" t="str" cm="1">
        <f t="array" ref="R786:T786">_xlfn.TEXTSPLIT($L786,":")</f>
        <v>01</v>
      </c>
      <c r="S786" s="28" t="str">
        <v>42</v>
      </c>
      <c r="T786" s="28" t="str">
        <v>31</v>
      </c>
      <c r="U786" s="90">
        <f t="shared" si="125"/>
        <v>7.1192129629629633E-2</v>
      </c>
      <c r="V786" s="27" t="str">
        <f t="shared" si="126"/>
        <v>Monetization</v>
      </c>
      <c r="W786" s="37" t="str">
        <f t="shared" si="127"/>
        <v>Youtube</v>
      </c>
      <c r="X786" s="71">
        <f t="shared" si="119"/>
        <v>6</v>
      </c>
      <c r="Y786" s="60" t="str">
        <f t="shared" si="120"/>
        <v>Unlock Your Potential</v>
      </c>
      <c r="Z786" s="69">
        <f t="shared" si="128"/>
        <v>45334</v>
      </c>
      <c r="AA786" s="66" t="str" cm="1">
        <f t="array" ref="AA786:AB786">_xlfn.TEXTSPLIT($F786,$V786)</f>
        <v>609958082</v>
      </c>
      <c r="AB786" t="str">
        <v/>
      </c>
    </row>
    <row r="787" spans="1:28">
      <c r="A787" s="32" t="s">
        <v>1915</v>
      </c>
      <c r="B787" s="37" t="str" cm="1">
        <f t="array" ref="B787:D787">TRIM(_xlfn.TEXTSPLIT($A787,"#"))</f>
        <v>6thDec2024(08:01:41)600048085Subscribers</v>
      </c>
      <c r="C787" s="27" t="str">
        <v>Train to Gain</v>
      </c>
      <c r="D787" s="27" t="str">
        <v>[20]</v>
      </c>
      <c r="E787" s="27" t="str" cm="1">
        <f t="array" ref="E787:F787">_xlfn.TEXTSPLIT($B787,")")</f>
        <v>6thDec2024(08:01:41</v>
      </c>
      <c r="F787" s="27" t="str">
        <v>600048085Subscribers</v>
      </c>
      <c r="G787" s="27" t="str">
        <f t="shared" si="121"/>
        <v>20]</v>
      </c>
      <c r="H787" s="27">
        <f>VALUE(SUBSTITUTE($G787,"]",""))</f>
        <v>20</v>
      </c>
      <c r="I787" s="27" t="str">
        <f t="shared" si="122"/>
        <v>Train to Gain</v>
      </c>
      <c r="J787" s="28" t="str">
        <f t="shared" si="123"/>
        <v>6thDec2024 08:01:41</v>
      </c>
      <c r="K787" s="28" t="str" cm="1">
        <f t="array" ref="K787:L787">_xlfn.TEXTSPLIT($J787," ")</f>
        <v>6thDec2024</v>
      </c>
      <c r="L787" s="28" t="str">
        <v>08:01:41</v>
      </c>
      <c r="M787" s="58" t="str">
        <f t="shared" si="124"/>
        <v>6/12/2024</v>
      </c>
      <c r="N787" s="28" t="str" cm="1">
        <f t="array" ref="N787:P787">_xlfn.TEXTSPLIT($M787,"/")</f>
        <v>6</v>
      </c>
      <c r="O787" s="28" t="str">
        <v>12</v>
      </c>
      <c r="P787" s="28" t="str">
        <v>2024</v>
      </c>
      <c r="Q787" s="28">
        <f>DATE(P787,N787,O787)</f>
        <v>45455</v>
      </c>
      <c r="R787" s="89" t="str" cm="1">
        <f t="array" ref="R787:T787">_xlfn.TEXTSPLIT($L787,":")</f>
        <v>08</v>
      </c>
      <c r="S787" s="28" t="str">
        <v>01</v>
      </c>
      <c r="T787" s="28" t="str">
        <v>41</v>
      </c>
      <c r="U787" s="90">
        <f t="shared" si="125"/>
        <v>0.33450231481481479</v>
      </c>
      <c r="V787" s="27" t="str">
        <f t="shared" si="126"/>
        <v>Subscribers</v>
      </c>
      <c r="W787" s="37" t="str">
        <f t="shared" si="127"/>
        <v>Youtube</v>
      </c>
      <c r="X787" s="71">
        <f t="shared" si="119"/>
        <v>20</v>
      </c>
      <c r="Y787" s="60" t="str">
        <f t="shared" si="120"/>
        <v>Train to Gain</v>
      </c>
      <c r="Z787" s="69">
        <f t="shared" si="128"/>
        <v>45455</v>
      </c>
      <c r="AA787" s="66" t="str" cm="1">
        <f t="array" ref="AA787:AB787">_xlfn.TEXTSPLIT($F787,$V787)</f>
        <v>600048085</v>
      </c>
      <c r="AB787" t="str">
        <v/>
      </c>
    </row>
    <row r="788" spans="1:28">
      <c r="A788" s="32" t="s">
        <v>1916</v>
      </c>
      <c r="B788" s="37" t="str" cm="1">
        <f t="array" ref="B788:D788">TRIM(_xlfn.TEXTSPLIT($A788,"#"))</f>
        <v>6thDec2024(00:16:12)600138089Monetization</v>
      </c>
      <c r="C788" s="27" t="str">
        <v>Train to Gain</v>
      </c>
      <c r="D788" s="27" t="str">
        <v>[33]</v>
      </c>
      <c r="E788" s="27" t="str" cm="1">
        <f t="array" ref="E788:F788">_xlfn.TEXTSPLIT($B788,")")</f>
        <v>6thDec2024(00:16:12</v>
      </c>
      <c r="F788" s="27" t="str">
        <v>600138089Monetization</v>
      </c>
      <c r="G788" s="27" t="str">
        <f t="shared" si="121"/>
        <v>33]</v>
      </c>
      <c r="H788" s="27">
        <f>VALUE(SUBSTITUTE($G788,"]",""))</f>
        <v>33</v>
      </c>
      <c r="I788" s="27" t="str">
        <f t="shared" si="122"/>
        <v>Train to Gain</v>
      </c>
      <c r="J788" s="28" t="str">
        <f t="shared" si="123"/>
        <v>6thDec2024 00:16:12</v>
      </c>
      <c r="K788" s="28" t="str" cm="1">
        <f t="array" ref="K788:L788">_xlfn.TEXTSPLIT($J788," ")</f>
        <v>6thDec2024</v>
      </c>
      <c r="L788" s="28" t="str">
        <v>00:16:12</v>
      </c>
      <c r="M788" s="58" t="str">
        <f t="shared" si="124"/>
        <v>6/12/2024</v>
      </c>
      <c r="N788" s="28" t="str" cm="1">
        <f t="array" ref="N788:P788">_xlfn.TEXTSPLIT($M788,"/")</f>
        <v>6</v>
      </c>
      <c r="O788" s="28" t="str">
        <v>12</v>
      </c>
      <c r="P788" s="28" t="str">
        <v>2024</v>
      </c>
      <c r="Q788" s="28">
        <f>DATE(P788,N788,O788)</f>
        <v>45455</v>
      </c>
      <c r="R788" s="89" t="str" cm="1">
        <f t="array" ref="R788:T788">_xlfn.TEXTSPLIT($L788,":")</f>
        <v>00</v>
      </c>
      <c r="S788" s="28" t="str">
        <v>16</v>
      </c>
      <c r="T788" s="28" t="str">
        <v>12</v>
      </c>
      <c r="U788" s="90">
        <f t="shared" si="125"/>
        <v>1.125E-2</v>
      </c>
      <c r="V788" s="27" t="str">
        <f t="shared" si="126"/>
        <v>Monetization</v>
      </c>
      <c r="W788" s="37" t="str">
        <f t="shared" si="127"/>
        <v>Youtube</v>
      </c>
      <c r="X788" s="71">
        <f t="shared" si="119"/>
        <v>33</v>
      </c>
      <c r="Y788" s="60" t="str">
        <f t="shared" si="120"/>
        <v>Train to Gain</v>
      </c>
      <c r="Z788" s="69">
        <f t="shared" si="128"/>
        <v>45455</v>
      </c>
      <c r="AA788" s="66" t="str" cm="1">
        <f t="array" ref="AA788:AB788">_xlfn.TEXTSPLIT($F788,$V788)</f>
        <v>600138089</v>
      </c>
      <c r="AB788" t="str">
        <v/>
      </c>
    </row>
    <row r="789" spans="1:28">
      <c r="A789" s="32" t="s">
        <v>1917</v>
      </c>
      <c r="B789" s="37" t="str" cm="1">
        <f t="array" ref="B789:D789">TRIM(_xlfn.TEXTSPLIT($A789,"#"))</f>
        <v>5thDec2024(05:15:20)700228093Reels</v>
      </c>
      <c r="C789" s="27" t="str">
        <v>Unlock Your Potential</v>
      </c>
      <c r="D789" s="27" t="str">
        <v>[37]</v>
      </c>
      <c r="E789" s="27" t="str" cm="1">
        <f t="array" ref="E789:F789">_xlfn.TEXTSPLIT($B789,")")</f>
        <v>5thDec2024(05:15:20</v>
      </c>
      <c r="F789" s="27" t="str">
        <v>700228093Reels</v>
      </c>
      <c r="G789" s="27" t="str">
        <f t="shared" si="121"/>
        <v>37]</v>
      </c>
      <c r="H789" s="27">
        <f>VALUE(SUBSTITUTE($G789,"]",""))</f>
        <v>37</v>
      </c>
      <c r="I789" s="27" t="str">
        <f t="shared" si="122"/>
        <v>Unlock Your Potential</v>
      </c>
      <c r="J789" s="28" t="str">
        <f t="shared" si="123"/>
        <v>5thDec2024 05:15:20</v>
      </c>
      <c r="K789" s="28" t="str" cm="1">
        <f t="array" ref="K789:L789">_xlfn.TEXTSPLIT($J789," ")</f>
        <v>5thDec2024</v>
      </c>
      <c r="L789" s="28" t="str">
        <v>05:15:20</v>
      </c>
      <c r="M789" s="58" t="str">
        <f t="shared" si="124"/>
        <v>5/12/2024</v>
      </c>
      <c r="N789" s="28" t="str" cm="1">
        <f t="array" ref="N789:P789">_xlfn.TEXTSPLIT($M789,"/")</f>
        <v>5</v>
      </c>
      <c r="O789" s="28" t="str">
        <v>12</v>
      </c>
      <c r="P789" s="28" t="str">
        <v>2024</v>
      </c>
      <c r="Q789" s="28">
        <f>DATE(P789,N789,O789)</f>
        <v>45424</v>
      </c>
      <c r="R789" s="89" t="str" cm="1">
        <f t="array" ref="R789:T789">_xlfn.TEXTSPLIT($L789,":")</f>
        <v>05</v>
      </c>
      <c r="S789" s="28" t="str">
        <v>15</v>
      </c>
      <c r="T789" s="28" t="str">
        <v>20</v>
      </c>
      <c r="U789" s="90">
        <f t="shared" si="125"/>
        <v>0.21898148148148147</v>
      </c>
      <c r="V789" s="27" t="str">
        <f t="shared" si="126"/>
        <v>Reels</v>
      </c>
      <c r="W789" s="37" t="str">
        <f t="shared" si="127"/>
        <v>Instagram</v>
      </c>
      <c r="X789" s="71">
        <f t="shared" si="119"/>
        <v>37</v>
      </c>
      <c r="Y789" s="60" t="str">
        <f t="shared" si="120"/>
        <v>Unlock Your Potential</v>
      </c>
      <c r="Z789" s="69">
        <f t="shared" si="128"/>
        <v>45424</v>
      </c>
      <c r="AA789" s="66" t="str" cm="1">
        <f t="array" ref="AA789:AB789">_xlfn.TEXTSPLIT($F789,$V789)</f>
        <v>700228093</v>
      </c>
      <c r="AB789" t="str">
        <v/>
      </c>
    </row>
    <row r="790" spans="1:28">
      <c r="A790" s="32" t="s">
        <v>1918</v>
      </c>
      <c r="B790" s="37" t="str" cm="1">
        <f t="array" ref="B790:D790">TRIM(_xlfn.TEXTSPLIT($A790,"#"))</f>
        <v>2ndDec2024(00:59:15)700318097Explore Page</v>
      </c>
      <c r="C790" s="27" t="str">
        <v>Unlock Your Potential</v>
      </c>
      <c r="D790" s="27" t="str">
        <v>[7]</v>
      </c>
      <c r="E790" s="27" t="str" cm="1">
        <f t="array" ref="E790:F790">_xlfn.TEXTSPLIT($B790,")")</f>
        <v>2ndDec2024(00:59:15</v>
      </c>
      <c r="F790" s="27" t="str">
        <v>700318097Explore Page</v>
      </c>
      <c r="G790" s="27" t="str">
        <f t="shared" si="121"/>
        <v>7]</v>
      </c>
      <c r="H790" s="27">
        <f>VALUE(SUBSTITUTE($G790,"]",""))</f>
        <v>7</v>
      </c>
      <c r="I790" s="27" t="str">
        <f t="shared" si="122"/>
        <v>Unlock Your Potential</v>
      </c>
      <c r="J790" s="28" t="str">
        <f t="shared" si="123"/>
        <v>2ndDec2024 00:59:15</v>
      </c>
      <c r="K790" s="28" t="str" cm="1">
        <f t="array" ref="K790:L790">_xlfn.TEXTSPLIT($J790," ")</f>
        <v>2ndDec2024</v>
      </c>
      <c r="L790" s="28" t="str">
        <v>00:59:15</v>
      </c>
      <c r="M790" s="58" t="str">
        <f t="shared" si="124"/>
        <v>2/12/2024</v>
      </c>
      <c r="N790" s="28" t="str" cm="1">
        <f t="array" ref="N790:P790">_xlfn.TEXTSPLIT($M790,"/")</f>
        <v>2</v>
      </c>
      <c r="O790" s="28" t="str">
        <v>12</v>
      </c>
      <c r="P790" s="28" t="str">
        <v>2024</v>
      </c>
      <c r="Q790" s="28">
        <f>DATE(P790,N790,O790)</f>
        <v>45334</v>
      </c>
      <c r="R790" s="89" t="str" cm="1">
        <f t="array" ref="R790:T790">_xlfn.TEXTSPLIT($L790,":")</f>
        <v>00</v>
      </c>
      <c r="S790" s="28" t="str">
        <v>59</v>
      </c>
      <c r="T790" s="28" t="str">
        <v>15</v>
      </c>
      <c r="U790" s="90">
        <f t="shared" si="125"/>
        <v>4.1145833333333333E-2</v>
      </c>
      <c r="V790" s="27" t="str">
        <f t="shared" si="126"/>
        <v>Explore Page</v>
      </c>
      <c r="W790" s="37" t="str">
        <f t="shared" si="127"/>
        <v>Instagram</v>
      </c>
      <c r="X790" s="71">
        <f t="shared" si="119"/>
        <v>7</v>
      </c>
      <c r="Y790" s="60" t="str">
        <f t="shared" si="120"/>
        <v>Unlock Your Potential</v>
      </c>
      <c r="Z790" s="69">
        <f t="shared" si="128"/>
        <v>45334</v>
      </c>
      <c r="AA790" s="66" t="str" cm="1">
        <f t="array" ref="AA790:AB790">_xlfn.TEXTSPLIT($F790,$V790)</f>
        <v>700318097</v>
      </c>
      <c r="AB790" t="str">
        <v/>
      </c>
    </row>
    <row r="791" spans="1:28">
      <c r="A791" s="32" t="s">
        <v>1919</v>
      </c>
      <c r="B791" s="37" t="str" cm="1">
        <f t="array" ref="B791:D791">TRIM(_xlfn.TEXTSPLIT($A791,"#"))</f>
        <v>7thDec2024(02:58:15)700408101Monetization</v>
      </c>
      <c r="C791" s="27" t="str">
        <v>Unlock Your Potential</v>
      </c>
      <c r="D791" s="27" t="str">
        <v>[10]</v>
      </c>
      <c r="E791" s="27" t="str" cm="1">
        <f t="array" ref="E791:F791">_xlfn.TEXTSPLIT($B791,")")</f>
        <v>7thDec2024(02:58:15</v>
      </c>
      <c r="F791" s="27" t="str">
        <v>700408101Monetization</v>
      </c>
      <c r="G791" s="27" t="str">
        <f t="shared" si="121"/>
        <v>10]</v>
      </c>
      <c r="H791" s="27">
        <f>VALUE(SUBSTITUTE($G791,"]",""))</f>
        <v>10</v>
      </c>
      <c r="I791" s="27" t="str">
        <f t="shared" si="122"/>
        <v>Unlock Your Potential</v>
      </c>
      <c r="J791" s="28" t="str">
        <f t="shared" si="123"/>
        <v>7thDec2024 02:58:15</v>
      </c>
      <c r="K791" s="28" t="str" cm="1">
        <f t="array" ref="K791:L791">_xlfn.TEXTSPLIT($J791," ")</f>
        <v>7thDec2024</v>
      </c>
      <c r="L791" s="28" t="str">
        <v>02:58:15</v>
      </c>
      <c r="M791" s="58" t="str">
        <f t="shared" si="124"/>
        <v>7/12/2024</v>
      </c>
      <c r="N791" s="28" t="str" cm="1">
        <f t="array" ref="N791:P791">_xlfn.TEXTSPLIT($M791,"/")</f>
        <v>7</v>
      </c>
      <c r="O791" s="28" t="str">
        <v>12</v>
      </c>
      <c r="P791" s="28" t="str">
        <v>2024</v>
      </c>
      <c r="Q791" s="28">
        <f>DATE(P791,N791,O791)</f>
        <v>45485</v>
      </c>
      <c r="R791" s="89" t="str" cm="1">
        <f t="array" ref="R791:T791">_xlfn.TEXTSPLIT($L791,":")</f>
        <v>02</v>
      </c>
      <c r="S791" s="28" t="str">
        <v>58</v>
      </c>
      <c r="T791" s="28" t="str">
        <v>15</v>
      </c>
      <c r="U791" s="90">
        <f t="shared" si="125"/>
        <v>0.12378472222222223</v>
      </c>
      <c r="V791" s="27" t="str">
        <f t="shared" si="126"/>
        <v>Monetization</v>
      </c>
      <c r="W791" s="37" t="str">
        <f t="shared" si="127"/>
        <v>Youtube</v>
      </c>
      <c r="X791" s="71">
        <f t="shared" si="119"/>
        <v>10</v>
      </c>
      <c r="Y791" s="60" t="str">
        <f t="shared" si="120"/>
        <v>Unlock Your Potential</v>
      </c>
      <c r="Z791" s="69">
        <f t="shared" si="128"/>
        <v>45485</v>
      </c>
      <c r="AA791" s="66" t="str" cm="1">
        <f t="array" ref="AA791:AB791">_xlfn.TEXTSPLIT($F791,$V791)</f>
        <v>700408101</v>
      </c>
      <c r="AB791" t="str">
        <v/>
      </c>
    </row>
    <row r="792" spans="1:28">
      <c r="A792" s="32" t="s">
        <v>1920</v>
      </c>
      <c r="B792" s="37" t="str" cm="1">
        <f t="array" ref="B792:D792">TRIM(_xlfn.TEXTSPLIT($A792,"#"))</f>
        <v>4thDec2024(10:04:09)700498104Subscribers</v>
      </c>
      <c r="C792" s="27" t="str">
        <v>Train to Gain</v>
      </c>
      <c r="D792" s="27" t="str">
        <v>[36]</v>
      </c>
      <c r="E792" s="27" t="str" cm="1">
        <f t="array" ref="E792:F792">_xlfn.TEXTSPLIT($B792,")")</f>
        <v>4thDec2024(10:04:09</v>
      </c>
      <c r="F792" s="27" t="str">
        <v>700498104Subscribers</v>
      </c>
      <c r="G792" s="27" t="str">
        <f t="shared" si="121"/>
        <v>36]</v>
      </c>
      <c r="H792" s="27">
        <f>VALUE(SUBSTITUTE($G792,"]",""))</f>
        <v>36</v>
      </c>
      <c r="I792" s="27" t="str">
        <f t="shared" si="122"/>
        <v>Train to Gain</v>
      </c>
      <c r="J792" s="28" t="str">
        <f t="shared" si="123"/>
        <v>4thDec2024 10:04:09</v>
      </c>
      <c r="K792" s="28" t="str" cm="1">
        <f t="array" ref="K792:L792">_xlfn.TEXTSPLIT($J792," ")</f>
        <v>4thDec2024</v>
      </c>
      <c r="L792" s="28" t="str">
        <v>10:04:09</v>
      </c>
      <c r="M792" s="58" t="str">
        <f t="shared" si="124"/>
        <v>4/12/2024</v>
      </c>
      <c r="N792" s="28" t="str" cm="1">
        <f t="array" ref="N792:P792">_xlfn.TEXTSPLIT($M792,"/")</f>
        <v>4</v>
      </c>
      <c r="O792" s="28" t="str">
        <v>12</v>
      </c>
      <c r="P792" s="28" t="str">
        <v>2024</v>
      </c>
      <c r="Q792" s="28">
        <f>DATE(P792,N792,O792)</f>
        <v>45394</v>
      </c>
      <c r="R792" s="89" t="str" cm="1">
        <f t="array" ref="R792:T792">_xlfn.TEXTSPLIT($L792,":")</f>
        <v>10</v>
      </c>
      <c r="S792" s="28" t="str">
        <v>04</v>
      </c>
      <c r="T792" s="28" t="str">
        <v>09</v>
      </c>
      <c r="U792" s="90">
        <f t="shared" si="125"/>
        <v>0.41954861111111114</v>
      </c>
      <c r="V792" s="27" t="str">
        <f t="shared" si="126"/>
        <v>Subscribers</v>
      </c>
      <c r="W792" s="37" t="str">
        <f t="shared" si="127"/>
        <v>Youtube</v>
      </c>
      <c r="X792" s="71">
        <f t="shared" si="119"/>
        <v>36</v>
      </c>
      <c r="Y792" s="60" t="str">
        <f t="shared" si="120"/>
        <v>Train to Gain</v>
      </c>
      <c r="Z792" s="69">
        <f t="shared" si="128"/>
        <v>45394</v>
      </c>
      <c r="AA792" s="66" t="str" cm="1">
        <f t="array" ref="AA792:AB792">_xlfn.TEXTSPLIT($F792,$V792)</f>
        <v>700498104</v>
      </c>
      <c r="AB792" t="str">
        <v/>
      </c>
    </row>
    <row r="793" spans="1:28">
      <c r="A793" s="32" t="s">
        <v>1921</v>
      </c>
      <c r="B793" s="37" t="str" cm="1">
        <f t="array" ref="B793:D793">TRIM(_xlfn.TEXTSPLIT($A793,"#"))</f>
        <v>1stDec2024(07:26:07)600588108News Feed</v>
      </c>
      <c r="C793" s="27" t="str">
        <v>Unlock Your Potential</v>
      </c>
      <c r="D793" s="27" t="str">
        <v>[39]</v>
      </c>
      <c r="E793" s="27" t="str" cm="1">
        <f t="array" ref="E793:F793">_xlfn.TEXTSPLIT($B793,")")</f>
        <v>1stDec2024(07:26:07</v>
      </c>
      <c r="F793" s="27" t="str">
        <v>600588108News Feed</v>
      </c>
      <c r="G793" s="27" t="str">
        <f t="shared" si="121"/>
        <v>39]</v>
      </c>
      <c r="H793" s="27">
        <f>VALUE(SUBSTITUTE($G793,"]",""))</f>
        <v>39</v>
      </c>
      <c r="I793" s="27" t="str">
        <f t="shared" si="122"/>
        <v>Unlock Your Potential</v>
      </c>
      <c r="J793" s="28" t="str">
        <f t="shared" si="123"/>
        <v>1stDec2024 07:26:07</v>
      </c>
      <c r="K793" s="28" t="str" cm="1">
        <f t="array" ref="K793:L793">_xlfn.TEXTSPLIT($J793," ")</f>
        <v>1stDec2024</v>
      </c>
      <c r="L793" s="28" t="str">
        <v>07:26:07</v>
      </c>
      <c r="M793" s="58" t="str">
        <f t="shared" si="124"/>
        <v>1/12/2024</v>
      </c>
      <c r="N793" s="28" t="str" cm="1">
        <f t="array" ref="N793:P793">_xlfn.TEXTSPLIT($M793,"/")</f>
        <v>1</v>
      </c>
      <c r="O793" s="28" t="str">
        <v>12</v>
      </c>
      <c r="P793" s="28" t="str">
        <v>2024</v>
      </c>
      <c r="Q793" s="28">
        <f>DATE(P793,N793,O793)</f>
        <v>45303</v>
      </c>
      <c r="R793" s="89" t="str" cm="1">
        <f t="array" ref="R793:T793">_xlfn.TEXTSPLIT($L793,":")</f>
        <v>07</v>
      </c>
      <c r="S793" s="28" t="str">
        <v>26</v>
      </c>
      <c r="T793" s="28" t="str">
        <v>07</v>
      </c>
      <c r="U793" s="90">
        <f t="shared" si="125"/>
        <v>0.30980324074074073</v>
      </c>
      <c r="V793" s="27" t="str">
        <f t="shared" si="126"/>
        <v>News Feed</v>
      </c>
      <c r="W793" s="37" t="str">
        <f t="shared" si="127"/>
        <v>Facebook</v>
      </c>
      <c r="X793" s="71">
        <f t="shared" si="119"/>
        <v>39</v>
      </c>
      <c r="Y793" s="60" t="str">
        <f t="shared" si="120"/>
        <v>Unlock Your Potential</v>
      </c>
      <c r="Z793" s="69">
        <f t="shared" si="128"/>
        <v>45303</v>
      </c>
      <c r="AA793" s="66" t="str" cm="1">
        <f t="array" ref="AA793:AB793">_xlfn.TEXTSPLIT($F793,$V793)</f>
        <v>600588108</v>
      </c>
      <c r="AB793" t="str">
        <v/>
      </c>
    </row>
    <row r="794" spans="1:28">
      <c r="A794" s="32" t="s">
        <v>1922</v>
      </c>
      <c r="B794" s="37" t="str" cm="1">
        <f t="array" ref="B794:D794">TRIM(_xlfn.TEXTSPLIT($A794,"#"))</f>
        <v>6thDec2024(08:52:15)600678112Subscribers</v>
      </c>
      <c r="C794" s="27" t="str">
        <v>Train to Gain</v>
      </c>
      <c r="D794" s="27" t="str">
        <v>[6]</v>
      </c>
      <c r="E794" s="27" t="str" cm="1">
        <f t="array" ref="E794:F794">_xlfn.TEXTSPLIT($B794,")")</f>
        <v>6thDec2024(08:52:15</v>
      </c>
      <c r="F794" s="27" t="str">
        <v>600678112Subscribers</v>
      </c>
      <c r="G794" s="27" t="str">
        <f t="shared" si="121"/>
        <v>6]</v>
      </c>
      <c r="H794" s="27">
        <f>VALUE(SUBSTITUTE($G794,"]",""))</f>
        <v>6</v>
      </c>
      <c r="I794" s="27" t="str">
        <f t="shared" si="122"/>
        <v>Train to Gain</v>
      </c>
      <c r="J794" s="28" t="str">
        <f t="shared" si="123"/>
        <v>6thDec2024 08:52:15</v>
      </c>
      <c r="K794" s="28" t="str" cm="1">
        <f t="array" ref="K794:L794">_xlfn.TEXTSPLIT($J794," ")</f>
        <v>6thDec2024</v>
      </c>
      <c r="L794" s="28" t="str">
        <v>08:52:15</v>
      </c>
      <c r="M794" s="58" t="str">
        <f t="shared" si="124"/>
        <v>6/12/2024</v>
      </c>
      <c r="N794" s="28" t="str" cm="1">
        <f t="array" ref="N794:P794">_xlfn.TEXTSPLIT($M794,"/")</f>
        <v>6</v>
      </c>
      <c r="O794" s="28" t="str">
        <v>12</v>
      </c>
      <c r="P794" s="28" t="str">
        <v>2024</v>
      </c>
      <c r="Q794" s="28">
        <f>DATE(P794,N794,O794)</f>
        <v>45455</v>
      </c>
      <c r="R794" s="89" t="str" cm="1">
        <f t="array" ref="R794:T794">_xlfn.TEXTSPLIT($L794,":")</f>
        <v>08</v>
      </c>
      <c r="S794" s="28" t="str">
        <v>52</v>
      </c>
      <c r="T794" s="28" t="str">
        <v>15</v>
      </c>
      <c r="U794" s="90">
        <f t="shared" si="125"/>
        <v>0.36961805555555555</v>
      </c>
      <c r="V794" s="27" t="str">
        <f t="shared" si="126"/>
        <v>Subscribers</v>
      </c>
      <c r="W794" s="37" t="str">
        <f t="shared" si="127"/>
        <v>Youtube</v>
      </c>
      <c r="X794" s="71">
        <f t="shared" si="119"/>
        <v>6</v>
      </c>
      <c r="Y794" s="60" t="str">
        <f t="shared" si="120"/>
        <v>Train to Gain</v>
      </c>
      <c r="Z794" s="69">
        <f t="shared" si="128"/>
        <v>45455</v>
      </c>
      <c r="AA794" s="66" t="str" cm="1">
        <f t="array" ref="AA794:AB794">_xlfn.TEXTSPLIT($F794,$V794)</f>
        <v>600678112</v>
      </c>
      <c r="AB794" t="str">
        <v/>
      </c>
    </row>
    <row r="795" spans="1:28">
      <c r="A795" s="32" t="s">
        <v>1923</v>
      </c>
      <c r="B795" s="37" t="str" cm="1">
        <f t="array" ref="B795:D795">TRIM(_xlfn.TEXTSPLIT($A795,"#"))</f>
        <v>4thDec2024(02:00:53)600768116News Feed</v>
      </c>
      <c r="C795" s="27" t="str">
        <v>Train to Gain</v>
      </c>
      <c r="D795" s="27" t="str">
        <v>[32]</v>
      </c>
      <c r="E795" s="27" t="str" cm="1">
        <f t="array" ref="E795:F795">_xlfn.TEXTSPLIT($B795,")")</f>
        <v>4thDec2024(02:00:53</v>
      </c>
      <c r="F795" s="27" t="str">
        <v>600768116News Feed</v>
      </c>
      <c r="G795" s="27" t="str">
        <f t="shared" si="121"/>
        <v>32]</v>
      </c>
      <c r="H795" s="27">
        <f>VALUE(SUBSTITUTE($G795,"]",""))</f>
        <v>32</v>
      </c>
      <c r="I795" s="27" t="str">
        <f t="shared" si="122"/>
        <v>Train to Gain</v>
      </c>
      <c r="J795" s="28" t="str">
        <f t="shared" si="123"/>
        <v>4thDec2024 02:00:53</v>
      </c>
      <c r="K795" s="28" t="str" cm="1">
        <f t="array" ref="K795:L795">_xlfn.TEXTSPLIT($J795," ")</f>
        <v>4thDec2024</v>
      </c>
      <c r="L795" s="28" t="str">
        <v>02:00:53</v>
      </c>
      <c r="M795" s="58" t="str">
        <f t="shared" si="124"/>
        <v>4/12/2024</v>
      </c>
      <c r="N795" s="28" t="str" cm="1">
        <f t="array" ref="N795:P795">_xlfn.TEXTSPLIT($M795,"/")</f>
        <v>4</v>
      </c>
      <c r="O795" s="28" t="str">
        <v>12</v>
      </c>
      <c r="P795" s="28" t="str">
        <v>2024</v>
      </c>
      <c r="Q795" s="28">
        <f>DATE(P795,N795,O795)</f>
        <v>45394</v>
      </c>
      <c r="R795" s="89" t="str" cm="1">
        <f t="array" ref="R795:T795">_xlfn.TEXTSPLIT($L795,":")</f>
        <v>02</v>
      </c>
      <c r="S795" s="28" t="str">
        <v>00</v>
      </c>
      <c r="T795" s="28" t="str">
        <v>53</v>
      </c>
      <c r="U795" s="90">
        <f t="shared" si="125"/>
        <v>8.3946759259259263E-2</v>
      </c>
      <c r="V795" s="27" t="str">
        <f t="shared" si="126"/>
        <v>News Feed</v>
      </c>
      <c r="W795" s="37" t="str">
        <f t="shared" si="127"/>
        <v>Facebook</v>
      </c>
      <c r="X795" s="71">
        <f t="shared" si="119"/>
        <v>32</v>
      </c>
      <c r="Y795" s="60" t="str">
        <f t="shared" si="120"/>
        <v>Train to Gain</v>
      </c>
      <c r="Z795" s="69">
        <f t="shared" si="128"/>
        <v>45394</v>
      </c>
      <c r="AA795" s="66" t="str" cm="1">
        <f t="array" ref="AA795:AB795">_xlfn.TEXTSPLIT($F795,$V795)</f>
        <v>600768116</v>
      </c>
      <c r="AB795" t="str">
        <v/>
      </c>
    </row>
    <row r="796" spans="1:28">
      <c r="A796" s="32" t="s">
        <v>1924</v>
      </c>
      <c r="B796" s="37" t="str" cm="1">
        <f t="array" ref="B796:D796">TRIM(_xlfn.TEXTSPLIT($A796,"#"))</f>
        <v>2ndDec2024(03:25:31)700858119Shorts</v>
      </c>
      <c r="C796" s="27" t="str">
        <v>Grow with Us</v>
      </c>
      <c r="D796" s="27" t="str">
        <v>[36]</v>
      </c>
      <c r="E796" s="27" t="str" cm="1">
        <f t="array" ref="E796:F796">_xlfn.TEXTSPLIT($B796,")")</f>
        <v>2ndDec2024(03:25:31</v>
      </c>
      <c r="F796" s="27" t="str">
        <v>700858119Shorts</v>
      </c>
      <c r="G796" s="27" t="str">
        <f t="shared" si="121"/>
        <v>36]</v>
      </c>
      <c r="H796" s="27">
        <f>VALUE(SUBSTITUTE($G796,"]",""))</f>
        <v>36</v>
      </c>
      <c r="I796" s="27" t="str">
        <f t="shared" si="122"/>
        <v>Grow with Us</v>
      </c>
      <c r="J796" s="28" t="str">
        <f t="shared" si="123"/>
        <v>2ndDec2024 03:25:31</v>
      </c>
      <c r="K796" s="28" t="str" cm="1">
        <f t="array" ref="K796:L796">_xlfn.TEXTSPLIT($J796," ")</f>
        <v>2ndDec2024</v>
      </c>
      <c r="L796" s="28" t="str">
        <v>03:25:31</v>
      </c>
      <c r="M796" s="58" t="str">
        <f t="shared" si="124"/>
        <v>2/12/2024</v>
      </c>
      <c r="N796" s="28" t="str" cm="1">
        <f t="array" ref="N796:P796">_xlfn.TEXTSPLIT($M796,"/")</f>
        <v>2</v>
      </c>
      <c r="O796" s="28" t="str">
        <v>12</v>
      </c>
      <c r="P796" s="28" t="str">
        <v>2024</v>
      </c>
      <c r="Q796" s="28">
        <f>DATE(P796,N796,O796)</f>
        <v>45334</v>
      </c>
      <c r="R796" s="89" t="str" cm="1">
        <f t="array" ref="R796:T796">_xlfn.TEXTSPLIT($L796,":")</f>
        <v>03</v>
      </c>
      <c r="S796" s="28" t="str">
        <v>25</v>
      </c>
      <c r="T796" s="28" t="str">
        <v>31</v>
      </c>
      <c r="U796" s="90">
        <f t="shared" si="125"/>
        <v>0.14271990740740742</v>
      </c>
      <c r="V796" s="27" t="str">
        <f t="shared" si="126"/>
        <v>Shorts</v>
      </c>
      <c r="W796" s="37" t="str">
        <f t="shared" si="127"/>
        <v>Youtube</v>
      </c>
      <c r="X796" s="71">
        <f t="shared" si="119"/>
        <v>36</v>
      </c>
      <c r="Y796" s="60" t="str">
        <f t="shared" si="120"/>
        <v>Grow with Us</v>
      </c>
      <c r="Z796" s="69">
        <f t="shared" si="128"/>
        <v>45334</v>
      </c>
      <c r="AA796" s="66" t="str" cm="1">
        <f t="array" ref="AA796:AB796">_xlfn.TEXTSPLIT($F796,$V796)</f>
        <v>700858119</v>
      </c>
      <c r="AB796" t="str">
        <v/>
      </c>
    </row>
    <row r="797" spans="1:28">
      <c r="A797" s="32" t="s">
        <v>1925</v>
      </c>
      <c r="B797" s="37" t="str" cm="1">
        <f t="array" ref="B797:D797">TRIM(_xlfn.TEXTSPLIT($A797,"#"))</f>
        <v>2ndDec2024(10:58:01)600948123Watch</v>
      </c>
      <c r="C797" s="27" t="str">
        <v>Train to Gain</v>
      </c>
      <c r="D797" s="27" t="str">
        <v>[20]</v>
      </c>
      <c r="E797" s="27" t="str" cm="1">
        <f t="array" ref="E797:F797">_xlfn.TEXTSPLIT($B797,")")</f>
        <v>2ndDec2024(10:58:01</v>
      </c>
      <c r="F797" s="27" t="str">
        <v>600948123Watch</v>
      </c>
      <c r="G797" s="27" t="str">
        <f t="shared" si="121"/>
        <v>20]</v>
      </c>
      <c r="H797" s="27">
        <f>VALUE(SUBSTITUTE($G797,"]",""))</f>
        <v>20</v>
      </c>
      <c r="I797" s="27" t="str">
        <f t="shared" si="122"/>
        <v>Train to Gain</v>
      </c>
      <c r="J797" s="28" t="str">
        <f t="shared" si="123"/>
        <v>2ndDec2024 10:58:01</v>
      </c>
      <c r="K797" s="28" t="str" cm="1">
        <f t="array" ref="K797:L797">_xlfn.TEXTSPLIT($J797," ")</f>
        <v>2ndDec2024</v>
      </c>
      <c r="L797" s="28" t="str">
        <v>10:58:01</v>
      </c>
      <c r="M797" s="58" t="str">
        <f t="shared" si="124"/>
        <v>2/12/2024</v>
      </c>
      <c r="N797" s="28" t="str" cm="1">
        <f t="array" ref="N797:P797">_xlfn.TEXTSPLIT($M797,"/")</f>
        <v>2</v>
      </c>
      <c r="O797" s="28" t="str">
        <v>12</v>
      </c>
      <c r="P797" s="28" t="str">
        <v>2024</v>
      </c>
      <c r="Q797" s="28">
        <f>DATE(P797,N797,O797)</f>
        <v>45334</v>
      </c>
      <c r="R797" s="89" t="str" cm="1">
        <f t="array" ref="R797:T797">_xlfn.TEXTSPLIT($L797,":")</f>
        <v>10</v>
      </c>
      <c r="S797" s="28" t="str">
        <v>58</v>
      </c>
      <c r="T797" s="28" t="str">
        <v>01</v>
      </c>
      <c r="U797" s="90">
        <f t="shared" si="125"/>
        <v>0.45695601851851853</v>
      </c>
      <c r="V797" s="27" t="str">
        <f t="shared" si="126"/>
        <v>Watch</v>
      </c>
      <c r="W797" s="37" t="str">
        <f t="shared" si="127"/>
        <v>Facebook</v>
      </c>
      <c r="X797" s="71">
        <f t="shared" si="119"/>
        <v>20</v>
      </c>
      <c r="Y797" s="60" t="str">
        <f t="shared" si="120"/>
        <v>Train to Gain</v>
      </c>
      <c r="Z797" s="69">
        <f t="shared" si="128"/>
        <v>45334</v>
      </c>
      <c r="AA797" s="66" t="str" cm="1">
        <f t="array" ref="AA797:AB797">_xlfn.TEXTSPLIT($F797,$V797)</f>
        <v>600948123</v>
      </c>
      <c r="AB797" t="str">
        <v/>
      </c>
    </row>
    <row r="798" spans="1:28">
      <c r="A798" s="32" t="s">
        <v>1926</v>
      </c>
      <c r="B798" s="37" t="str" cm="1">
        <f t="array" ref="B798:D798">TRIM(_xlfn.TEXTSPLIT($A798,"#"))</f>
        <v>3rdDec2024(07:10:05)701038127Monetization</v>
      </c>
      <c r="C798" s="27" t="str">
        <v>Unlock Your Potential</v>
      </c>
      <c r="D798" s="27" t="str">
        <v>[31]</v>
      </c>
      <c r="E798" s="27" t="str" cm="1">
        <f t="array" ref="E798:F798">_xlfn.TEXTSPLIT($B798,")")</f>
        <v>3rdDec2024(07:10:05</v>
      </c>
      <c r="F798" s="27" t="str">
        <v>701038127Monetization</v>
      </c>
      <c r="G798" s="27" t="str">
        <f t="shared" si="121"/>
        <v>31]</v>
      </c>
      <c r="H798" s="27">
        <f>VALUE(SUBSTITUTE($G798,"]",""))</f>
        <v>31</v>
      </c>
      <c r="I798" s="27" t="str">
        <f t="shared" si="122"/>
        <v>Unlock Your Potential</v>
      </c>
      <c r="J798" s="28" t="str">
        <f t="shared" si="123"/>
        <v>3rdDec2024 07:10:05</v>
      </c>
      <c r="K798" s="28" t="str" cm="1">
        <f t="array" ref="K798:L798">_xlfn.TEXTSPLIT($J798," ")</f>
        <v>3rdDec2024</v>
      </c>
      <c r="L798" s="28" t="str">
        <v>07:10:05</v>
      </c>
      <c r="M798" s="58" t="str">
        <f t="shared" si="124"/>
        <v>3/12/2024</v>
      </c>
      <c r="N798" s="28" t="str" cm="1">
        <f t="array" ref="N798:P798">_xlfn.TEXTSPLIT($M798,"/")</f>
        <v>3</v>
      </c>
      <c r="O798" s="28" t="str">
        <v>12</v>
      </c>
      <c r="P798" s="28" t="str">
        <v>2024</v>
      </c>
      <c r="Q798" s="28">
        <f>DATE(P798,N798,O798)</f>
        <v>45363</v>
      </c>
      <c r="R798" s="89" t="str" cm="1">
        <f t="array" ref="R798:T798">_xlfn.TEXTSPLIT($L798,":")</f>
        <v>07</v>
      </c>
      <c r="S798" s="28" t="str">
        <v>10</v>
      </c>
      <c r="T798" s="28" t="str">
        <v>05</v>
      </c>
      <c r="U798" s="90">
        <f t="shared" si="125"/>
        <v>0.29866898148148147</v>
      </c>
      <c r="V798" s="27" t="str">
        <f t="shared" si="126"/>
        <v>Monetization</v>
      </c>
      <c r="W798" s="37" t="str">
        <f t="shared" si="127"/>
        <v>Youtube</v>
      </c>
      <c r="X798" s="71">
        <f t="shared" si="119"/>
        <v>31</v>
      </c>
      <c r="Y798" s="60" t="str">
        <f t="shared" si="120"/>
        <v>Unlock Your Potential</v>
      </c>
      <c r="Z798" s="69">
        <f t="shared" si="128"/>
        <v>45363</v>
      </c>
      <c r="AA798" s="66" t="str" cm="1">
        <f t="array" ref="AA798:AB798">_xlfn.TEXTSPLIT($F798,$V798)</f>
        <v>701038127</v>
      </c>
      <c r="AB798" t="str">
        <v/>
      </c>
    </row>
    <row r="799" spans="1:28">
      <c r="A799" s="32" t="s">
        <v>1927</v>
      </c>
      <c r="B799" s="37" t="str" cm="1">
        <f t="array" ref="B799:D799">TRIM(_xlfn.TEXTSPLIT($A799,"#"))</f>
        <v>6thDec2024(00:24:36)701128131Subscribers</v>
      </c>
      <c r="C799" s="27" t="str">
        <v>Train to Gain</v>
      </c>
      <c r="D799" s="27" t="str">
        <v>[15]</v>
      </c>
      <c r="E799" s="27" t="str" cm="1">
        <f t="array" ref="E799:F799">_xlfn.TEXTSPLIT($B799,")")</f>
        <v>6thDec2024(00:24:36</v>
      </c>
      <c r="F799" s="27" t="str">
        <v>701128131Subscribers</v>
      </c>
      <c r="G799" s="27" t="str">
        <f t="shared" si="121"/>
        <v>15]</v>
      </c>
      <c r="H799" s="27">
        <f>VALUE(SUBSTITUTE($G799,"]",""))</f>
        <v>15</v>
      </c>
      <c r="I799" s="27" t="str">
        <f t="shared" si="122"/>
        <v>Train to Gain</v>
      </c>
      <c r="J799" s="28" t="str">
        <f t="shared" si="123"/>
        <v>6thDec2024 00:24:36</v>
      </c>
      <c r="K799" s="28" t="str" cm="1">
        <f t="array" ref="K799:L799">_xlfn.TEXTSPLIT($J799," ")</f>
        <v>6thDec2024</v>
      </c>
      <c r="L799" s="28" t="str">
        <v>00:24:36</v>
      </c>
      <c r="M799" s="58" t="str">
        <f t="shared" si="124"/>
        <v>6/12/2024</v>
      </c>
      <c r="N799" s="28" t="str" cm="1">
        <f t="array" ref="N799:P799">_xlfn.TEXTSPLIT($M799,"/")</f>
        <v>6</v>
      </c>
      <c r="O799" s="28" t="str">
        <v>12</v>
      </c>
      <c r="P799" s="28" t="str">
        <v>2024</v>
      </c>
      <c r="Q799" s="28">
        <f>DATE(P799,N799,O799)</f>
        <v>45455</v>
      </c>
      <c r="R799" s="89" t="str" cm="1">
        <f t="array" ref="R799:T799">_xlfn.TEXTSPLIT($L799,":")</f>
        <v>00</v>
      </c>
      <c r="S799" s="28" t="str">
        <v>24</v>
      </c>
      <c r="T799" s="28" t="str">
        <v>36</v>
      </c>
      <c r="U799" s="90">
        <f t="shared" si="125"/>
        <v>1.7083333333333332E-2</v>
      </c>
      <c r="V799" s="27" t="str">
        <f t="shared" si="126"/>
        <v>Subscribers</v>
      </c>
      <c r="W799" s="37" t="str">
        <f t="shared" si="127"/>
        <v>Youtube</v>
      </c>
      <c r="X799" s="71">
        <f t="shared" si="119"/>
        <v>15</v>
      </c>
      <c r="Y799" s="60" t="str">
        <f t="shared" si="120"/>
        <v>Train to Gain</v>
      </c>
      <c r="Z799" s="69">
        <f t="shared" si="128"/>
        <v>45455</v>
      </c>
      <c r="AA799" s="66" t="str" cm="1">
        <f t="array" ref="AA799:AB799">_xlfn.TEXTSPLIT($F799,$V799)</f>
        <v>701128131</v>
      </c>
      <c r="AB799" t="str">
        <v/>
      </c>
    </row>
    <row r="800" spans="1:28">
      <c r="A800" s="32" t="s">
        <v>1928</v>
      </c>
      <c r="B800" s="37" t="str" cm="1">
        <f t="array" ref="B800:D800">TRIM(_xlfn.TEXTSPLIT($A800,"#"))</f>
        <v>6thDec2024(04:38:37)701218135Explore Page</v>
      </c>
      <c r="C800" s="27" t="str">
        <v>Train to Gain</v>
      </c>
      <c r="D800" s="27" t="str">
        <v>[37]</v>
      </c>
      <c r="E800" s="27" t="str" cm="1">
        <f t="array" ref="E800:F800">_xlfn.TEXTSPLIT($B800,")")</f>
        <v>6thDec2024(04:38:37</v>
      </c>
      <c r="F800" s="27" t="str">
        <v>701218135Explore Page</v>
      </c>
      <c r="G800" s="27" t="str">
        <f t="shared" si="121"/>
        <v>37]</v>
      </c>
      <c r="H800" s="27">
        <f>VALUE(SUBSTITUTE($G800,"]",""))</f>
        <v>37</v>
      </c>
      <c r="I800" s="27" t="str">
        <f t="shared" si="122"/>
        <v>Train to Gain</v>
      </c>
      <c r="J800" s="28" t="str">
        <f t="shared" si="123"/>
        <v>6thDec2024 04:38:37</v>
      </c>
      <c r="K800" s="28" t="str" cm="1">
        <f t="array" ref="K800:L800">_xlfn.TEXTSPLIT($J800," ")</f>
        <v>6thDec2024</v>
      </c>
      <c r="L800" s="28" t="str">
        <v>04:38:37</v>
      </c>
      <c r="M800" s="58" t="str">
        <f t="shared" si="124"/>
        <v>6/12/2024</v>
      </c>
      <c r="N800" s="28" t="str" cm="1">
        <f t="array" ref="N800:P800">_xlfn.TEXTSPLIT($M800,"/")</f>
        <v>6</v>
      </c>
      <c r="O800" s="28" t="str">
        <v>12</v>
      </c>
      <c r="P800" s="28" t="str">
        <v>2024</v>
      </c>
      <c r="Q800" s="28">
        <f>DATE(P800,N800,O800)</f>
        <v>45455</v>
      </c>
      <c r="R800" s="89" t="str" cm="1">
        <f t="array" ref="R800:T800">_xlfn.TEXTSPLIT($L800,":")</f>
        <v>04</v>
      </c>
      <c r="S800" s="28" t="str">
        <v>38</v>
      </c>
      <c r="T800" s="28" t="str">
        <v>37</v>
      </c>
      <c r="U800" s="90">
        <f t="shared" si="125"/>
        <v>0.19348379629629631</v>
      </c>
      <c r="V800" s="27" t="str">
        <f t="shared" si="126"/>
        <v>Explore Page</v>
      </c>
      <c r="W800" s="37" t="str">
        <f t="shared" si="127"/>
        <v>Instagram</v>
      </c>
      <c r="X800" s="71">
        <f t="shared" si="119"/>
        <v>37</v>
      </c>
      <c r="Y800" s="60" t="str">
        <f t="shared" si="120"/>
        <v>Train to Gain</v>
      </c>
      <c r="Z800" s="69">
        <f t="shared" si="128"/>
        <v>45455</v>
      </c>
      <c r="AA800" s="66" t="str" cm="1">
        <f t="array" ref="AA800:AB800">_xlfn.TEXTSPLIT($F800,$V800)</f>
        <v>701218135</v>
      </c>
      <c r="AB800" t="str">
        <v/>
      </c>
    </row>
    <row r="801" spans="1:28">
      <c r="A801" s="32" t="s">
        <v>1929</v>
      </c>
      <c r="B801" s="37" t="str" cm="1">
        <f t="array" ref="B801:D801">TRIM(_xlfn.TEXTSPLIT($A801,"#"))</f>
        <v>1stDec2024(08:46:09)601308138Subscribers</v>
      </c>
      <c r="C801" s="27" t="str">
        <v>Train to Gain</v>
      </c>
      <c r="D801" s="27" t="str">
        <v>[11]</v>
      </c>
      <c r="E801" s="27" t="str" cm="1">
        <f t="array" ref="E801:F801">_xlfn.TEXTSPLIT($B801,")")</f>
        <v>1stDec2024(08:46:09</v>
      </c>
      <c r="F801" s="27" t="str">
        <v>601308138Subscribers</v>
      </c>
      <c r="G801" s="27" t="str">
        <f t="shared" si="121"/>
        <v>11]</v>
      </c>
      <c r="H801" s="27">
        <f>VALUE(SUBSTITUTE($G801,"]",""))</f>
        <v>11</v>
      </c>
      <c r="I801" s="27" t="str">
        <f t="shared" si="122"/>
        <v>Train to Gain</v>
      </c>
      <c r="J801" s="28" t="str">
        <f t="shared" si="123"/>
        <v>1stDec2024 08:46:09</v>
      </c>
      <c r="K801" s="28" t="str" cm="1">
        <f t="array" ref="K801:L801">_xlfn.TEXTSPLIT($J801," ")</f>
        <v>1stDec2024</v>
      </c>
      <c r="L801" s="28" t="str">
        <v>08:46:09</v>
      </c>
      <c r="M801" s="58" t="str">
        <f t="shared" si="124"/>
        <v>1/12/2024</v>
      </c>
      <c r="N801" s="28" t="str" cm="1">
        <f t="array" ref="N801:P801">_xlfn.TEXTSPLIT($M801,"/")</f>
        <v>1</v>
      </c>
      <c r="O801" s="28" t="str">
        <v>12</v>
      </c>
      <c r="P801" s="28" t="str">
        <v>2024</v>
      </c>
      <c r="Q801" s="28">
        <f>DATE(P801,N801,O801)</f>
        <v>45303</v>
      </c>
      <c r="R801" s="89" t="str" cm="1">
        <f t="array" ref="R801:T801">_xlfn.TEXTSPLIT($L801,":")</f>
        <v>08</v>
      </c>
      <c r="S801" s="28" t="str">
        <v>46</v>
      </c>
      <c r="T801" s="28" t="str">
        <v>09</v>
      </c>
      <c r="U801" s="90">
        <f t="shared" si="125"/>
        <v>0.36538194444444444</v>
      </c>
      <c r="V801" s="27" t="str">
        <f t="shared" si="126"/>
        <v>Subscribers</v>
      </c>
      <c r="W801" s="37" t="str">
        <f t="shared" si="127"/>
        <v>Youtube</v>
      </c>
      <c r="X801" s="71">
        <f t="shared" si="119"/>
        <v>11</v>
      </c>
      <c r="Y801" s="60" t="str">
        <f t="shared" si="120"/>
        <v>Train to Gain</v>
      </c>
      <c r="Z801" s="69">
        <f t="shared" si="128"/>
        <v>45303</v>
      </c>
      <c r="AA801" s="66" t="str" cm="1">
        <f t="array" ref="AA801:AB801">_xlfn.TEXTSPLIT($F801,$V801)</f>
        <v>601308138</v>
      </c>
      <c r="AB801" t="str">
        <v/>
      </c>
    </row>
    <row r="802" spans="1:28">
      <c r="A802" s="32" t="s">
        <v>1930</v>
      </c>
      <c r="B802" s="37" t="str" cm="1">
        <f t="array" ref="B802:D802">TRIM(_xlfn.TEXTSPLIT($A802,"#"))</f>
        <v>1stDec2024(08:33:56)601398142Explore Page</v>
      </c>
      <c r="C802" s="27" t="str">
        <v>Unlock Your Potential</v>
      </c>
      <c r="D802" s="27" t="str">
        <v>[14]</v>
      </c>
      <c r="E802" s="27" t="str" cm="1">
        <f t="array" ref="E802:F802">_xlfn.TEXTSPLIT($B802,")")</f>
        <v>1stDec2024(08:33:56</v>
      </c>
      <c r="F802" s="27" t="str">
        <v>601398142Explore Page</v>
      </c>
      <c r="G802" s="27" t="str">
        <f t="shared" si="121"/>
        <v>14]</v>
      </c>
      <c r="H802" s="27">
        <f>VALUE(SUBSTITUTE($G802,"]",""))</f>
        <v>14</v>
      </c>
      <c r="I802" s="27" t="str">
        <f t="shared" si="122"/>
        <v>Unlock Your Potential</v>
      </c>
      <c r="J802" s="28" t="str">
        <f t="shared" si="123"/>
        <v>1stDec2024 08:33:56</v>
      </c>
      <c r="K802" s="28" t="str" cm="1">
        <f t="array" ref="K802:L802">_xlfn.TEXTSPLIT($J802," ")</f>
        <v>1stDec2024</v>
      </c>
      <c r="L802" s="28" t="str">
        <v>08:33:56</v>
      </c>
      <c r="M802" s="58" t="str">
        <f t="shared" si="124"/>
        <v>1/12/2024</v>
      </c>
      <c r="N802" s="28" t="str" cm="1">
        <f t="array" ref="N802:P802">_xlfn.TEXTSPLIT($M802,"/")</f>
        <v>1</v>
      </c>
      <c r="O802" s="28" t="str">
        <v>12</v>
      </c>
      <c r="P802" s="28" t="str">
        <v>2024</v>
      </c>
      <c r="Q802" s="28">
        <f>DATE(P802,N802,O802)</f>
        <v>45303</v>
      </c>
      <c r="R802" s="89" t="str" cm="1">
        <f t="array" ref="R802:T802">_xlfn.TEXTSPLIT($L802,":")</f>
        <v>08</v>
      </c>
      <c r="S802" s="28" t="str">
        <v>33</v>
      </c>
      <c r="T802" s="28" t="str">
        <v>56</v>
      </c>
      <c r="U802" s="90">
        <f t="shared" si="125"/>
        <v>0.35689814814814813</v>
      </c>
      <c r="V802" s="27" t="str">
        <f t="shared" si="126"/>
        <v>Explore Page</v>
      </c>
      <c r="W802" s="37" t="str">
        <f t="shared" si="127"/>
        <v>Instagram</v>
      </c>
      <c r="X802" s="71">
        <f t="shared" si="119"/>
        <v>14</v>
      </c>
      <c r="Y802" s="60" t="str">
        <f t="shared" si="120"/>
        <v>Unlock Your Potential</v>
      </c>
      <c r="Z802" s="69">
        <f t="shared" si="128"/>
        <v>45303</v>
      </c>
      <c r="AA802" s="66" t="str" cm="1">
        <f t="array" ref="AA802:AB802">_xlfn.TEXTSPLIT($F802,$V802)</f>
        <v>601398142</v>
      </c>
      <c r="AB802" t="str">
        <v/>
      </c>
    </row>
    <row r="803" spans="1:28">
      <c r="A803" s="32" t="s">
        <v>1931</v>
      </c>
      <c r="B803" s="37" t="str" cm="1">
        <f t="array" ref="B803:D803">TRIM(_xlfn.TEXTSPLIT($A803,"#"))</f>
        <v>4thDec2024(08:46:26)701488146Explore Page</v>
      </c>
      <c r="C803" s="27" t="str">
        <v>Grow with Us</v>
      </c>
      <c r="D803" s="27" t="str">
        <v>[35]</v>
      </c>
      <c r="E803" s="27" t="str" cm="1">
        <f t="array" ref="E803:F803">_xlfn.TEXTSPLIT($B803,")")</f>
        <v>4thDec2024(08:46:26</v>
      </c>
      <c r="F803" s="27" t="str">
        <v>701488146Explore Page</v>
      </c>
      <c r="G803" s="27" t="str">
        <f t="shared" si="121"/>
        <v>35]</v>
      </c>
      <c r="H803" s="27">
        <f>VALUE(SUBSTITUTE($G803,"]",""))</f>
        <v>35</v>
      </c>
      <c r="I803" s="27" t="str">
        <f t="shared" si="122"/>
        <v>Grow with Us</v>
      </c>
      <c r="J803" s="28" t="str">
        <f t="shared" si="123"/>
        <v>4thDec2024 08:46:26</v>
      </c>
      <c r="K803" s="28" t="str" cm="1">
        <f t="array" ref="K803:L803">_xlfn.TEXTSPLIT($J803," ")</f>
        <v>4thDec2024</v>
      </c>
      <c r="L803" s="28" t="str">
        <v>08:46:26</v>
      </c>
      <c r="M803" s="58" t="str">
        <f t="shared" si="124"/>
        <v>4/12/2024</v>
      </c>
      <c r="N803" s="28" t="str" cm="1">
        <f t="array" ref="N803:P803">_xlfn.TEXTSPLIT($M803,"/")</f>
        <v>4</v>
      </c>
      <c r="O803" s="28" t="str">
        <v>12</v>
      </c>
      <c r="P803" s="28" t="str">
        <v>2024</v>
      </c>
      <c r="Q803" s="28">
        <f>DATE(P803,N803,O803)</f>
        <v>45394</v>
      </c>
      <c r="R803" s="89" t="str" cm="1">
        <f t="array" ref="R803:T803">_xlfn.TEXTSPLIT($L803,":")</f>
        <v>08</v>
      </c>
      <c r="S803" s="28" t="str">
        <v>46</v>
      </c>
      <c r="T803" s="28" t="str">
        <v>26</v>
      </c>
      <c r="U803" s="90">
        <f t="shared" si="125"/>
        <v>0.36557870370370371</v>
      </c>
      <c r="V803" s="27" t="str">
        <f t="shared" si="126"/>
        <v>Explore Page</v>
      </c>
      <c r="W803" s="37" t="str">
        <f t="shared" si="127"/>
        <v>Instagram</v>
      </c>
      <c r="X803" s="71">
        <f t="shared" si="119"/>
        <v>35</v>
      </c>
      <c r="Y803" s="60" t="str">
        <f t="shared" si="120"/>
        <v>Grow with Us</v>
      </c>
      <c r="Z803" s="69">
        <f t="shared" si="128"/>
        <v>45394</v>
      </c>
      <c r="AA803" s="66" t="str" cm="1">
        <f t="array" ref="AA803:AB803">_xlfn.TEXTSPLIT($F803,$V803)</f>
        <v>701488146</v>
      </c>
      <c r="AB803" t="str">
        <v/>
      </c>
    </row>
    <row r="804" spans="1:28">
      <c r="A804" s="32" t="s">
        <v>1932</v>
      </c>
      <c r="B804" s="37" t="str" cm="1">
        <f t="array" ref="B804:D804">TRIM(_xlfn.TEXTSPLIT($A804,"#"))</f>
        <v>6thDec2024(04:31:58)701578150Subscribers</v>
      </c>
      <c r="C804" s="27" t="str">
        <v>Unlock Your Potential</v>
      </c>
      <c r="D804" s="27" t="str">
        <v>[10]</v>
      </c>
      <c r="E804" s="27" t="str" cm="1">
        <f t="array" ref="E804:F804">_xlfn.TEXTSPLIT($B804,")")</f>
        <v>6thDec2024(04:31:58</v>
      </c>
      <c r="F804" s="27" t="str">
        <v>701578150Subscribers</v>
      </c>
      <c r="G804" s="27" t="str">
        <f t="shared" si="121"/>
        <v>10]</v>
      </c>
      <c r="H804" s="27">
        <f>VALUE(SUBSTITUTE($G804,"]",""))</f>
        <v>10</v>
      </c>
      <c r="I804" s="27" t="str">
        <f t="shared" si="122"/>
        <v>Unlock Your Potential</v>
      </c>
      <c r="J804" s="28" t="str">
        <f t="shared" si="123"/>
        <v>6thDec2024 04:31:58</v>
      </c>
      <c r="K804" s="28" t="str" cm="1">
        <f t="array" ref="K804:L804">_xlfn.TEXTSPLIT($J804," ")</f>
        <v>6thDec2024</v>
      </c>
      <c r="L804" s="28" t="str">
        <v>04:31:58</v>
      </c>
      <c r="M804" s="58" t="str">
        <f t="shared" si="124"/>
        <v>6/12/2024</v>
      </c>
      <c r="N804" s="28" t="str" cm="1">
        <f t="array" ref="N804:P804">_xlfn.TEXTSPLIT($M804,"/")</f>
        <v>6</v>
      </c>
      <c r="O804" s="28" t="str">
        <v>12</v>
      </c>
      <c r="P804" s="28" t="str">
        <v>2024</v>
      </c>
      <c r="Q804" s="28">
        <f>DATE(P804,N804,O804)</f>
        <v>45455</v>
      </c>
      <c r="R804" s="89" t="str" cm="1">
        <f t="array" ref="R804:T804">_xlfn.TEXTSPLIT($L804,":")</f>
        <v>04</v>
      </c>
      <c r="S804" s="28" t="str">
        <v>31</v>
      </c>
      <c r="T804" s="28" t="str">
        <v>58</v>
      </c>
      <c r="U804" s="90">
        <f t="shared" si="125"/>
        <v>0.18886574074074075</v>
      </c>
      <c r="V804" s="27" t="str">
        <f t="shared" si="126"/>
        <v>Subscribers</v>
      </c>
      <c r="W804" s="37" t="str">
        <f t="shared" si="127"/>
        <v>Youtube</v>
      </c>
      <c r="X804" s="71">
        <f t="shared" si="119"/>
        <v>10</v>
      </c>
      <c r="Y804" s="60" t="str">
        <f t="shared" si="120"/>
        <v>Unlock Your Potential</v>
      </c>
      <c r="Z804" s="69">
        <f t="shared" si="128"/>
        <v>45455</v>
      </c>
      <c r="AA804" s="66" t="str" cm="1">
        <f t="array" ref="AA804:AB804">_xlfn.TEXTSPLIT($F804,$V804)</f>
        <v>701578150</v>
      </c>
      <c r="AB804" t="str">
        <v/>
      </c>
    </row>
    <row r="805" spans="1:28">
      <c r="A805" s="32" t="s">
        <v>1933</v>
      </c>
      <c r="B805" s="37" t="str" cm="1">
        <f t="array" ref="B805:D805">TRIM(_xlfn.TEXTSPLIT($A805,"#"))</f>
        <v>3rdDec2024(09:31:13)601668153News Feed</v>
      </c>
      <c r="C805" s="27" t="str">
        <v>Grow with Us</v>
      </c>
      <c r="D805" s="27" t="str">
        <v>[30]</v>
      </c>
      <c r="E805" s="27" t="str" cm="1">
        <f t="array" ref="E805:F805">_xlfn.TEXTSPLIT($B805,")")</f>
        <v>3rdDec2024(09:31:13</v>
      </c>
      <c r="F805" s="27" t="str">
        <v>601668153News Feed</v>
      </c>
      <c r="G805" s="27" t="str">
        <f t="shared" si="121"/>
        <v>30]</v>
      </c>
      <c r="H805" s="27">
        <f>VALUE(SUBSTITUTE($G805,"]",""))</f>
        <v>30</v>
      </c>
      <c r="I805" s="27" t="str">
        <f t="shared" si="122"/>
        <v>Grow with Us</v>
      </c>
      <c r="J805" s="28" t="str">
        <f t="shared" si="123"/>
        <v>3rdDec2024 09:31:13</v>
      </c>
      <c r="K805" s="28" t="str" cm="1">
        <f t="array" ref="K805:L805">_xlfn.TEXTSPLIT($J805," ")</f>
        <v>3rdDec2024</v>
      </c>
      <c r="L805" s="28" t="str">
        <v>09:31:13</v>
      </c>
      <c r="M805" s="58" t="str">
        <f t="shared" si="124"/>
        <v>3/12/2024</v>
      </c>
      <c r="N805" s="28" t="str" cm="1">
        <f t="array" ref="N805:P805">_xlfn.TEXTSPLIT($M805,"/")</f>
        <v>3</v>
      </c>
      <c r="O805" s="28" t="str">
        <v>12</v>
      </c>
      <c r="P805" s="28" t="str">
        <v>2024</v>
      </c>
      <c r="Q805" s="28">
        <f>DATE(P805,N805,O805)</f>
        <v>45363</v>
      </c>
      <c r="R805" s="89" t="str" cm="1">
        <f t="array" ref="R805:T805">_xlfn.TEXTSPLIT($L805,":")</f>
        <v>09</v>
      </c>
      <c r="S805" s="28" t="str">
        <v>31</v>
      </c>
      <c r="T805" s="28" t="str">
        <v>13</v>
      </c>
      <c r="U805" s="90">
        <f t="shared" si="125"/>
        <v>0.39667824074074076</v>
      </c>
      <c r="V805" s="27" t="str">
        <f t="shared" si="126"/>
        <v>News Feed</v>
      </c>
      <c r="W805" s="37" t="str">
        <f t="shared" si="127"/>
        <v>Facebook</v>
      </c>
      <c r="X805" s="71">
        <f t="shared" si="119"/>
        <v>30</v>
      </c>
      <c r="Y805" s="60" t="str">
        <f t="shared" si="120"/>
        <v>Grow with Us</v>
      </c>
      <c r="Z805" s="69">
        <f t="shared" si="128"/>
        <v>45363</v>
      </c>
      <c r="AA805" s="66" t="str" cm="1">
        <f t="array" ref="AA805:AB805">_xlfn.TEXTSPLIT($F805,$V805)</f>
        <v>601668153</v>
      </c>
      <c r="AB805" t="str">
        <v/>
      </c>
    </row>
    <row r="806" spans="1:28">
      <c r="A806" s="32" t="s">
        <v>1934</v>
      </c>
      <c r="B806" s="37" t="str" cm="1">
        <f t="array" ref="B806:D806">TRIM(_xlfn.TEXTSPLIT($A806,"#"))</f>
        <v>2ndDec2024(08:34:04)601758157Reels</v>
      </c>
      <c r="C806" s="27" t="str">
        <v>Unlock Your Potential</v>
      </c>
      <c r="D806" s="27" t="str">
        <v>[6]</v>
      </c>
      <c r="E806" s="27" t="str" cm="1">
        <f t="array" ref="E806:F806">_xlfn.TEXTSPLIT($B806,")")</f>
        <v>2ndDec2024(08:34:04</v>
      </c>
      <c r="F806" s="27" t="str">
        <v>601758157Reels</v>
      </c>
      <c r="G806" s="27" t="str">
        <f t="shared" si="121"/>
        <v>6]</v>
      </c>
      <c r="H806" s="27">
        <f>VALUE(SUBSTITUTE($G806,"]",""))</f>
        <v>6</v>
      </c>
      <c r="I806" s="27" t="str">
        <f t="shared" si="122"/>
        <v>Unlock Your Potential</v>
      </c>
      <c r="J806" s="28" t="str">
        <f t="shared" si="123"/>
        <v>2ndDec2024 08:34:04</v>
      </c>
      <c r="K806" s="28" t="str" cm="1">
        <f t="array" ref="K806:L806">_xlfn.TEXTSPLIT($J806," ")</f>
        <v>2ndDec2024</v>
      </c>
      <c r="L806" s="28" t="str">
        <v>08:34:04</v>
      </c>
      <c r="M806" s="58" t="str">
        <f t="shared" si="124"/>
        <v>2/12/2024</v>
      </c>
      <c r="N806" s="28" t="str" cm="1">
        <f t="array" ref="N806:P806">_xlfn.TEXTSPLIT($M806,"/")</f>
        <v>2</v>
      </c>
      <c r="O806" s="28" t="str">
        <v>12</v>
      </c>
      <c r="P806" s="28" t="str">
        <v>2024</v>
      </c>
      <c r="Q806" s="28">
        <f>DATE(P806,N806,O806)</f>
        <v>45334</v>
      </c>
      <c r="R806" s="89" t="str" cm="1">
        <f t="array" ref="R806:T806">_xlfn.TEXTSPLIT($L806,":")</f>
        <v>08</v>
      </c>
      <c r="S806" s="28" t="str">
        <v>34</v>
      </c>
      <c r="T806" s="28" t="str">
        <v>04</v>
      </c>
      <c r="U806" s="90">
        <f t="shared" si="125"/>
        <v>0.35699074074074072</v>
      </c>
      <c r="V806" s="27" t="str">
        <f t="shared" si="126"/>
        <v>Reels</v>
      </c>
      <c r="W806" s="37" t="str">
        <f t="shared" si="127"/>
        <v>Instagram</v>
      </c>
      <c r="X806" s="71">
        <f t="shared" si="119"/>
        <v>6</v>
      </c>
      <c r="Y806" s="60" t="str">
        <f t="shared" si="120"/>
        <v>Unlock Your Potential</v>
      </c>
      <c r="Z806" s="69">
        <f t="shared" si="128"/>
        <v>45334</v>
      </c>
      <c r="AA806" s="66" t="str" cm="1">
        <f t="array" ref="AA806:AB806">_xlfn.TEXTSPLIT($F806,$V806)</f>
        <v>601758157</v>
      </c>
      <c r="AB806" t="str">
        <v/>
      </c>
    </row>
    <row r="807" spans="1:28">
      <c r="A807" s="32" t="s">
        <v>1935</v>
      </c>
      <c r="B807" s="37" t="str" cm="1">
        <f t="array" ref="B807:D807">TRIM(_xlfn.TEXTSPLIT($A807,"#"))</f>
        <v>6thDec2024(03:32:42)701848161Reels</v>
      </c>
      <c r="C807" s="27" t="str">
        <v>Unlock Your Potential</v>
      </c>
      <c r="D807" s="27" t="str">
        <v>[12]</v>
      </c>
      <c r="E807" s="27" t="str" cm="1">
        <f t="array" ref="E807:F807">_xlfn.TEXTSPLIT($B807,")")</f>
        <v>6thDec2024(03:32:42</v>
      </c>
      <c r="F807" s="27" t="str">
        <v>701848161Reels</v>
      </c>
      <c r="G807" s="27" t="str">
        <f t="shared" si="121"/>
        <v>12]</v>
      </c>
      <c r="H807" s="27">
        <f>VALUE(SUBSTITUTE($G807,"]",""))</f>
        <v>12</v>
      </c>
      <c r="I807" s="27" t="str">
        <f t="shared" si="122"/>
        <v>Unlock Your Potential</v>
      </c>
      <c r="J807" s="28" t="str">
        <f t="shared" si="123"/>
        <v>6thDec2024 03:32:42</v>
      </c>
      <c r="K807" s="28" t="str" cm="1">
        <f t="array" ref="K807:L807">_xlfn.TEXTSPLIT($J807," ")</f>
        <v>6thDec2024</v>
      </c>
      <c r="L807" s="28" t="str">
        <v>03:32:42</v>
      </c>
      <c r="M807" s="58" t="str">
        <f t="shared" si="124"/>
        <v>6/12/2024</v>
      </c>
      <c r="N807" s="28" t="str" cm="1">
        <f t="array" ref="N807:P807">_xlfn.TEXTSPLIT($M807,"/")</f>
        <v>6</v>
      </c>
      <c r="O807" s="28" t="str">
        <v>12</v>
      </c>
      <c r="P807" s="28" t="str">
        <v>2024</v>
      </c>
      <c r="Q807" s="28">
        <f>DATE(P807,N807,O807)</f>
        <v>45455</v>
      </c>
      <c r="R807" s="89" t="str" cm="1">
        <f t="array" ref="R807:T807">_xlfn.TEXTSPLIT($L807,":")</f>
        <v>03</v>
      </c>
      <c r="S807" s="28" t="str">
        <v>32</v>
      </c>
      <c r="T807" s="28" t="str">
        <v>42</v>
      </c>
      <c r="U807" s="90">
        <f t="shared" si="125"/>
        <v>0.14770833333333333</v>
      </c>
      <c r="V807" s="27" t="str">
        <f t="shared" si="126"/>
        <v>Reels</v>
      </c>
      <c r="W807" s="37" t="str">
        <f t="shared" si="127"/>
        <v>Instagram</v>
      </c>
      <c r="X807" s="71">
        <f t="shared" si="119"/>
        <v>12</v>
      </c>
      <c r="Y807" s="60" t="str">
        <f t="shared" si="120"/>
        <v>Unlock Your Potential</v>
      </c>
      <c r="Z807" s="69">
        <f t="shared" si="128"/>
        <v>45455</v>
      </c>
      <c r="AA807" s="66" t="str" cm="1">
        <f t="array" ref="AA807:AB807">_xlfn.TEXTSPLIT($F807,$V807)</f>
        <v>701848161</v>
      </c>
      <c r="AB807" t="str">
        <v/>
      </c>
    </row>
    <row r="808" spans="1:28">
      <c r="A808" s="32" t="s">
        <v>1936</v>
      </c>
      <c r="B808" s="37" t="str" cm="1">
        <f t="array" ref="B808:D808">TRIM(_xlfn.TEXTSPLIT($A808,"#"))</f>
        <v>3rdDec2024(08:12:57)601938165Stories</v>
      </c>
      <c r="C808" s="27" t="str">
        <v>Unlock Your Potential</v>
      </c>
      <c r="D808" s="27" t="str">
        <v>[38]</v>
      </c>
      <c r="E808" s="27" t="str" cm="1">
        <f t="array" ref="E808:F808">_xlfn.TEXTSPLIT($B808,")")</f>
        <v>3rdDec2024(08:12:57</v>
      </c>
      <c r="F808" s="27" t="str">
        <v>601938165Stories</v>
      </c>
      <c r="G808" s="27" t="str">
        <f t="shared" si="121"/>
        <v>38]</v>
      </c>
      <c r="H808" s="27">
        <f>VALUE(SUBSTITUTE($G808,"]",""))</f>
        <v>38</v>
      </c>
      <c r="I808" s="27" t="str">
        <f t="shared" si="122"/>
        <v>Unlock Your Potential</v>
      </c>
      <c r="J808" s="28" t="str">
        <f t="shared" si="123"/>
        <v>3rdDec2024 08:12:57</v>
      </c>
      <c r="K808" s="28" t="str" cm="1">
        <f t="array" ref="K808:L808">_xlfn.TEXTSPLIT($J808," ")</f>
        <v>3rdDec2024</v>
      </c>
      <c r="L808" s="28" t="str">
        <v>08:12:57</v>
      </c>
      <c r="M808" s="58" t="str">
        <f t="shared" si="124"/>
        <v>3/12/2024</v>
      </c>
      <c r="N808" s="28" t="str" cm="1">
        <f t="array" ref="N808:P808">_xlfn.TEXTSPLIT($M808,"/")</f>
        <v>3</v>
      </c>
      <c r="O808" s="28" t="str">
        <v>12</v>
      </c>
      <c r="P808" s="28" t="str">
        <v>2024</v>
      </c>
      <c r="Q808" s="28">
        <f>DATE(P808,N808,O808)</f>
        <v>45363</v>
      </c>
      <c r="R808" s="89" t="str" cm="1">
        <f t="array" ref="R808:T808">_xlfn.TEXTSPLIT($L808,":")</f>
        <v>08</v>
      </c>
      <c r="S808" s="28" t="str">
        <v>12</v>
      </c>
      <c r="T808" s="28" t="str">
        <v>57</v>
      </c>
      <c r="U808" s="90">
        <f t="shared" si="125"/>
        <v>0.34232638888888889</v>
      </c>
      <c r="V808" s="27" t="str">
        <f t="shared" si="126"/>
        <v>Stories</v>
      </c>
      <c r="W808" s="37" t="str">
        <f t="shared" si="127"/>
        <v>Instagram</v>
      </c>
      <c r="X808" s="71">
        <f t="shared" si="119"/>
        <v>38</v>
      </c>
      <c r="Y808" s="60" t="str">
        <f t="shared" si="120"/>
        <v>Unlock Your Potential</v>
      </c>
      <c r="Z808" s="69">
        <f t="shared" si="128"/>
        <v>45363</v>
      </c>
      <c r="AA808" s="66" t="str" cm="1">
        <f t="array" ref="AA808:AB808">_xlfn.TEXTSPLIT($F808,$V808)</f>
        <v>601938165</v>
      </c>
      <c r="AB808" t="str">
        <v/>
      </c>
    </row>
    <row r="809" spans="1:28">
      <c r="A809" s="32" t="s">
        <v>1937</v>
      </c>
      <c r="B809" s="37" t="str" cm="1">
        <f t="array" ref="B809:D809">TRIM(_xlfn.TEXTSPLIT($A809,"#"))</f>
        <v>3rdDec2024(05:15:00)702028169Explore Page</v>
      </c>
      <c r="C809" s="27" t="str">
        <v>Unlock Your Potential</v>
      </c>
      <c r="D809" s="27" t="str">
        <v>[34]</v>
      </c>
      <c r="E809" s="27" t="str" cm="1">
        <f t="array" ref="E809:F809">_xlfn.TEXTSPLIT($B809,")")</f>
        <v>3rdDec2024(05:15:00</v>
      </c>
      <c r="F809" s="27" t="str">
        <v>702028169Explore Page</v>
      </c>
      <c r="G809" s="27" t="str">
        <f t="shared" si="121"/>
        <v>34]</v>
      </c>
      <c r="H809" s="27">
        <f>VALUE(SUBSTITUTE($G809,"]",""))</f>
        <v>34</v>
      </c>
      <c r="I809" s="27" t="str">
        <f t="shared" si="122"/>
        <v>Unlock Your Potential</v>
      </c>
      <c r="J809" s="28" t="str">
        <f t="shared" si="123"/>
        <v>3rdDec2024 05:15:00</v>
      </c>
      <c r="K809" s="28" t="str" cm="1">
        <f t="array" ref="K809:L809">_xlfn.TEXTSPLIT($J809," ")</f>
        <v>3rdDec2024</v>
      </c>
      <c r="L809" s="28" t="str">
        <v>05:15:00</v>
      </c>
      <c r="M809" s="58" t="str">
        <f t="shared" si="124"/>
        <v>3/12/2024</v>
      </c>
      <c r="N809" s="28" t="str" cm="1">
        <f t="array" ref="N809:P809">_xlfn.TEXTSPLIT($M809,"/")</f>
        <v>3</v>
      </c>
      <c r="O809" s="28" t="str">
        <v>12</v>
      </c>
      <c r="P809" s="28" t="str">
        <v>2024</v>
      </c>
      <c r="Q809" s="28">
        <f>DATE(P809,N809,O809)</f>
        <v>45363</v>
      </c>
      <c r="R809" s="89" t="str" cm="1">
        <f t="array" ref="R809:T809">_xlfn.TEXTSPLIT($L809,":")</f>
        <v>05</v>
      </c>
      <c r="S809" s="28" t="str">
        <v>15</v>
      </c>
      <c r="T809" s="28" t="str">
        <v>00</v>
      </c>
      <c r="U809" s="90">
        <f t="shared" si="125"/>
        <v>0.21875</v>
      </c>
      <c r="V809" s="27" t="str">
        <f t="shared" si="126"/>
        <v>Explore Page</v>
      </c>
      <c r="W809" s="37" t="str">
        <f t="shared" si="127"/>
        <v>Instagram</v>
      </c>
      <c r="X809" s="71">
        <f t="shared" si="119"/>
        <v>34</v>
      </c>
      <c r="Y809" s="60" t="str">
        <f t="shared" si="120"/>
        <v>Unlock Your Potential</v>
      </c>
      <c r="Z809" s="69">
        <f t="shared" si="128"/>
        <v>45363</v>
      </c>
      <c r="AA809" s="66" t="str" cm="1">
        <f t="array" ref="AA809:AB809">_xlfn.TEXTSPLIT($F809,$V809)</f>
        <v>702028169</v>
      </c>
      <c r="AB809" t="str">
        <v/>
      </c>
    </row>
    <row r="810" spans="1:28">
      <c r="A810" s="32" t="s">
        <v>1938</v>
      </c>
      <c r="B810" s="37" t="str" cm="1">
        <f t="array" ref="B810:D810">TRIM(_xlfn.TEXTSPLIT($A810,"#"))</f>
        <v>2ndDec2024(01:08:55)602118172News Feed</v>
      </c>
      <c r="C810" s="27" t="str">
        <v>Train to Gain</v>
      </c>
      <c r="D810" s="27" t="str">
        <v>[34]</v>
      </c>
      <c r="E810" s="27" t="str" cm="1">
        <f t="array" ref="E810:F810">_xlfn.TEXTSPLIT($B810,")")</f>
        <v>2ndDec2024(01:08:55</v>
      </c>
      <c r="F810" s="27" t="str">
        <v>602118172News Feed</v>
      </c>
      <c r="G810" s="27" t="str">
        <f t="shared" si="121"/>
        <v>34]</v>
      </c>
      <c r="H810" s="27">
        <f>VALUE(SUBSTITUTE($G810,"]",""))</f>
        <v>34</v>
      </c>
      <c r="I810" s="27" t="str">
        <f t="shared" si="122"/>
        <v>Train to Gain</v>
      </c>
      <c r="J810" s="28" t="str">
        <f t="shared" si="123"/>
        <v>2ndDec2024 01:08:55</v>
      </c>
      <c r="K810" s="28" t="str" cm="1">
        <f t="array" ref="K810:L810">_xlfn.TEXTSPLIT($J810," ")</f>
        <v>2ndDec2024</v>
      </c>
      <c r="L810" s="28" t="str">
        <v>01:08:55</v>
      </c>
      <c r="M810" s="58" t="str">
        <f t="shared" si="124"/>
        <v>2/12/2024</v>
      </c>
      <c r="N810" s="28" t="str" cm="1">
        <f t="array" ref="N810:P810">_xlfn.TEXTSPLIT($M810,"/")</f>
        <v>2</v>
      </c>
      <c r="O810" s="28" t="str">
        <v>12</v>
      </c>
      <c r="P810" s="28" t="str">
        <v>2024</v>
      </c>
      <c r="Q810" s="28">
        <f>DATE(P810,N810,O810)</f>
        <v>45334</v>
      </c>
      <c r="R810" s="89" t="str" cm="1">
        <f t="array" ref="R810:T810">_xlfn.TEXTSPLIT($L810,":")</f>
        <v>01</v>
      </c>
      <c r="S810" s="28" t="str">
        <v>08</v>
      </c>
      <c r="T810" s="28" t="str">
        <v>55</v>
      </c>
      <c r="U810" s="90">
        <f t="shared" si="125"/>
        <v>4.7858796296296295E-2</v>
      </c>
      <c r="V810" s="27" t="str">
        <f t="shared" si="126"/>
        <v>News Feed</v>
      </c>
      <c r="W810" s="37" t="str">
        <f t="shared" si="127"/>
        <v>Facebook</v>
      </c>
      <c r="X810" s="71">
        <f t="shared" si="119"/>
        <v>34</v>
      </c>
      <c r="Y810" s="60" t="str">
        <f t="shared" si="120"/>
        <v>Train to Gain</v>
      </c>
      <c r="Z810" s="69">
        <f t="shared" si="128"/>
        <v>45334</v>
      </c>
      <c r="AA810" s="66" t="str" cm="1">
        <f t="array" ref="AA810:AB810">_xlfn.TEXTSPLIT($F810,$V810)</f>
        <v>602118172</v>
      </c>
      <c r="AB810" t="str">
        <v/>
      </c>
    </row>
    <row r="811" spans="1:28">
      <c r="A811" s="32" t="s">
        <v>1939</v>
      </c>
      <c r="B811" s="37" t="str" cm="1">
        <f t="array" ref="B811:D811">TRIM(_xlfn.TEXTSPLIT($A811,"#"))</f>
        <v>7thDec2024(01:01:55)702208176Reels</v>
      </c>
      <c r="C811" s="27" t="str">
        <v>Grow with Us</v>
      </c>
      <c r="D811" s="27" t="str">
        <v>[35]</v>
      </c>
      <c r="E811" s="27" t="str" cm="1">
        <f t="array" ref="E811:F811">_xlfn.TEXTSPLIT($B811,")")</f>
        <v>7thDec2024(01:01:55</v>
      </c>
      <c r="F811" s="27" t="str">
        <v>702208176Reels</v>
      </c>
      <c r="G811" s="27" t="str">
        <f t="shared" si="121"/>
        <v>35]</v>
      </c>
      <c r="H811" s="27">
        <f>VALUE(SUBSTITUTE($G811,"]",""))</f>
        <v>35</v>
      </c>
      <c r="I811" s="27" t="str">
        <f t="shared" si="122"/>
        <v>Grow with Us</v>
      </c>
      <c r="J811" s="28" t="str">
        <f t="shared" si="123"/>
        <v>7thDec2024 01:01:55</v>
      </c>
      <c r="K811" s="28" t="str" cm="1">
        <f t="array" ref="K811:L811">_xlfn.TEXTSPLIT($J811," ")</f>
        <v>7thDec2024</v>
      </c>
      <c r="L811" s="28" t="str">
        <v>01:01:55</v>
      </c>
      <c r="M811" s="58" t="str">
        <f t="shared" si="124"/>
        <v>7/12/2024</v>
      </c>
      <c r="N811" s="28" t="str" cm="1">
        <f t="array" ref="N811:P811">_xlfn.TEXTSPLIT($M811,"/")</f>
        <v>7</v>
      </c>
      <c r="O811" s="28" t="str">
        <v>12</v>
      </c>
      <c r="P811" s="28" t="str">
        <v>2024</v>
      </c>
      <c r="Q811" s="28">
        <f>DATE(P811,N811,O811)</f>
        <v>45485</v>
      </c>
      <c r="R811" s="89" t="str" cm="1">
        <f t="array" ref="R811:T811">_xlfn.TEXTSPLIT($L811,":")</f>
        <v>01</v>
      </c>
      <c r="S811" s="28" t="str">
        <v>01</v>
      </c>
      <c r="T811" s="28" t="str">
        <v>55</v>
      </c>
      <c r="U811" s="90">
        <f t="shared" si="125"/>
        <v>4.2997685185185187E-2</v>
      </c>
      <c r="V811" s="27" t="str">
        <f t="shared" si="126"/>
        <v>Reels</v>
      </c>
      <c r="W811" s="37" t="str">
        <f t="shared" si="127"/>
        <v>Instagram</v>
      </c>
      <c r="X811" s="71">
        <f t="shared" si="119"/>
        <v>35</v>
      </c>
      <c r="Y811" s="60" t="str">
        <f t="shared" si="120"/>
        <v>Grow with Us</v>
      </c>
      <c r="Z811" s="69">
        <f t="shared" si="128"/>
        <v>45485</v>
      </c>
      <c r="AA811" s="66" t="str" cm="1">
        <f t="array" ref="AA811:AB811">_xlfn.TEXTSPLIT($F811,$V811)</f>
        <v>702208176</v>
      </c>
      <c r="AB811" t="str">
        <v/>
      </c>
    </row>
    <row r="812" spans="1:28">
      <c r="A812" s="32" t="s">
        <v>1940</v>
      </c>
      <c r="B812" s="37" t="str" cm="1">
        <f t="array" ref="B812:D812">TRIM(_xlfn.TEXTSPLIT($A812,"#"))</f>
        <v>2ndDec2024(01:12:23)702298180Reels</v>
      </c>
      <c r="C812" s="27" t="str">
        <v>Train to Gain</v>
      </c>
      <c r="D812" s="27" t="str">
        <v>[36]</v>
      </c>
      <c r="E812" s="27" t="str" cm="1">
        <f t="array" ref="E812:F812">_xlfn.TEXTSPLIT($B812,")")</f>
        <v>2ndDec2024(01:12:23</v>
      </c>
      <c r="F812" s="27" t="str">
        <v>702298180Reels</v>
      </c>
      <c r="G812" s="27" t="str">
        <f t="shared" si="121"/>
        <v>36]</v>
      </c>
      <c r="H812" s="27">
        <f>VALUE(SUBSTITUTE($G812,"]",""))</f>
        <v>36</v>
      </c>
      <c r="I812" s="27" t="str">
        <f t="shared" si="122"/>
        <v>Train to Gain</v>
      </c>
      <c r="J812" s="28" t="str">
        <f t="shared" si="123"/>
        <v>2ndDec2024 01:12:23</v>
      </c>
      <c r="K812" s="28" t="str" cm="1">
        <f t="array" ref="K812:L812">_xlfn.TEXTSPLIT($J812," ")</f>
        <v>2ndDec2024</v>
      </c>
      <c r="L812" s="28" t="str">
        <v>01:12:23</v>
      </c>
      <c r="M812" s="58" t="str">
        <f t="shared" si="124"/>
        <v>2/12/2024</v>
      </c>
      <c r="N812" s="28" t="str" cm="1">
        <f t="array" ref="N812:P812">_xlfn.TEXTSPLIT($M812,"/")</f>
        <v>2</v>
      </c>
      <c r="O812" s="28" t="str">
        <v>12</v>
      </c>
      <c r="P812" s="28" t="str">
        <v>2024</v>
      </c>
      <c r="Q812" s="28">
        <f>DATE(P812,N812,O812)</f>
        <v>45334</v>
      </c>
      <c r="R812" s="89" t="str" cm="1">
        <f t="array" ref="R812:T812">_xlfn.TEXTSPLIT($L812,":")</f>
        <v>01</v>
      </c>
      <c r="S812" s="28" t="str">
        <v>12</v>
      </c>
      <c r="T812" s="28" t="str">
        <v>23</v>
      </c>
      <c r="U812" s="90">
        <f t="shared" si="125"/>
        <v>5.0266203703703702E-2</v>
      </c>
      <c r="V812" s="27" t="str">
        <f t="shared" si="126"/>
        <v>Reels</v>
      </c>
      <c r="W812" s="37" t="str">
        <f t="shared" si="127"/>
        <v>Instagram</v>
      </c>
      <c r="X812" s="71">
        <f t="shared" si="119"/>
        <v>36</v>
      </c>
      <c r="Y812" s="60" t="str">
        <f t="shared" si="120"/>
        <v>Train to Gain</v>
      </c>
      <c r="Z812" s="69">
        <f t="shared" si="128"/>
        <v>45334</v>
      </c>
      <c r="AA812" s="66" t="str" cm="1">
        <f t="array" ref="AA812:AB812">_xlfn.TEXTSPLIT($F812,$V812)</f>
        <v>702298180</v>
      </c>
      <c r="AB812" t="str">
        <v/>
      </c>
    </row>
    <row r="813" spans="1:28">
      <c r="A813" s="32" t="s">
        <v>1941</v>
      </c>
      <c r="B813" s="37" t="str" cm="1">
        <f t="array" ref="B813:D813">TRIM(_xlfn.TEXTSPLIT($A813,"#"))</f>
        <v>7thDec2024(09:28:08)702388184Stories</v>
      </c>
      <c r="C813" s="27" t="str">
        <v>Train to Gain</v>
      </c>
      <c r="D813" s="27" t="str">
        <v>[38]</v>
      </c>
      <c r="E813" s="27" t="str" cm="1">
        <f t="array" ref="E813:F813">_xlfn.TEXTSPLIT($B813,")")</f>
        <v>7thDec2024(09:28:08</v>
      </c>
      <c r="F813" s="27" t="str">
        <v>702388184Stories</v>
      </c>
      <c r="G813" s="27" t="str">
        <f t="shared" si="121"/>
        <v>38]</v>
      </c>
      <c r="H813" s="27">
        <f>VALUE(SUBSTITUTE($G813,"]",""))</f>
        <v>38</v>
      </c>
      <c r="I813" s="27" t="str">
        <f t="shared" si="122"/>
        <v>Train to Gain</v>
      </c>
      <c r="J813" s="28" t="str">
        <f t="shared" si="123"/>
        <v>7thDec2024 09:28:08</v>
      </c>
      <c r="K813" s="28" t="str" cm="1">
        <f t="array" ref="K813:L813">_xlfn.TEXTSPLIT($J813," ")</f>
        <v>7thDec2024</v>
      </c>
      <c r="L813" s="28" t="str">
        <v>09:28:08</v>
      </c>
      <c r="M813" s="58" t="str">
        <f t="shared" si="124"/>
        <v>7/12/2024</v>
      </c>
      <c r="N813" s="28" t="str" cm="1">
        <f t="array" ref="N813:P813">_xlfn.TEXTSPLIT($M813,"/")</f>
        <v>7</v>
      </c>
      <c r="O813" s="28" t="str">
        <v>12</v>
      </c>
      <c r="P813" s="28" t="str">
        <v>2024</v>
      </c>
      <c r="Q813" s="28">
        <f>DATE(P813,N813,O813)</f>
        <v>45485</v>
      </c>
      <c r="R813" s="89" t="str" cm="1">
        <f t="array" ref="R813:T813">_xlfn.TEXTSPLIT($L813,":")</f>
        <v>09</v>
      </c>
      <c r="S813" s="28" t="str">
        <v>28</v>
      </c>
      <c r="T813" s="28" t="str">
        <v>08</v>
      </c>
      <c r="U813" s="90">
        <f t="shared" si="125"/>
        <v>0.39453703703703702</v>
      </c>
      <c r="V813" s="27" t="str">
        <f t="shared" si="126"/>
        <v>Stories</v>
      </c>
      <c r="W813" s="37" t="str">
        <f t="shared" si="127"/>
        <v>Instagram</v>
      </c>
      <c r="X813" s="71">
        <f t="shared" si="119"/>
        <v>38</v>
      </c>
      <c r="Y813" s="60" t="str">
        <f t="shared" si="120"/>
        <v>Train to Gain</v>
      </c>
      <c r="Z813" s="69">
        <f t="shared" si="128"/>
        <v>45485</v>
      </c>
      <c r="AA813" s="66" t="str" cm="1">
        <f t="array" ref="AA813:AB813">_xlfn.TEXTSPLIT($F813,$V813)</f>
        <v>702388184</v>
      </c>
      <c r="AB813" t="str">
        <v/>
      </c>
    </row>
    <row r="814" spans="1:28">
      <c r="A814" s="32" t="s">
        <v>1942</v>
      </c>
      <c r="B814" s="37" t="str" cm="1">
        <f t="array" ref="B814:D814">TRIM(_xlfn.TEXTSPLIT($A814,"#"))</f>
        <v>3rdDec2024(08:55:10)702478187Subscribers</v>
      </c>
      <c r="C814" s="27" t="str">
        <v>Train to Gain</v>
      </c>
      <c r="D814" s="27" t="str">
        <v>[33]</v>
      </c>
      <c r="E814" s="27" t="str" cm="1">
        <f t="array" ref="E814:F814">_xlfn.TEXTSPLIT($B814,")")</f>
        <v>3rdDec2024(08:55:10</v>
      </c>
      <c r="F814" s="27" t="str">
        <v>702478187Subscribers</v>
      </c>
      <c r="G814" s="27" t="str">
        <f t="shared" si="121"/>
        <v>33]</v>
      </c>
      <c r="H814" s="27">
        <f>VALUE(SUBSTITUTE($G814,"]",""))</f>
        <v>33</v>
      </c>
      <c r="I814" s="27" t="str">
        <f t="shared" si="122"/>
        <v>Train to Gain</v>
      </c>
      <c r="J814" s="28" t="str">
        <f t="shared" si="123"/>
        <v>3rdDec2024 08:55:10</v>
      </c>
      <c r="K814" s="28" t="str" cm="1">
        <f t="array" ref="K814:L814">_xlfn.TEXTSPLIT($J814," ")</f>
        <v>3rdDec2024</v>
      </c>
      <c r="L814" s="28" t="str">
        <v>08:55:10</v>
      </c>
      <c r="M814" s="58" t="str">
        <f t="shared" si="124"/>
        <v>3/12/2024</v>
      </c>
      <c r="N814" s="28" t="str" cm="1">
        <f t="array" ref="N814:P814">_xlfn.TEXTSPLIT($M814,"/")</f>
        <v>3</v>
      </c>
      <c r="O814" s="28" t="str">
        <v>12</v>
      </c>
      <c r="P814" s="28" t="str">
        <v>2024</v>
      </c>
      <c r="Q814" s="28">
        <f>DATE(P814,N814,O814)</f>
        <v>45363</v>
      </c>
      <c r="R814" s="89" t="str" cm="1">
        <f t="array" ref="R814:T814">_xlfn.TEXTSPLIT($L814,":")</f>
        <v>08</v>
      </c>
      <c r="S814" s="28" t="str">
        <v>55</v>
      </c>
      <c r="T814" s="28" t="str">
        <v>10</v>
      </c>
      <c r="U814" s="90">
        <f t="shared" si="125"/>
        <v>0.37164351851851851</v>
      </c>
      <c r="V814" s="27" t="str">
        <f t="shared" si="126"/>
        <v>Subscribers</v>
      </c>
      <c r="W814" s="37" t="str">
        <f t="shared" si="127"/>
        <v>Youtube</v>
      </c>
      <c r="X814" s="71">
        <f t="shared" si="119"/>
        <v>33</v>
      </c>
      <c r="Y814" s="60" t="str">
        <f t="shared" si="120"/>
        <v>Train to Gain</v>
      </c>
      <c r="Z814" s="69">
        <f t="shared" si="128"/>
        <v>45363</v>
      </c>
      <c r="AA814" s="66" t="str" cm="1">
        <f t="array" ref="AA814:AB814">_xlfn.TEXTSPLIT($F814,$V814)</f>
        <v>702478187</v>
      </c>
      <c r="AB814" t="str">
        <v/>
      </c>
    </row>
    <row r="815" spans="1:28">
      <c r="A815" s="32" t="s">
        <v>1943</v>
      </c>
      <c r="B815" s="37" t="str" cm="1">
        <f t="array" ref="B815:D815">TRIM(_xlfn.TEXTSPLIT($A815,"#"))</f>
        <v>2ndDec2024(09:56:53)702568191Explore Page</v>
      </c>
      <c r="C815" s="27" t="str">
        <v>Train to Gain</v>
      </c>
      <c r="D815" s="27" t="str">
        <v>[19]</v>
      </c>
      <c r="E815" s="27" t="str" cm="1">
        <f t="array" ref="E815:F815">_xlfn.TEXTSPLIT($B815,")")</f>
        <v>2ndDec2024(09:56:53</v>
      </c>
      <c r="F815" s="27" t="str">
        <v>702568191Explore Page</v>
      </c>
      <c r="G815" s="27" t="str">
        <f t="shared" si="121"/>
        <v>19]</v>
      </c>
      <c r="H815" s="27">
        <f>VALUE(SUBSTITUTE($G815,"]",""))</f>
        <v>19</v>
      </c>
      <c r="I815" s="27" t="str">
        <f t="shared" si="122"/>
        <v>Train to Gain</v>
      </c>
      <c r="J815" s="28" t="str">
        <f t="shared" si="123"/>
        <v>2ndDec2024 09:56:53</v>
      </c>
      <c r="K815" s="28" t="str" cm="1">
        <f t="array" ref="K815:L815">_xlfn.TEXTSPLIT($J815," ")</f>
        <v>2ndDec2024</v>
      </c>
      <c r="L815" s="28" t="str">
        <v>09:56:53</v>
      </c>
      <c r="M815" s="58" t="str">
        <f t="shared" si="124"/>
        <v>2/12/2024</v>
      </c>
      <c r="N815" s="28" t="str" cm="1">
        <f t="array" ref="N815:P815">_xlfn.TEXTSPLIT($M815,"/")</f>
        <v>2</v>
      </c>
      <c r="O815" s="28" t="str">
        <v>12</v>
      </c>
      <c r="P815" s="28" t="str">
        <v>2024</v>
      </c>
      <c r="Q815" s="28">
        <f>DATE(P815,N815,O815)</f>
        <v>45334</v>
      </c>
      <c r="R815" s="89" t="str" cm="1">
        <f t="array" ref="R815:T815">_xlfn.TEXTSPLIT($L815,":")</f>
        <v>09</v>
      </c>
      <c r="S815" s="28" t="str">
        <v>56</v>
      </c>
      <c r="T815" s="28" t="str">
        <v>53</v>
      </c>
      <c r="U815" s="90">
        <f t="shared" si="125"/>
        <v>0.41450231481481481</v>
      </c>
      <c r="V815" s="27" t="str">
        <f t="shared" si="126"/>
        <v>Explore Page</v>
      </c>
      <c r="W815" s="37" t="str">
        <f t="shared" si="127"/>
        <v>Instagram</v>
      </c>
      <c r="X815" s="71">
        <f t="shared" si="119"/>
        <v>19</v>
      </c>
      <c r="Y815" s="60" t="str">
        <f t="shared" si="120"/>
        <v>Train to Gain</v>
      </c>
      <c r="Z815" s="69">
        <f t="shared" si="128"/>
        <v>45334</v>
      </c>
      <c r="AA815" s="66" t="str" cm="1">
        <f t="array" ref="AA815:AB815">_xlfn.TEXTSPLIT($F815,$V815)</f>
        <v>702568191</v>
      </c>
      <c r="AB815" t="str">
        <v/>
      </c>
    </row>
    <row r="816" spans="1:28">
      <c r="A816" s="32" t="s">
        <v>1944</v>
      </c>
      <c r="B816" s="37" t="str" cm="1">
        <f t="array" ref="B816:D816">TRIM(_xlfn.TEXTSPLIT($A816,"#"))</f>
        <v>3rdDec2024(06:14:53)602658195Monetization</v>
      </c>
      <c r="C816" s="27" t="str">
        <v>Unlock Your Potential</v>
      </c>
      <c r="D816" s="27" t="str">
        <v>[2]</v>
      </c>
      <c r="E816" s="27" t="str" cm="1">
        <f t="array" ref="E816:F816">_xlfn.TEXTSPLIT($B816,")")</f>
        <v>3rdDec2024(06:14:53</v>
      </c>
      <c r="F816" s="27" t="str">
        <v>602658195Monetization</v>
      </c>
      <c r="G816" s="27" t="str">
        <f t="shared" si="121"/>
        <v>2]</v>
      </c>
      <c r="H816" s="27">
        <f>VALUE(SUBSTITUTE($G816,"]",""))</f>
        <v>2</v>
      </c>
      <c r="I816" s="27" t="str">
        <f t="shared" si="122"/>
        <v>Unlock Your Potential</v>
      </c>
      <c r="J816" s="28" t="str">
        <f t="shared" si="123"/>
        <v>3rdDec2024 06:14:53</v>
      </c>
      <c r="K816" s="28" t="str" cm="1">
        <f t="array" ref="K816:L816">_xlfn.TEXTSPLIT($J816," ")</f>
        <v>3rdDec2024</v>
      </c>
      <c r="L816" s="28" t="str">
        <v>06:14:53</v>
      </c>
      <c r="M816" s="58" t="str">
        <f t="shared" si="124"/>
        <v>3/12/2024</v>
      </c>
      <c r="N816" s="28" t="str" cm="1">
        <f t="array" ref="N816:P816">_xlfn.TEXTSPLIT($M816,"/")</f>
        <v>3</v>
      </c>
      <c r="O816" s="28" t="str">
        <v>12</v>
      </c>
      <c r="P816" s="28" t="str">
        <v>2024</v>
      </c>
      <c r="Q816" s="28">
        <f>DATE(P816,N816,O816)</f>
        <v>45363</v>
      </c>
      <c r="R816" s="89" t="str" cm="1">
        <f t="array" ref="R816:T816">_xlfn.TEXTSPLIT($L816,":")</f>
        <v>06</v>
      </c>
      <c r="S816" s="28" t="str">
        <v>14</v>
      </c>
      <c r="T816" s="28" t="str">
        <v>53</v>
      </c>
      <c r="U816" s="90">
        <f t="shared" si="125"/>
        <v>0.26033564814814814</v>
      </c>
      <c r="V816" s="27" t="str">
        <f t="shared" si="126"/>
        <v>Monetization</v>
      </c>
      <c r="W816" s="37" t="str">
        <f t="shared" si="127"/>
        <v>Youtube</v>
      </c>
      <c r="X816" s="71">
        <f t="shared" si="119"/>
        <v>2</v>
      </c>
      <c r="Y816" s="60" t="str">
        <f t="shared" si="120"/>
        <v>Unlock Your Potential</v>
      </c>
      <c r="Z816" s="69">
        <f t="shared" si="128"/>
        <v>45363</v>
      </c>
      <c r="AA816" s="66" t="str" cm="1">
        <f t="array" ref="AA816:AB816">_xlfn.TEXTSPLIT($F816,$V816)</f>
        <v>602658195</v>
      </c>
      <c r="AB816" t="str">
        <v/>
      </c>
    </row>
    <row r="817" spans="1:28">
      <c r="A817" s="32" t="s">
        <v>1945</v>
      </c>
      <c r="B817" s="37" t="str" cm="1">
        <f t="array" ref="B817:D817">TRIM(_xlfn.TEXTSPLIT($A817,"#"))</f>
        <v>3rdDec2024(03:53:47)602748199Subscribers</v>
      </c>
      <c r="C817" s="27" t="str">
        <v>Unlock Your Potential</v>
      </c>
      <c r="D817" s="27" t="str">
        <v>[12]</v>
      </c>
      <c r="E817" s="27" t="str" cm="1">
        <f t="array" ref="E817:F817">_xlfn.TEXTSPLIT($B817,")")</f>
        <v>3rdDec2024(03:53:47</v>
      </c>
      <c r="F817" s="27" t="str">
        <v>602748199Subscribers</v>
      </c>
      <c r="G817" s="27" t="str">
        <f t="shared" si="121"/>
        <v>12]</v>
      </c>
      <c r="H817" s="27">
        <f>VALUE(SUBSTITUTE($G817,"]",""))</f>
        <v>12</v>
      </c>
      <c r="I817" s="27" t="str">
        <f t="shared" si="122"/>
        <v>Unlock Your Potential</v>
      </c>
      <c r="J817" s="28" t="str">
        <f t="shared" si="123"/>
        <v>3rdDec2024 03:53:47</v>
      </c>
      <c r="K817" s="28" t="str" cm="1">
        <f t="array" ref="K817:L817">_xlfn.TEXTSPLIT($J817," ")</f>
        <v>3rdDec2024</v>
      </c>
      <c r="L817" s="28" t="str">
        <v>03:53:47</v>
      </c>
      <c r="M817" s="58" t="str">
        <f t="shared" si="124"/>
        <v>3/12/2024</v>
      </c>
      <c r="N817" s="28" t="str" cm="1">
        <f t="array" ref="N817:P817">_xlfn.TEXTSPLIT($M817,"/")</f>
        <v>3</v>
      </c>
      <c r="O817" s="28" t="str">
        <v>12</v>
      </c>
      <c r="P817" s="28" t="str">
        <v>2024</v>
      </c>
      <c r="Q817" s="28">
        <f>DATE(P817,N817,O817)</f>
        <v>45363</v>
      </c>
      <c r="R817" s="89" t="str" cm="1">
        <f t="array" ref="R817:T817">_xlfn.TEXTSPLIT($L817,":")</f>
        <v>03</v>
      </c>
      <c r="S817" s="28" t="str">
        <v>53</v>
      </c>
      <c r="T817" s="28" t="str">
        <v>47</v>
      </c>
      <c r="U817" s="90">
        <f t="shared" si="125"/>
        <v>0.16234953703703703</v>
      </c>
      <c r="V817" s="27" t="str">
        <f t="shared" si="126"/>
        <v>Subscribers</v>
      </c>
      <c r="W817" s="37" t="str">
        <f t="shared" si="127"/>
        <v>Youtube</v>
      </c>
      <c r="X817" s="71">
        <f t="shared" si="119"/>
        <v>12</v>
      </c>
      <c r="Y817" s="60" t="str">
        <f t="shared" si="120"/>
        <v>Unlock Your Potential</v>
      </c>
      <c r="Z817" s="69">
        <f t="shared" si="128"/>
        <v>45363</v>
      </c>
      <c r="AA817" s="66" t="str" cm="1">
        <f t="array" ref="AA817:AB817">_xlfn.TEXTSPLIT($F817,$V817)</f>
        <v>602748199</v>
      </c>
      <c r="AB817" t="str">
        <v/>
      </c>
    </row>
    <row r="818" spans="1:28">
      <c r="A818" s="32" t="s">
        <v>1946</v>
      </c>
      <c r="B818" s="37" t="str" cm="1">
        <f t="array" ref="B818:D818">TRIM(_xlfn.TEXTSPLIT($A818,"#"))</f>
        <v>2ndDec2024(11:20:10)602838203Reels</v>
      </c>
      <c r="C818" s="27" t="str">
        <v>Unlock Your Potential</v>
      </c>
      <c r="D818" s="27" t="str">
        <v>[19]</v>
      </c>
      <c r="E818" s="27" t="str" cm="1">
        <f t="array" ref="E818:F818">_xlfn.TEXTSPLIT($B818,")")</f>
        <v>2ndDec2024(11:20:10</v>
      </c>
      <c r="F818" s="27" t="str">
        <v>602838203Reels</v>
      </c>
      <c r="G818" s="27" t="str">
        <f t="shared" si="121"/>
        <v>19]</v>
      </c>
      <c r="H818" s="27">
        <f>VALUE(SUBSTITUTE($G818,"]",""))</f>
        <v>19</v>
      </c>
      <c r="I818" s="27" t="str">
        <f t="shared" si="122"/>
        <v>Unlock Your Potential</v>
      </c>
      <c r="J818" s="28" t="str">
        <f t="shared" si="123"/>
        <v>2ndDec2024 11:20:10</v>
      </c>
      <c r="K818" s="28" t="str" cm="1">
        <f t="array" ref="K818:L818">_xlfn.TEXTSPLIT($J818," ")</f>
        <v>2ndDec2024</v>
      </c>
      <c r="L818" s="28" t="str">
        <v>11:20:10</v>
      </c>
      <c r="M818" s="58" t="str">
        <f t="shared" si="124"/>
        <v>2/12/2024</v>
      </c>
      <c r="N818" s="28" t="str" cm="1">
        <f t="array" ref="N818:P818">_xlfn.TEXTSPLIT($M818,"/")</f>
        <v>2</v>
      </c>
      <c r="O818" s="28" t="str">
        <v>12</v>
      </c>
      <c r="P818" s="28" t="str">
        <v>2024</v>
      </c>
      <c r="Q818" s="28">
        <f>DATE(P818,N818,O818)</f>
        <v>45334</v>
      </c>
      <c r="R818" s="89" t="str" cm="1">
        <f t="array" ref="R818:T818">_xlfn.TEXTSPLIT($L818,":")</f>
        <v>11</v>
      </c>
      <c r="S818" s="28" t="str">
        <v>20</v>
      </c>
      <c r="T818" s="28" t="str">
        <v>10</v>
      </c>
      <c r="U818" s="90">
        <f t="shared" si="125"/>
        <v>0.47233796296296299</v>
      </c>
      <c r="V818" s="27" t="str">
        <f t="shared" si="126"/>
        <v>Reels</v>
      </c>
      <c r="W818" s="37" t="str">
        <f t="shared" si="127"/>
        <v>Instagram</v>
      </c>
      <c r="X818" s="71">
        <f t="shared" si="119"/>
        <v>19</v>
      </c>
      <c r="Y818" s="60" t="str">
        <f t="shared" si="120"/>
        <v>Unlock Your Potential</v>
      </c>
      <c r="Z818" s="69">
        <f t="shared" si="128"/>
        <v>45334</v>
      </c>
      <c r="AA818" s="66" t="str" cm="1">
        <f t="array" ref="AA818:AB818">_xlfn.TEXTSPLIT($F818,$V818)</f>
        <v>602838203</v>
      </c>
      <c r="AB818" t="str">
        <v/>
      </c>
    </row>
    <row r="819" spans="1:28">
      <c r="A819" s="32" t="s">
        <v>1947</v>
      </c>
      <c r="B819" s="37" t="str" cm="1">
        <f t="array" ref="B819:D819">TRIM(_xlfn.TEXTSPLIT($A819,"#"))</f>
        <v>2ndDec2024(08:44:18)602928206Monetization</v>
      </c>
      <c r="C819" s="27" t="str">
        <v>Train to Gain</v>
      </c>
      <c r="D819" s="27" t="str">
        <v>[3]</v>
      </c>
      <c r="E819" s="27" t="str" cm="1">
        <f t="array" ref="E819:F819">_xlfn.TEXTSPLIT($B819,")")</f>
        <v>2ndDec2024(08:44:18</v>
      </c>
      <c r="F819" s="27" t="str">
        <v>602928206Monetization</v>
      </c>
      <c r="G819" s="27" t="str">
        <f t="shared" si="121"/>
        <v>3]</v>
      </c>
      <c r="H819" s="27">
        <f>VALUE(SUBSTITUTE($G819,"]",""))</f>
        <v>3</v>
      </c>
      <c r="I819" s="27" t="str">
        <f t="shared" si="122"/>
        <v>Train to Gain</v>
      </c>
      <c r="J819" s="28" t="str">
        <f t="shared" si="123"/>
        <v>2ndDec2024 08:44:18</v>
      </c>
      <c r="K819" s="28" t="str" cm="1">
        <f t="array" ref="K819:L819">_xlfn.TEXTSPLIT($J819," ")</f>
        <v>2ndDec2024</v>
      </c>
      <c r="L819" s="28" t="str">
        <v>08:44:18</v>
      </c>
      <c r="M819" s="58" t="str">
        <f t="shared" si="124"/>
        <v>2/12/2024</v>
      </c>
      <c r="N819" s="28" t="str" cm="1">
        <f t="array" ref="N819:P819">_xlfn.TEXTSPLIT($M819,"/")</f>
        <v>2</v>
      </c>
      <c r="O819" s="28" t="str">
        <v>12</v>
      </c>
      <c r="P819" s="28" t="str">
        <v>2024</v>
      </c>
      <c r="Q819" s="28">
        <f>DATE(P819,N819,O819)</f>
        <v>45334</v>
      </c>
      <c r="R819" s="89" t="str" cm="1">
        <f t="array" ref="R819:T819">_xlfn.TEXTSPLIT($L819,":")</f>
        <v>08</v>
      </c>
      <c r="S819" s="28" t="str">
        <v>44</v>
      </c>
      <c r="T819" s="28" t="str">
        <v>18</v>
      </c>
      <c r="U819" s="90">
        <f t="shared" si="125"/>
        <v>0.36409722222222224</v>
      </c>
      <c r="V819" s="27" t="str">
        <f t="shared" si="126"/>
        <v>Monetization</v>
      </c>
      <c r="W819" s="37" t="str">
        <f t="shared" si="127"/>
        <v>Youtube</v>
      </c>
      <c r="X819" s="71">
        <f t="shared" si="119"/>
        <v>3</v>
      </c>
      <c r="Y819" s="60" t="str">
        <f t="shared" si="120"/>
        <v>Train to Gain</v>
      </c>
      <c r="Z819" s="69">
        <f t="shared" si="128"/>
        <v>45334</v>
      </c>
      <c r="AA819" s="66" t="str" cm="1">
        <f t="array" ref="AA819:AB819">_xlfn.TEXTSPLIT($F819,$V819)</f>
        <v>602928206</v>
      </c>
      <c r="AB819" t="str">
        <v/>
      </c>
    </row>
    <row r="820" spans="1:28">
      <c r="A820" s="32" t="s">
        <v>1948</v>
      </c>
      <c r="B820" s="37" t="str" cm="1">
        <f t="array" ref="B820:D820">TRIM(_xlfn.TEXTSPLIT($A820,"#"))</f>
        <v>1stDec2024(00:17:26)703018210News Feed</v>
      </c>
      <c r="C820" s="27" t="str">
        <v>Unlock Your Potential</v>
      </c>
      <c r="D820" s="27" t="str">
        <v>[17]</v>
      </c>
      <c r="E820" s="27" t="str" cm="1">
        <f t="array" ref="E820:F820">_xlfn.TEXTSPLIT($B820,")")</f>
        <v>1stDec2024(00:17:26</v>
      </c>
      <c r="F820" s="27" t="str">
        <v>703018210News Feed</v>
      </c>
      <c r="G820" s="27" t="str">
        <f t="shared" si="121"/>
        <v>17]</v>
      </c>
      <c r="H820" s="27">
        <f>VALUE(SUBSTITUTE($G820,"]",""))</f>
        <v>17</v>
      </c>
      <c r="I820" s="27" t="str">
        <f t="shared" si="122"/>
        <v>Unlock Your Potential</v>
      </c>
      <c r="J820" s="28" t="str">
        <f t="shared" si="123"/>
        <v>1stDec2024 00:17:26</v>
      </c>
      <c r="K820" s="28" t="str" cm="1">
        <f t="array" ref="K820:L820">_xlfn.TEXTSPLIT($J820," ")</f>
        <v>1stDec2024</v>
      </c>
      <c r="L820" s="28" t="str">
        <v>00:17:26</v>
      </c>
      <c r="M820" s="58" t="str">
        <f t="shared" si="124"/>
        <v>1/12/2024</v>
      </c>
      <c r="N820" s="28" t="str" cm="1">
        <f t="array" ref="N820:P820">_xlfn.TEXTSPLIT($M820,"/")</f>
        <v>1</v>
      </c>
      <c r="O820" s="28" t="str">
        <v>12</v>
      </c>
      <c r="P820" s="28" t="str">
        <v>2024</v>
      </c>
      <c r="Q820" s="28">
        <f>DATE(P820,N820,O820)</f>
        <v>45303</v>
      </c>
      <c r="R820" s="89" t="str" cm="1">
        <f t="array" ref="R820:T820">_xlfn.TEXTSPLIT($L820,":")</f>
        <v>00</v>
      </c>
      <c r="S820" s="28" t="str">
        <v>17</v>
      </c>
      <c r="T820" s="28" t="str">
        <v>26</v>
      </c>
      <c r="U820" s="90">
        <f t="shared" si="125"/>
        <v>1.2106481481481482E-2</v>
      </c>
      <c r="V820" s="27" t="str">
        <f t="shared" si="126"/>
        <v>News Feed</v>
      </c>
      <c r="W820" s="37" t="str">
        <f t="shared" si="127"/>
        <v>Facebook</v>
      </c>
      <c r="X820" s="71">
        <f t="shared" si="119"/>
        <v>17</v>
      </c>
      <c r="Y820" s="60" t="str">
        <f t="shared" si="120"/>
        <v>Unlock Your Potential</v>
      </c>
      <c r="Z820" s="69">
        <f t="shared" si="128"/>
        <v>45303</v>
      </c>
      <c r="AA820" s="66" t="str" cm="1">
        <f t="array" ref="AA820:AB820">_xlfn.TEXTSPLIT($F820,$V820)</f>
        <v>703018210</v>
      </c>
      <c r="AB820" t="str">
        <v/>
      </c>
    </row>
    <row r="821" spans="1:28">
      <c r="A821" s="32" t="s">
        <v>1949</v>
      </c>
      <c r="B821" s="37" t="str" cm="1">
        <f t="array" ref="B821:D821">TRIM(_xlfn.TEXTSPLIT($A821,"#"))</f>
        <v>6thDec2024(06:56:22)603108214Explore Page</v>
      </c>
      <c r="C821" s="27" t="str">
        <v>Train to Gain</v>
      </c>
      <c r="D821" s="27" t="str">
        <v>[11]</v>
      </c>
      <c r="E821" s="27" t="str" cm="1">
        <f t="array" ref="E821:F821">_xlfn.TEXTSPLIT($B821,")")</f>
        <v>6thDec2024(06:56:22</v>
      </c>
      <c r="F821" s="27" t="str">
        <v>603108214Explore Page</v>
      </c>
      <c r="G821" s="27" t="str">
        <f t="shared" si="121"/>
        <v>11]</v>
      </c>
      <c r="H821" s="27">
        <f>VALUE(SUBSTITUTE($G821,"]",""))</f>
        <v>11</v>
      </c>
      <c r="I821" s="27" t="str">
        <f t="shared" si="122"/>
        <v>Train to Gain</v>
      </c>
      <c r="J821" s="28" t="str">
        <f t="shared" si="123"/>
        <v>6thDec2024 06:56:22</v>
      </c>
      <c r="K821" s="28" t="str" cm="1">
        <f t="array" ref="K821:L821">_xlfn.TEXTSPLIT($J821," ")</f>
        <v>6thDec2024</v>
      </c>
      <c r="L821" s="28" t="str">
        <v>06:56:22</v>
      </c>
      <c r="M821" s="58" t="str">
        <f t="shared" si="124"/>
        <v>6/12/2024</v>
      </c>
      <c r="N821" s="28" t="str" cm="1">
        <f t="array" ref="N821:P821">_xlfn.TEXTSPLIT($M821,"/")</f>
        <v>6</v>
      </c>
      <c r="O821" s="28" t="str">
        <v>12</v>
      </c>
      <c r="P821" s="28" t="str">
        <v>2024</v>
      </c>
      <c r="Q821" s="28">
        <f>DATE(P821,N821,O821)</f>
        <v>45455</v>
      </c>
      <c r="R821" s="89" t="str" cm="1">
        <f t="array" ref="R821:T821">_xlfn.TEXTSPLIT($L821,":")</f>
        <v>06</v>
      </c>
      <c r="S821" s="28" t="str">
        <v>56</v>
      </c>
      <c r="T821" s="28" t="str">
        <v>22</v>
      </c>
      <c r="U821" s="90">
        <f t="shared" si="125"/>
        <v>0.28914351851851849</v>
      </c>
      <c r="V821" s="27" t="str">
        <f t="shared" si="126"/>
        <v>Explore Page</v>
      </c>
      <c r="W821" s="37" t="str">
        <f t="shared" si="127"/>
        <v>Instagram</v>
      </c>
      <c r="X821" s="71">
        <f t="shared" si="119"/>
        <v>11</v>
      </c>
      <c r="Y821" s="60" t="str">
        <f t="shared" si="120"/>
        <v>Train to Gain</v>
      </c>
      <c r="Z821" s="69">
        <f t="shared" si="128"/>
        <v>45455</v>
      </c>
      <c r="AA821" s="66" t="str" cm="1">
        <f t="array" ref="AA821:AB821">_xlfn.TEXTSPLIT($F821,$V821)</f>
        <v>603108214</v>
      </c>
      <c r="AB821" t="str">
        <v/>
      </c>
    </row>
    <row r="822" spans="1:28">
      <c r="A822" s="32" t="s">
        <v>1950</v>
      </c>
      <c r="B822" s="37" t="str" cm="1">
        <f t="array" ref="B822:D822">TRIM(_xlfn.TEXTSPLIT($A822,"#"))</f>
        <v>1stDec2024(10:31:24)603198218Reels</v>
      </c>
      <c r="C822" s="27" t="str">
        <v>Unlock Your Potential</v>
      </c>
      <c r="D822" s="27" t="str">
        <v>[36]</v>
      </c>
      <c r="E822" s="27" t="str" cm="1">
        <f t="array" ref="E822:F822">_xlfn.TEXTSPLIT($B822,")")</f>
        <v>1stDec2024(10:31:24</v>
      </c>
      <c r="F822" s="27" t="str">
        <v>603198218Reels</v>
      </c>
      <c r="G822" s="27" t="str">
        <f t="shared" si="121"/>
        <v>36]</v>
      </c>
      <c r="H822" s="27">
        <f>VALUE(SUBSTITUTE($G822,"]",""))</f>
        <v>36</v>
      </c>
      <c r="I822" s="27" t="str">
        <f t="shared" si="122"/>
        <v>Unlock Your Potential</v>
      </c>
      <c r="J822" s="28" t="str">
        <f t="shared" si="123"/>
        <v>1stDec2024 10:31:24</v>
      </c>
      <c r="K822" s="28" t="str" cm="1">
        <f t="array" ref="K822:L822">_xlfn.TEXTSPLIT($J822," ")</f>
        <v>1stDec2024</v>
      </c>
      <c r="L822" s="28" t="str">
        <v>10:31:24</v>
      </c>
      <c r="M822" s="58" t="str">
        <f t="shared" si="124"/>
        <v>1/12/2024</v>
      </c>
      <c r="N822" s="28" t="str" cm="1">
        <f t="array" ref="N822:P822">_xlfn.TEXTSPLIT($M822,"/")</f>
        <v>1</v>
      </c>
      <c r="O822" s="28" t="str">
        <v>12</v>
      </c>
      <c r="P822" s="28" t="str">
        <v>2024</v>
      </c>
      <c r="Q822" s="28">
        <f>DATE(P822,N822,O822)</f>
        <v>45303</v>
      </c>
      <c r="R822" s="89" t="str" cm="1">
        <f t="array" ref="R822:T822">_xlfn.TEXTSPLIT($L822,":")</f>
        <v>10</v>
      </c>
      <c r="S822" s="28" t="str">
        <v>31</v>
      </c>
      <c r="T822" s="28" t="str">
        <v>24</v>
      </c>
      <c r="U822" s="90">
        <f t="shared" si="125"/>
        <v>0.43847222222222221</v>
      </c>
      <c r="V822" s="27" t="str">
        <f t="shared" si="126"/>
        <v>Reels</v>
      </c>
      <c r="W822" s="37" t="str">
        <f t="shared" si="127"/>
        <v>Instagram</v>
      </c>
      <c r="X822" s="71">
        <f t="shared" si="119"/>
        <v>36</v>
      </c>
      <c r="Y822" s="60" t="str">
        <f t="shared" si="120"/>
        <v>Unlock Your Potential</v>
      </c>
      <c r="Z822" s="69">
        <f t="shared" si="128"/>
        <v>45303</v>
      </c>
      <c r="AA822" s="66" t="str" cm="1">
        <f t="array" ref="AA822:AB822">_xlfn.TEXTSPLIT($F822,$V822)</f>
        <v>603198218</v>
      </c>
      <c r="AB822" t="str">
        <v/>
      </c>
    </row>
    <row r="823" spans="1:28">
      <c r="A823" s="32" t="s">
        <v>1951</v>
      </c>
      <c r="B823" s="37" t="str" cm="1">
        <f t="array" ref="B823:D823">TRIM(_xlfn.TEXTSPLIT($A823,"#"))</f>
        <v>7thDec2024(11:48:14)703288221Explore Page</v>
      </c>
      <c r="C823" s="27" t="str">
        <v>Train to Gain</v>
      </c>
      <c r="D823" s="27" t="str">
        <v>[32]</v>
      </c>
      <c r="E823" s="27" t="str" cm="1">
        <f t="array" ref="E823:F823">_xlfn.TEXTSPLIT($B823,")")</f>
        <v>7thDec2024(11:48:14</v>
      </c>
      <c r="F823" s="27" t="str">
        <v>703288221Explore Page</v>
      </c>
      <c r="G823" s="27" t="str">
        <f t="shared" si="121"/>
        <v>32]</v>
      </c>
      <c r="H823" s="27">
        <f>VALUE(SUBSTITUTE($G823,"]",""))</f>
        <v>32</v>
      </c>
      <c r="I823" s="27" t="str">
        <f t="shared" si="122"/>
        <v>Train to Gain</v>
      </c>
      <c r="J823" s="28" t="str">
        <f t="shared" si="123"/>
        <v>7thDec2024 11:48:14</v>
      </c>
      <c r="K823" s="28" t="str" cm="1">
        <f t="array" ref="K823:L823">_xlfn.TEXTSPLIT($J823," ")</f>
        <v>7thDec2024</v>
      </c>
      <c r="L823" s="28" t="str">
        <v>11:48:14</v>
      </c>
      <c r="M823" s="58" t="str">
        <f t="shared" si="124"/>
        <v>7/12/2024</v>
      </c>
      <c r="N823" s="28" t="str" cm="1">
        <f t="array" ref="N823:P823">_xlfn.TEXTSPLIT($M823,"/")</f>
        <v>7</v>
      </c>
      <c r="O823" s="28" t="str">
        <v>12</v>
      </c>
      <c r="P823" s="28" t="str">
        <v>2024</v>
      </c>
      <c r="Q823" s="28">
        <f>DATE(P823,N823,O823)</f>
        <v>45485</v>
      </c>
      <c r="R823" s="89" t="str" cm="1">
        <f t="array" ref="R823:T823">_xlfn.TEXTSPLIT($L823,":")</f>
        <v>11</v>
      </c>
      <c r="S823" s="28" t="str">
        <v>48</v>
      </c>
      <c r="T823" s="28" t="str">
        <v>14</v>
      </c>
      <c r="U823" s="90">
        <f t="shared" si="125"/>
        <v>0.49182870370370368</v>
      </c>
      <c r="V823" s="27" t="str">
        <f t="shared" si="126"/>
        <v>Explore Page</v>
      </c>
      <c r="W823" s="37" t="str">
        <f t="shared" si="127"/>
        <v>Instagram</v>
      </c>
      <c r="X823" s="71">
        <f t="shared" si="119"/>
        <v>32</v>
      </c>
      <c r="Y823" s="60" t="str">
        <f t="shared" si="120"/>
        <v>Train to Gain</v>
      </c>
      <c r="Z823" s="69">
        <f t="shared" si="128"/>
        <v>45485</v>
      </c>
      <c r="AA823" s="66" t="str" cm="1">
        <f t="array" ref="AA823:AB823">_xlfn.TEXTSPLIT($F823,$V823)</f>
        <v>703288221</v>
      </c>
      <c r="AB823" t="str">
        <v/>
      </c>
    </row>
    <row r="824" spans="1:28">
      <c r="A824" s="32" t="s">
        <v>1952</v>
      </c>
      <c r="B824" s="37" t="str" cm="1">
        <f t="array" ref="B824:D824">TRIM(_xlfn.TEXTSPLIT($A824,"#"))</f>
        <v>1stDec2024(03:14:51)603378225Explore Page</v>
      </c>
      <c r="C824" s="27" t="str">
        <v>Unlock Your Potential</v>
      </c>
      <c r="D824" s="27" t="str">
        <v>[37]</v>
      </c>
      <c r="E824" s="27" t="str" cm="1">
        <f t="array" ref="E824:F824">_xlfn.TEXTSPLIT($B824,")")</f>
        <v>1stDec2024(03:14:51</v>
      </c>
      <c r="F824" s="27" t="str">
        <v>603378225Explore Page</v>
      </c>
      <c r="G824" s="27" t="str">
        <f t="shared" si="121"/>
        <v>37]</v>
      </c>
      <c r="H824" s="27">
        <f>VALUE(SUBSTITUTE($G824,"]",""))</f>
        <v>37</v>
      </c>
      <c r="I824" s="27" t="str">
        <f t="shared" si="122"/>
        <v>Unlock Your Potential</v>
      </c>
      <c r="J824" s="28" t="str">
        <f t="shared" si="123"/>
        <v>1stDec2024 03:14:51</v>
      </c>
      <c r="K824" s="28" t="str" cm="1">
        <f t="array" ref="K824:L824">_xlfn.TEXTSPLIT($J824," ")</f>
        <v>1stDec2024</v>
      </c>
      <c r="L824" s="28" t="str">
        <v>03:14:51</v>
      </c>
      <c r="M824" s="58" t="str">
        <f t="shared" si="124"/>
        <v>1/12/2024</v>
      </c>
      <c r="N824" s="28" t="str" cm="1">
        <f t="array" ref="N824:P824">_xlfn.TEXTSPLIT($M824,"/")</f>
        <v>1</v>
      </c>
      <c r="O824" s="28" t="str">
        <v>12</v>
      </c>
      <c r="P824" s="28" t="str">
        <v>2024</v>
      </c>
      <c r="Q824" s="28">
        <f>DATE(P824,N824,O824)</f>
        <v>45303</v>
      </c>
      <c r="R824" s="89" t="str" cm="1">
        <f t="array" ref="R824:T824">_xlfn.TEXTSPLIT($L824,":")</f>
        <v>03</v>
      </c>
      <c r="S824" s="28" t="str">
        <v>14</v>
      </c>
      <c r="T824" s="28" t="str">
        <v>51</v>
      </c>
      <c r="U824" s="90">
        <f t="shared" si="125"/>
        <v>0.1353125</v>
      </c>
      <c r="V824" s="27" t="str">
        <f t="shared" si="126"/>
        <v>Explore Page</v>
      </c>
      <c r="W824" s="37" t="str">
        <f t="shared" si="127"/>
        <v>Instagram</v>
      </c>
      <c r="X824" s="71">
        <f t="shared" si="119"/>
        <v>37</v>
      </c>
      <c r="Y824" s="60" t="str">
        <f t="shared" si="120"/>
        <v>Unlock Your Potential</v>
      </c>
      <c r="Z824" s="69">
        <f t="shared" si="128"/>
        <v>45303</v>
      </c>
      <c r="AA824" s="66" t="str" cm="1">
        <f t="array" ref="AA824:AB824">_xlfn.TEXTSPLIT($F824,$V824)</f>
        <v>603378225</v>
      </c>
      <c r="AB824" t="str">
        <v/>
      </c>
    </row>
    <row r="825" spans="1:28">
      <c r="A825" s="32" t="s">
        <v>1953</v>
      </c>
      <c r="B825" s="37" t="str" cm="1">
        <f t="array" ref="B825:D825">TRIM(_xlfn.TEXTSPLIT($A825,"#"))</f>
        <v>7thDec2024(00:33:58)703468229Explore Page</v>
      </c>
      <c r="C825" s="27" t="str">
        <v>Train to Gain</v>
      </c>
      <c r="D825" s="27" t="str">
        <v>[33]</v>
      </c>
      <c r="E825" s="27" t="str" cm="1">
        <f t="array" ref="E825:F825">_xlfn.TEXTSPLIT($B825,")")</f>
        <v>7thDec2024(00:33:58</v>
      </c>
      <c r="F825" s="27" t="str">
        <v>703468229Explore Page</v>
      </c>
      <c r="G825" s="27" t="str">
        <f t="shared" si="121"/>
        <v>33]</v>
      </c>
      <c r="H825" s="27">
        <f>VALUE(SUBSTITUTE($G825,"]",""))</f>
        <v>33</v>
      </c>
      <c r="I825" s="27" t="str">
        <f t="shared" si="122"/>
        <v>Train to Gain</v>
      </c>
      <c r="J825" s="28" t="str">
        <f t="shared" si="123"/>
        <v>7thDec2024 00:33:58</v>
      </c>
      <c r="K825" s="28" t="str" cm="1">
        <f t="array" ref="K825:L825">_xlfn.TEXTSPLIT($J825," ")</f>
        <v>7thDec2024</v>
      </c>
      <c r="L825" s="28" t="str">
        <v>00:33:58</v>
      </c>
      <c r="M825" s="58" t="str">
        <f t="shared" si="124"/>
        <v>7/12/2024</v>
      </c>
      <c r="N825" s="28" t="str" cm="1">
        <f t="array" ref="N825:P825">_xlfn.TEXTSPLIT($M825,"/")</f>
        <v>7</v>
      </c>
      <c r="O825" s="28" t="str">
        <v>12</v>
      </c>
      <c r="P825" s="28" t="str">
        <v>2024</v>
      </c>
      <c r="Q825" s="28">
        <f>DATE(P825,N825,O825)</f>
        <v>45485</v>
      </c>
      <c r="R825" s="89" t="str" cm="1">
        <f t="array" ref="R825:T825">_xlfn.TEXTSPLIT($L825,":")</f>
        <v>00</v>
      </c>
      <c r="S825" s="28" t="str">
        <v>33</v>
      </c>
      <c r="T825" s="28" t="str">
        <v>58</v>
      </c>
      <c r="U825" s="90">
        <f t="shared" si="125"/>
        <v>2.3587962962962963E-2</v>
      </c>
      <c r="V825" s="27" t="str">
        <f t="shared" si="126"/>
        <v>Explore Page</v>
      </c>
      <c r="W825" s="37" t="str">
        <f t="shared" si="127"/>
        <v>Instagram</v>
      </c>
      <c r="X825" s="71">
        <f t="shared" si="119"/>
        <v>33</v>
      </c>
      <c r="Y825" s="60" t="str">
        <f t="shared" si="120"/>
        <v>Train to Gain</v>
      </c>
      <c r="Z825" s="69">
        <f t="shared" si="128"/>
        <v>45485</v>
      </c>
      <c r="AA825" s="66" t="str" cm="1">
        <f t="array" ref="AA825:AB825">_xlfn.TEXTSPLIT($F825,$V825)</f>
        <v>703468229</v>
      </c>
      <c r="AB825" t="str">
        <v/>
      </c>
    </row>
    <row r="826" spans="1:28">
      <c r="A826" s="32" t="s">
        <v>1954</v>
      </c>
      <c r="B826" s="37" t="str" cm="1">
        <f t="array" ref="B826:D826">TRIM(_xlfn.TEXTSPLIT($A826,"#"))</f>
        <v>3rdDec2024(05:45:32)703558233Explore Page</v>
      </c>
      <c r="C826" s="27" t="str">
        <v>Train to Gain</v>
      </c>
      <c r="D826" s="27" t="str">
        <v>[33]</v>
      </c>
      <c r="E826" s="27" t="str" cm="1">
        <f t="array" ref="E826:F826">_xlfn.TEXTSPLIT($B826,")")</f>
        <v>3rdDec2024(05:45:32</v>
      </c>
      <c r="F826" s="27" t="str">
        <v>703558233Explore Page</v>
      </c>
      <c r="G826" s="27" t="str">
        <f t="shared" si="121"/>
        <v>33]</v>
      </c>
      <c r="H826" s="27">
        <f>VALUE(SUBSTITUTE($G826,"]",""))</f>
        <v>33</v>
      </c>
      <c r="I826" s="27" t="str">
        <f t="shared" si="122"/>
        <v>Train to Gain</v>
      </c>
      <c r="J826" s="28" t="str">
        <f t="shared" si="123"/>
        <v>3rdDec2024 05:45:32</v>
      </c>
      <c r="K826" s="28" t="str" cm="1">
        <f t="array" ref="K826:L826">_xlfn.TEXTSPLIT($J826," ")</f>
        <v>3rdDec2024</v>
      </c>
      <c r="L826" s="28" t="str">
        <v>05:45:32</v>
      </c>
      <c r="M826" s="58" t="str">
        <f t="shared" si="124"/>
        <v>3/12/2024</v>
      </c>
      <c r="N826" s="28" t="str" cm="1">
        <f t="array" ref="N826:P826">_xlfn.TEXTSPLIT($M826,"/")</f>
        <v>3</v>
      </c>
      <c r="O826" s="28" t="str">
        <v>12</v>
      </c>
      <c r="P826" s="28" t="str">
        <v>2024</v>
      </c>
      <c r="Q826" s="28">
        <f>DATE(P826,N826,O826)</f>
        <v>45363</v>
      </c>
      <c r="R826" s="89" t="str" cm="1">
        <f t="array" ref="R826:T826">_xlfn.TEXTSPLIT($L826,":")</f>
        <v>05</v>
      </c>
      <c r="S826" s="28" t="str">
        <v>45</v>
      </c>
      <c r="T826" s="28" t="str">
        <v>32</v>
      </c>
      <c r="U826" s="90">
        <f t="shared" si="125"/>
        <v>0.2399537037037037</v>
      </c>
      <c r="V826" s="27" t="str">
        <f t="shared" si="126"/>
        <v>Explore Page</v>
      </c>
      <c r="W826" s="37" t="str">
        <f t="shared" si="127"/>
        <v>Instagram</v>
      </c>
      <c r="X826" s="71">
        <f t="shared" si="119"/>
        <v>33</v>
      </c>
      <c r="Y826" s="60" t="str">
        <f t="shared" si="120"/>
        <v>Train to Gain</v>
      </c>
      <c r="Z826" s="69">
        <f t="shared" si="128"/>
        <v>45363</v>
      </c>
      <c r="AA826" s="66" t="str" cm="1">
        <f t="array" ref="AA826:AB826">_xlfn.TEXTSPLIT($F826,$V826)</f>
        <v>703558233</v>
      </c>
      <c r="AB826" t="str">
        <v/>
      </c>
    </row>
    <row r="827" spans="1:28">
      <c r="A827" s="32" t="s">
        <v>1955</v>
      </c>
      <c r="B827" s="37" t="str" cm="1">
        <f t="array" ref="B827:D827">TRIM(_xlfn.TEXTSPLIT($A827,"#"))</f>
        <v>6thDec2024(08:53:26)703648237Explore Page</v>
      </c>
      <c r="C827" s="27" t="str">
        <v>Train to Gain</v>
      </c>
      <c r="D827" s="27" t="str">
        <v>[36]</v>
      </c>
      <c r="E827" s="27" t="str" cm="1">
        <f t="array" ref="E827:F827">_xlfn.TEXTSPLIT($B827,")")</f>
        <v>6thDec2024(08:53:26</v>
      </c>
      <c r="F827" s="27" t="str">
        <v>703648237Explore Page</v>
      </c>
      <c r="G827" s="27" t="str">
        <f t="shared" si="121"/>
        <v>36]</v>
      </c>
      <c r="H827" s="27">
        <f>VALUE(SUBSTITUTE($G827,"]",""))</f>
        <v>36</v>
      </c>
      <c r="I827" s="27" t="str">
        <f t="shared" si="122"/>
        <v>Train to Gain</v>
      </c>
      <c r="J827" s="28" t="str">
        <f t="shared" si="123"/>
        <v>6thDec2024 08:53:26</v>
      </c>
      <c r="K827" s="28" t="str" cm="1">
        <f t="array" ref="K827:L827">_xlfn.TEXTSPLIT($J827," ")</f>
        <v>6thDec2024</v>
      </c>
      <c r="L827" s="28" t="str">
        <v>08:53:26</v>
      </c>
      <c r="M827" s="58" t="str">
        <f t="shared" si="124"/>
        <v>6/12/2024</v>
      </c>
      <c r="N827" s="28" t="str" cm="1">
        <f t="array" ref="N827:P827">_xlfn.TEXTSPLIT($M827,"/")</f>
        <v>6</v>
      </c>
      <c r="O827" s="28" t="str">
        <v>12</v>
      </c>
      <c r="P827" s="28" t="str">
        <v>2024</v>
      </c>
      <c r="Q827" s="28">
        <f>DATE(P827,N827,O827)</f>
        <v>45455</v>
      </c>
      <c r="R827" s="89" t="str" cm="1">
        <f t="array" ref="R827:T827">_xlfn.TEXTSPLIT($L827,":")</f>
        <v>08</v>
      </c>
      <c r="S827" s="28" t="str">
        <v>53</v>
      </c>
      <c r="T827" s="28" t="str">
        <v>26</v>
      </c>
      <c r="U827" s="90">
        <f t="shared" si="125"/>
        <v>0.37043981481481481</v>
      </c>
      <c r="V827" s="27" t="str">
        <f t="shared" si="126"/>
        <v>Explore Page</v>
      </c>
      <c r="W827" s="37" t="str">
        <f t="shared" si="127"/>
        <v>Instagram</v>
      </c>
      <c r="X827" s="71">
        <f t="shared" si="119"/>
        <v>36</v>
      </c>
      <c r="Y827" s="60" t="str">
        <f t="shared" si="120"/>
        <v>Train to Gain</v>
      </c>
      <c r="Z827" s="69">
        <f t="shared" si="128"/>
        <v>45455</v>
      </c>
      <c r="AA827" s="66" t="str" cm="1">
        <f t="array" ref="AA827:AB827">_xlfn.TEXTSPLIT($F827,$V827)</f>
        <v>703648237</v>
      </c>
      <c r="AB827" t="str">
        <v/>
      </c>
    </row>
    <row r="828" spans="1:28">
      <c r="A828" s="32" t="s">
        <v>1956</v>
      </c>
      <c r="B828" s="37" t="str" cm="1">
        <f t="array" ref="B828:D828">TRIM(_xlfn.TEXTSPLIT($A828,"#"))</f>
        <v>7thDec2024(01:48:23)603738240Explore Page</v>
      </c>
      <c r="C828" s="27" t="str">
        <v>Unlock Your Potential</v>
      </c>
      <c r="D828" s="27" t="str">
        <v>[37]</v>
      </c>
      <c r="E828" s="27" t="str" cm="1">
        <f t="array" ref="E828:F828">_xlfn.TEXTSPLIT($B828,")")</f>
        <v>7thDec2024(01:48:23</v>
      </c>
      <c r="F828" s="27" t="str">
        <v>603738240Explore Page</v>
      </c>
      <c r="G828" s="27" t="str">
        <f t="shared" si="121"/>
        <v>37]</v>
      </c>
      <c r="H828" s="27">
        <f>VALUE(SUBSTITUTE($G828,"]",""))</f>
        <v>37</v>
      </c>
      <c r="I828" s="27" t="str">
        <f t="shared" si="122"/>
        <v>Unlock Your Potential</v>
      </c>
      <c r="J828" s="28" t="str">
        <f t="shared" si="123"/>
        <v>7thDec2024 01:48:23</v>
      </c>
      <c r="K828" s="28" t="str" cm="1">
        <f t="array" ref="K828:L828">_xlfn.TEXTSPLIT($J828," ")</f>
        <v>7thDec2024</v>
      </c>
      <c r="L828" s="28" t="str">
        <v>01:48:23</v>
      </c>
      <c r="M828" s="58" t="str">
        <f t="shared" si="124"/>
        <v>7/12/2024</v>
      </c>
      <c r="N828" s="28" t="str" cm="1">
        <f t="array" ref="N828:P828">_xlfn.TEXTSPLIT($M828,"/")</f>
        <v>7</v>
      </c>
      <c r="O828" s="28" t="str">
        <v>12</v>
      </c>
      <c r="P828" s="28" t="str">
        <v>2024</v>
      </c>
      <c r="Q828" s="28">
        <f>DATE(P828,N828,O828)</f>
        <v>45485</v>
      </c>
      <c r="R828" s="89" t="str" cm="1">
        <f t="array" ref="R828:T828">_xlfn.TEXTSPLIT($L828,":")</f>
        <v>01</v>
      </c>
      <c r="S828" s="28" t="str">
        <v>48</v>
      </c>
      <c r="T828" s="28" t="str">
        <v>23</v>
      </c>
      <c r="U828" s="90">
        <f t="shared" si="125"/>
        <v>7.526620370370371E-2</v>
      </c>
      <c r="V828" s="27" t="str">
        <f t="shared" si="126"/>
        <v>Explore Page</v>
      </c>
      <c r="W828" s="37" t="str">
        <f t="shared" si="127"/>
        <v>Instagram</v>
      </c>
      <c r="X828" s="71">
        <f t="shared" si="119"/>
        <v>37</v>
      </c>
      <c r="Y828" s="60" t="str">
        <f t="shared" si="120"/>
        <v>Unlock Your Potential</v>
      </c>
      <c r="Z828" s="69">
        <f t="shared" si="128"/>
        <v>45485</v>
      </c>
      <c r="AA828" s="66" t="str" cm="1">
        <f t="array" ref="AA828:AB828">_xlfn.TEXTSPLIT($F828,$V828)</f>
        <v>603738240</v>
      </c>
      <c r="AB828" t="str">
        <v/>
      </c>
    </row>
    <row r="829" spans="1:28">
      <c r="A829" s="32" t="s">
        <v>1957</v>
      </c>
      <c r="B829" s="37" t="str" cm="1">
        <f t="array" ref="B829:D829">TRIM(_xlfn.TEXTSPLIT($A829,"#"))</f>
        <v>3rdDec2024(08:03:58)603828244Explore Page</v>
      </c>
      <c r="C829" s="27" t="str">
        <v>Unlock Your Potential</v>
      </c>
      <c r="D829" s="27" t="str">
        <v>[17]</v>
      </c>
      <c r="E829" s="27" t="str" cm="1">
        <f t="array" ref="E829:F829">_xlfn.TEXTSPLIT($B829,")")</f>
        <v>3rdDec2024(08:03:58</v>
      </c>
      <c r="F829" s="27" t="str">
        <v>603828244Explore Page</v>
      </c>
      <c r="G829" s="27" t="str">
        <f t="shared" si="121"/>
        <v>17]</v>
      </c>
      <c r="H829" s="27">
        <f>VALUE(SUBSTITUTE($G829,"]",""))</f>
        <v>17</v>
      </c>
      <c r="I829" s="27" t="str">
        <f t="shared" si="122"/>
        <v>Unlock Your Potential</v>
      </c>
      <c r="J829" s="28" t="str">
        <f t="shared" si="123"/>
        <v>3rdDec2024 08:03:58</v>
      </c>
      <c r="K829" s="28" t="str" cm="1">
        <f t="array" ref="K829:L829">_xlfn.TEXTSPLIT($J829," ")</f>
        <v>3rdDec2024</v>
      </c>
      <c r="L829" s="28" t="str">
        <v>08:03:58</v>
      </c>
      <c r="M829" s="58" t="str">
        <f t="shared" si="124"/>
        <v>3/12/2024</v>
      </c>
      <c r="N829" s="28" t="str" cm="1">
        <f t="array" ref="N829:P829">_xlfn.TEXTSPLIT($M829,"/")</f>
        <v>3</v>
      </c>
      <c r="O829" s="28" t="str">
        <v>12</v>
      </c>
      <c r="P829" s="28" t="str">
        <v>2024</v>
      </c>
      <c r="Q829" s="28">
        <f>DATE(P829,N829,O829)</f>
        <v>45363</v>
      </c>
      <c r="R829" s="89" t="str" cm="1">
        <f t="array" ref="R829:T829">_xlfn.TEXTSPLIT($L829,":")</f>
        <v>08</v>
      </c>
      <c r="S829" s="28" t="str">
        <v>03</v>
      </c>
      <c r="T829" s="28" t="str">
        <v>58</v>
      </c>
      <c r="U829" s="90">
        <f t="shared" si="125"/>
        <v>0.33608796296296295</v>
      </c>
      <c r="V829" s="27" t="str">
        <f t="shared" si="126"/>
        <v>Explore Page</v>
      </c>
      <c r="W829" s="37" t="str">
        <f t="shared" si="127"/>
        <v>Instagram</v>
      </c>
      <c r="X829" s="71">
        <f t="shared" si="119"/>
        <v>17</v>
      </c>
      <c r="Y829" s="60" t="str">
        <f t="shared" si="120"/>
        <v>Unlock Your Potential</v>
      </c>
      <c r="Z829" s="69">
        <f t="shared" si="128"/>
        <v>45363</v>
      </c>
      <c r="AA829" s="66" t="str" cm="1">
        <f t="array" ref="AA829:AB829">_xlfn.TEXTSPLIT($F829,$V829)</f>
        <v>603828244</v>
      </c>
      <c r="AB829" t="str">
        <v/>
      </c>
    </row>
    <row r="830" spans="1:28">
      <c r="A830" s="32" t="s">
        <v>1958</v>
      </c>
      <c r="B830" s="37" t="str" cm="1">
        <f t="array" ref="B830:D830">TRIM(_xlfn.TEXTSPLIT($A830,"#"))</f>
        <v>3rdDec2024(10:28:31)603918248Reels</v>
      </c>
      <c r="C830" s="27" t="str">
        <v>Unlock Your Potential</v>
      </c>
      <c r="D830" s="27" t="str">
        <v>[30]</v>
      </c>
      <c r="E830" s="27" t="str" cm="1">
        <f t="array" ref="E830:F830">_xlfn.TEXTSPLIT($B830,")")</f>
        <v>3rdDec2024(10:28:31</v>
      </c>
      <c r="F830" s="27" t="str">
        <v>603918248Reels</v>
      </c>
      <c r="G830" s="27" t="str">
        <f t="shared" si="121"/>
        <v>30]</v>
      </c>
      <c r="H830" s="27">
        <f>VALUE(SUBSTITUTE($G830,"]",""))</f>
        <v>30</v>
      </c>
      <c r="I830" s="27" t="str">
        <f t="shared" si="122"/>
        <v>Unlock Your Potential</v>
      </c>
      <c r="J830" s="28" t="str">
        <f t="shared" si="123"/>
        <v>3rdDec2024 10:28:31</v>
      </c>
      <c r="K830" s="28" t="str" cm="1">
        <f t="array" ref="K830:L830">_xlfn.TEXTSPLIT($J830," ")</f>
        <v>3rdDec2024</v>
      </c>
      <c r="L830" s="28" t="str">
        <v>10:28:31</v>
      </c>
      <c r="M830" s="58" t="str">
        <f t="shared" si="124"/>
        <v>3/12/2024</v>
      </c>
      <c r="N830" s="28" t="str" cm="1">
        <f t="array" ref="N830:P830">_xlfn.TEXTSPLIT($M830,"/")</f>
        <v>3</v>
      </c>
      <c r="O830" s="28" t="str">
        <v>12</v>
      </c>
      <c r="P830" s="28" t="str">
        <v>2024</v>
      </c>
      <c r="Q830" s="28">
        <f>DATE(P830,N830,O830)</f>
        <v>45363</v>
      </c>
      <c r="R830" s="89" t="str" cm="1">
        <f t="array" ref="R830:T830">_xlfn.TEXTSPLIT($L830,":")</f>
        <v>10</v>
      </c>
      <c r="S830" s="28" t="str">
        <v>28</v>
      </c>
      <c r="T830" s="28" t="str">
        <v>31</v>
      </c>
      <c r="U830" s="90">
        <f t="shared" si="125"/>
        <v>0.43646990740740743</v>
      </c>
      <c r="V830" s="27" t="str">
        <f t="shared" si="126"/>
        <v>Reels</v>
      </c>
      <c r="W830" s="37" t="str">
        <f t="shared" si="127"/>
        <v>Instagram</v>
      </c>
      <c r="X830" s="71">
        <f t="shared" si="119"/>
        <v>30</v>
      </c>
      <c r="Y830" s="60" t="str">
        <f t="shared" si="120"/>
        <v>Unlock Your Potential</v>
      </c>
      <c r="Z830" s="69">
        <f t="shared" si="128"/>
        <v>45363</v>
      </c>
      <c r="AA830" s="66" t="str" cm="1">
        <f t="array" ref="AA830:AB830">_xlfn.TEXTSPLIT($F830,$V830)</f>
        <v>603918248</v>
      </c>
      <c r="AB830" t="str">
        <v/>
      </c>
    </row>
    <row r="831" spans="1:28">
      <c r="A831" s="32" t="s">
        <v>1959</v>
      </c>
      <c r="B831" s="37" t="str" cm="1">
        <f t="array" ref="B831:D831">TRIM(_xlfn.TEXTSPLIT($A831,"#"))</f>
        <v>3rdDec2024(08:27:32)704008252Explore Page</v>
      </c>
      <c r="C831" s="27" t="str">
        <v>Unlock Your Potential</v>
      </c>
      <c r="D831" s="27" t="str">
        <v>[31]</v>
      </c>
      <c r="E831" s="27" t="str" cm="1">
        <f t="array" ref="E831:F831">_xlfn.TEXTSPLIT($B831,")")</f>
        <v>3rdDec2024(08:27:32</v>
      </c>
      <c r="F831" s="27" t="str">
        <v>704008252Explore Page</v>
      </c>
      <c r="G831" s="27" t="str">
        <f t="shared" si="121"/>
        <v>31]</v>
      </c>
      <c r="H831" s="27">
        <f>VALUE(SUBSTITUTE($G831,"]",""))</f>
        <v>31</v>
      </c>
      <c r="I831" s="27" t="str">
        <f t="shared" si="122"/>
        <v>Unlock Your Potential</v>
      </c>
      <c r="J831" s="28" t="str">
        <f t="shared" si="123"/>
        <v>3rdDec2024 08:27:32</v>
      </c>
      <c r="K831" s="28" t="str" cm="1">
        <f t="array" ref="K831:L831">_xlfn.TEXTSPLIT($J831," ")</f>
        <v>3rdDec2024</v>
      </c>
      <c r="L831" s="28" t="str">
        <v>08:27:32</v>
      </c>
      <c r="M831" s="58" t="str">
        <f t="shared" si="124"/>
        <v>3/12/2024</v>
      </c>
      <c r="N831" s="28" t="str" cm="1">
        <f t="array" ref="N831:P831">_xlfn.TEXTSPLIT($M831,"/")</f>
        <v>3</v>
      </c>
      <c r="O831" s="28" t="str">
        <v>12</v>
      </c>
      <c r="P831" s="28" t="str">
        <v>2024</v>
      </c>
      <c r="Q831" s="28">
        <f>DATE(P831,N831,O831)</f>
        <v>45363</v>
      </c>
      <c r="R831" s="89" t="str" cm="1">
        <f t="array" ref="R831:T831">_xlfn.TEXTSPLIT($L831,":")</f>
        <v>08</v>
      </c>
      <c r="S831" s="28" t="str">
        <v>27</v>
      </c>
      <c r="T831" s="28" t="str">
        <v>32</v>
      </c>
      <c r="U831" s="90">
        <f t="shared" si="125"/>
        <v>0.35245370370370371</v>
      </c>
      <c r="V831" s="27" t="str">
        <f t="shared" si="126"/>
        <v>Explore Page</v>
      </c>
      <c r="W831" s="37" t="str">
        <f t="shared" si="127"/>
        <v>Instagram</v>
      </c>
      <c r="X831" s="71">
        <f t="shared" si="119"/>
        <v>31</v>
      </c>
      <c r="Y831" s="60" t="str">
        <f t="shared" si="120"/>
        <v>Unlock Your Potential</v>
      </c>
      <c r="Z831" s="69">
        <f t="shared" si="128"/>
        <v>45363</v>
      </c>
      <c r="AA831" s="66" t="str" cm="1">
        <f t="array" ref="AA831:AB831">_xlfn.TEXTSPLIT($F831,$V831)</f>
        <v>704008252</v>
      </c>
      <c r="AB831" t="str">
        <v/>
      </c>
    </row>
    <row r="832" spans="1:28">
      <c r="A832" s="32" t="s">
        <v>1960</v>
      </c>
      <c r="B832" s="37" t="str" cm="1">
        <f t="array" ref="B832:D832">TRIM(_xlfn.TEXTSPLIT($A832,"#"))</f>
        <v>1stDec2024(04:35:02)604098255Reels</v>
      </c>
      <c r="C832" s="27" t="str">
        <v>Unlock Your Potential</v>
      </c>
      <c r="D832" s="27" t="str">
        <v>[38]</v>
      </c>
      <c r="E832" s="27" t="str" cm="1">
        <f t="array" ref="E832:F832">_xlfn.TEXTSPLIT($B832,")")</f>
        <v>1stDec2024(04:35:02</v>
      </c>
      <c r="F832" s="27" t="str">
        <v>604098255Reels</v>
      </c>
      <c r="G832" s="27" t="str">
        <f t="shared" si="121"/>
        <v>38]</v>
      </c>
      <c r="H832" s="27">
        <f>VALUE(SUBSTITUTE($G832,"]",""))</f>
        <v>38</v>
      </c>
      <c r="I832" s="27" t="str">
        <f t="shared" si="122"/>
        <v>Unlock Your Potential</v>
      </c>
      <c r="J832" s="28" t="str">
        <f t="shared" si="123"/>
        <v>1stDec2024 04:35:02</v>
      </c>
      <c r="K832" s="28" t="str" cm="1">
        <f t="array" ref="K832:L832">_xlfn.TEXTSPLIT($J832," ")</f>
        <v>1stDec2024</v>
      </c>
      <c r="L832" s="28" t="str">
        <v>04:35:02</v>
      </c>
      <c r="M832" s="58" t="str">
        <f t="shared" si="124"/>
        <v>1/12/2024</v>
      </c>
      <c r="N832" s="28" t="str" cm="1">
        <f t="array" ref="N832:P832">_xlfn.TEXTSPLIT($M832,"/")</f>
        <v>1</v>
      </c>
      <c r="O832" s="28" t="str">
        <v>12</v>
      </c>
      <c r="P832" s="28" t="str">
        <v>2024</v>
      </c>
      <c r="Q832" s="28">
        <f>DATE(P832,N832,O832)</f>
        <v>45303</v>
      </c>
      <c r="R832" s="89" t="str" cm="1">
        <f t="array" ref="R832:T832">_xlfn.TEXTSPLIT($L832,":")</f>
        <v>04</v>
      </c>
      <c r="S832" s="28" t="str">
        <v>35</v>
      </c>
      <c r="T832" s="28" t="str">
        <v>02</v>
      </c>
      <c r="U832" s="90">
        <f t="shared" si="125"/>
        <v>0.19099537037037037</v>
      </c>
      <c r="V832" s="27" t="str">
        <f t="shared" si="126"/>
        <v>Reels</v>
      </c>
      <c r="W832" s="37" t="str">
        <f t="shared" si="127"/>
        <v>Instagram</v>
      </c>
      <c r="X832" s="71">
        <f t="shared" si="119"/>
        <v>38</v>
      </c>
      <c r="Y832" s="60" t="str">
        <f t="shared" si="120"/>
        <v>Unlock Your Potential</v>
      </c>
      <c r="Z832" s="69">
        <f t="shared" si="128"/>
        <v>45303</v>
      </c>
      <c r="AA832" s="66" t="str" cm="1">
        <f t="array" ref="AA832:AB832">_xlfn.TEXTSPLIT($F832,$V832)</f>
        <v>604098255</v>
      </c>
      <c r="AB832" t="str">
        <v/>
      </c>
    </row>
    <row r="833" spans="1:28">
      <c r="A833" s="32" t="s">
        <v>1961</v>
      </c>
      <c r="B833" s="37" t="str" cm="1">
        <f t="array" ref="B833:D833">TRIM(_xlfn.TEXTSPLIT($A833,"#"))</f>
        <v>3rdDec2024(07:25:20)704188259Explore Page</v>
      </c>
      <c r="C833" s="27" t="str">
        <v>Train to Gain</v>
      </c>
      <c r="D833" s="27" t="str">
        <v>[32]</v>
      </c>
      <c r="E833" s="27" t="str" cm="1">
        <f t="array" ref="E833:F833">_xlfn.TEXTSPLIT($B833,")")</f>
        <v>3rdDec2024(07:25:20</v>
      </c>
      <c r="F833" s="27" t="str">
        <v>704188259Explore Page</v>
      </c>
      <c r="G833" s="27" t="str">
        <f t="shared" si="121"/>
        <v>32]</v>
      </c>
      <c r="H833" s="27">
        <f>VALUE(SUBSTITUTE($G833,"]",""))</f>
        <v>32</v>
      </c>
      <c r="I833" s="27" t="str">
        <f t="shared" si="122"/>
        <v>Train to Gain</v>
      </c>
      <c r="J833" s="28" t="str">
        <f t="shared" si="123"/>
        <v>3rdDec2024 07:25:20</v>
      </c>
      <c r="K833" s="28" t="str" cm="1">
        <f t="array" ref="K833:L833">_xlfn.TEXTSPLIT($J833," ")</f>
        <v>3rdDec2024</v>
      </c>
      <c r="L833" s="28" t="str">
        <v>07:25:20</v>
      </c>
      <c r="M833" s="58" t="str">
        <f t="shared" si="124"/>
        <v>3/12/2024</v>
      </c>
      <c r="N833" s="28" t="str" cm="1">
        <f t="array" ref="N833:P833">_xlfn.TEXTSPLIT($M833,"/")</f>
        <v>3</v>
      </c>
      <c r="O833" s="28" t="str">
        <v>12</v>
      </c>
      <c r="P833" s="28" t="str">
        <v>2024</v>
      </c>
      <c r="Q833" s="28">
        <f>DATE(P833,N833,O833)</f>
        <v>45363</v>
      </c>
      <c r="R833" s="89" t="str" cm="1">
        <f t="array" ref="R833:T833">_xlfn.TEXTSPLIT($L833,":")</f>
        <v>07</v>
      </c>
      <c r="S833" s="28" t="str">
        <v>25</v>
      </c>
      <c r="T833" s="28" t="str">
        <v>20</v>
      </c>
      <c r="U833" s="90">
        <f t="shared" si="125"/>
        <v>0.30925925925925923</v>
      </c>
      <c r="V833" s="27" t="str">
        <f t="shared" si="126"/>
        <v>Explore Page</v>
      </c>
      <c r="W833" s="37" t="str">
        <f t="shared" si="127"/>
        <v>Instagram</v>
      </c>
      <c r="X833" s="71">
        <f t="shared" si="119"/>
        <v>32</v>
      </c>
      <c r="Y833" s="60" t="str">
        <f t="shared" si="120"/>
        <v>Train to Gain</v>
      </c>
      <c r="Z833" s="69">
        <f t="shared" si="128"/>
        <v>45363</v>
      </c>
      <c r="AA833" s="66" t="str" cm="1">
        <f t="array" ref="AA833:AB833">_xlfn.TEXTSPLIT($F833,$V833)</f>
        <v>704188259</v>
      </c>
      <c r="AB833" t="str">
        <v/>
      </c>
    </row>
    <row r="834" spans="1:28">
      <c r="A834" s="32" t="s">
        <v>1962</v>
      </c>
      <c r="B834" s="37" t="str" cm="1">
        <f t="array" ref="B834:D834">TRIM(_xlfn.TEXTSPLIT($A834,"#"))</f>
        <v>4thDec2024(11:50:30)704278263News Feed</v>
      </c>
      <c r="C834" s="27" t="str">
        <v>Train to Gain</v>
      </c>
      <c r="D834" s="27" t="str">
        <v>[40]</v>
      </c>
      <c r="E834" s="27" t="str" cm="1">
        <f t="array" ref="E834:F834">_xlfn.TEXTSPLIT($B834,")")</f>
        <v>4thDec2024(11:50:30</v>
      </c>
      <c r="F834" s="27" t="str">
        <v>704278263News Feed</v>
      </c>
      <c r="G834" s="27" t="str">
        <f t="shared" si="121"/>
        <v>40]</v>
      </c>
      <c r="H834" s="27">
        <f>VALUE(SUBSTITUTE($G834,"]",""))</f>
        <v>40</v>
      </c>
      <c r="I834" s="27" t="str">
        <f t="shared" si="122"/>
        <v>Train to Gain</v>
      </c>
      <c r="J834" s="28" t="str">
        <f t="shared" si="123"/>
        <v>4thDec2024 11:50:30</v>
      </c>
      <c r="K834" s="28" t="str" cm="1">
        <f t="array" ref="K834:L834">_xlfn.TEXTSPLIT($J834," ")</f>
        <v>4thDec2024</v>
      </c>
      <c r="L834" s="28" t="str">
        <v>11:50:30</v>
      </c>
      <c r="M834" s="58" t="str">
        <f t="shared" si="124"/>
        <v>4/12/2024</v>
      </c>
      <c r="N834" s="28" t="str" cm="1">
        <f t="array" ref="N834:P834">_xlfn.TEXTSPLIT($M834,"/")</f>
        <v>4</v>
      </c>
      <c r="O834" s="28" t="str">
        <v>12</v>
      </c>
      <c r="P834" s="28" t="str">
        <v>2024</v>
      </c>
      <c r="Q834" s="28">
        <f>DATE(P834,N834,O834)</f>
        <v>45394</v>
      </c>
      <c r="R834" s="89" t="str" cm="1">
        <f t="array" ref="R834:T834">_xlfn.TEXTSPLIT($L834,":")</f>
        <v>11</v>
      </c>
      <c r="S834" s="28" t="str">
        <v>50</v>
      </c>
      <c r="T834" s="28" t="str">
        <v>30</v>
      </c>
      <c r="U834" s="90">
        <f t="shared" si="125"/>
        <v>0.4934027777777778</v>
      </c>
      <c r="V834" s="27" t="str">
        <f t="shared" si="126"/>
        <v>News Feed</v>
      </c>
      <c r="W834" s="37" t="str">
        <f t="shared" si="127"/>
        <v>Facebook</v>
      </c>
      <c r="X834" s="71">
        <f t="shared" ref="X834:X897" si="129">H834</f>
        <v>40</v>
      </c>
      <c r="Y834" s="60" t="str">
        <f t="shared" ref="Y834:Y897" si="130">I834</f>
        <v>Train to Gain</v>
      </c>
      <c r="Z834" s="69">
        <f t="shared" si="128"/>
        <v>45394</v>
      </c>
      <c r="AA834" s="66" t="str" cm="1">
        <f t="array" ref="AA834:AB834">_xlfn.TEXTSPLIT($F834,$V834)</f>
        <v>704278263</v>
      </c>
      <c r="AB834" t="str">
        <v/>
      </c>
    </row>
    <row r="835" spans="1:28">
      <c r="A835" s="32" t="s">
        <v>1963</v>
      </c>
      <c r="B835" s="37" t="str" cm="1">
        <f t="array" ref="B835:D835">TRIM(_xlfn.TEXTSPLIT($A835,"#"))</f>
        <v>1stDec2024(04:45:40)704368267Reels</v>
      </c>
      <c r="C835" s="27" t="str">
        <v>Train to Gain</v>
      </c>
      <c r="D835" s="27" t="str">
        <v>[33]</v>
      </c>
      <c r="E835" s="27" t="str" cm="1">
        <f t="array" ref="E835:F835">_xlfn.TEXTSPLIT($B835,")")</f>
        <v>1stDec2024(04:45:40</v>
      </c>
      <c r="F835" s="27" t="str">
        <v>704368267Reels</v>
      </c>
      <c r="G835" s="27" t="str">
        <f t="shared" ref="G835:G898" si="131">SUBSTITUTE($D835,"[","")</f>
        <v>33]</v>
      </c>
      <c r="H835" s="27">
        <f>VALUE(SUBSTITUTE($G835,"]",""))</f>
        <v>33</v>
      </c>
      <c r="I835" s="27" t="str">
        <f t="shared" ref="I835:I898" si="132">C835</f>
        <v>Train to Gain</v>
      </c>
      <c r="J835" s="28" t="str">
        <f t="shared" ref="J835:J898" si="133">SUBSTITUTE($E835,"("," ")</f>
        <v>1stDec2024 04:45:40</v>
      </c>
      <c r="K835" s="28" t="str" cm="1">
        <f t="array" ref="K835:L835">_xlfn.TEXTSPLIT($J835," ")</f>
        <v>1stDec2024</v>
      </c>
      <c r="L835" s="28" t="str">
        <v>04:45:40</v>
      </c>
      <c r="M835" s="58" t="str">
        <f t="shared" ref="M835:M898" si="134">IF($K835="7thDec2024","7/12/2024",IF($K835="1stDec2024","1/12/2024",IF($K835="2ndDec2024","2/12/2024",IF($K835="3rdDec2024","3/12/2024",IF($K835="4thDec2024","4/12/2024",IF($K835="5thDec2024","5/12/2024",IF($K835="6thDec2024","6/12/2024",IF($K835="7thDec2024","7/12/2024"))))))))</f>
        <v>1/12/2024</v>
      </c>
      <c r="N835" s="28" t="str" cm="1">
        <f t="array" ref="N835:P835">_xlfn.TEXTSPLIT($M835,"/")</f>
        <v>1</v>
      </c>
      <c r="O835" s="28" t="str">
        <v>12</v>
      </c>
      <c r="P835" s="28" t="str">
        <v>2024</v>
      </c>
      <c r="Q835" s="28">
        <f>DATE(P835,N835,O835)</f>
        <v>45303</v>
      </c>
      <c r="R835" s="89" t="str" cm="1">
        <f t="array" ref="R835:T835">_xlfn.TEXTSPLIT($L835,":")</f>
        <v>04</v>
      </c>
      <c r="S835" s="28" t="str">
        <v>45</v>
      </c>
      <c r="T835" s="28" t="str">
        <v>40</v>
      </c>
      <c r="U835" s="90">
        <f t="shared" ref="U835:U898" si="135">TIME(R835,S835,T835)</f>
        <v>0.19837962962962963</v>
      </c>
      <c r="V835" s="27" t="str">
        <f t="shared" ref="V835:V898" si="136">MID($F835,10,20)</f>
        <v>Reels</v>
      </c>
      <c r="W835" s="37" t="str">
        <f t="shared" ref="W835:W898" si="137">IF(OR($V835="Reels",$V835="Stories",$V835="Explore Page"),"Instagram",IF(OR($V835="News Feed",$V835="Groups",$V835="Marketplace",$V835="Watch",$V835="Reactions"),"Facebook",IF(OR($V835="Subscribers",$V835="Shorts",$V835="Monetization"),"Youtube")))</f>
        <v>Instagram</v>
      </c>
      <c r="X835" s="71">
        <f t="shared" si="129"/>
        <v>33</v>
      </c>
      <c r="Y835" s="60" t="str">
        <f t="shared" si="130"/>
        <v>Train to Gain</v>
      </c>
      <c r="Z835" s="69">
        <f t="shared" ref="Z835:Z898" si="138">Q835</f>
        <v>45303</v>
      </c>
      <c r="AA835" s="66" t="str" cm="1">
        <f t="array" ref="AA835:AB835">_xlfn.TEXTSPLIT($F835,$V835)</f>
        <v>704368267</v>
      </c>
      <c r="AB835" t="str">
        <v/>
      </c>
    </row>
    <row r="836" spans="1:28">
      <c r="A836" s="32" t="s">
        <v>1964</v>
      </c>
      <c r="B836" s="37" t="str" cm="1">
        <f t="array" ref="B836:D836">TRIM(_xlfn.TEXTSPLIT($A836,"#"))</f>
        <v>1stDec2024(03:18:07)604458271Reels</v>
      </c>
      <c r="C836" s="27" t="str">
        <v>Grow with Us</v>
      </c>
      <c r="D836" s="27" t="str">
        <v>[14]</v>
      </c>
      <c r="E836" s="27" t="str" cm="1">
        <f t="array" ref="E836:F836">_xlfn.TEXTSPLIT($B836,")")</f>
        <v>1stDec2024(03:18:07</v>
      </c>
      <c r="F836" s="27" t="str">
        <v>604458271Reels</v>
      </c>
      <c r="G836" s="27" t="str">
        <f t="shared" si="131"/>
        <v>14]</v>
      </c>
      <c r="H836" s="27">
        <f>VALUE(SUBSTITUTE($G836,"]",""))</f>
        <v>14</v>
      </c>
      <c r="I836" s="27" t="str">
        <f t="shared" si="132"/>
        <v>Grow with Us</v>
      </c>
      <c r="J836" s="28" t="str">
        <f t="shared" si="133"/>
        <v>1stDec2024 03:18:07</v>
      </c>
      <c r="K836" s="28" t="str" cm="1">
        <f t="array" ref="K836:L836">_xlfn.TEXTSPLIT($J836," ")</f>
        <v>1stDec2024</v>
      </c>
      <c r="L836" s="28" t="str">
        <v>03:18:07</v>
      </c>
      <c r="M836" s="58" t="str">
        <f t="shared" si="134"/>
        <v>1/12/2024</v>
      </c>
      <c r="N836" s="28" t="str" cm="1">
        <f t="array" ref="N836:P836">_xlfn.TEXTSPLIT($M836,"/")</f>
        <v>1</v>
      </c>
      <c r="O836" s="28" t="str">
        <v>12</v>
      </c>
      <c r="P836" s="28" t="str">
        <v>2024</v>
      </c>
      <c r="Q836" s="28">
        <f>DATE(P836,N836,O836)</f>
        <v>45303</v>
      </c>
      <c r="R836" s="89" t="str" cm="1">
        <f t="array" ref="R836:T836">_xlfn.TEXTSPLIT($L836,":")</f>
        <v>03</v>
      </c>
      <c r="S836" s="28" t="str">
        <v>18</v>
      </c>
      <c r="T836" s="28" t="str">
        <v>07</v>
      </c>
      <c r="U836" s="90">
        <f t="shared" si="135"/>
        <v>0.13758101851851851</v>
      </c>
      <c r="V836" s="27" t="str">
        <f t="shared" si="136"/>
        <v>Reels</v>
      </c>
      <c r="W836" s="37" t="str">
        <f t="shared" si="137"/>
        <v>Instagram</v>
      </c>
      <c r="X836" s="71">
        <f t="shared" si="129"/>
        <v>14</v>
      </c>
      <c r="Y836" s="60" t="str">
        <f t="shared" si="130"/>
        <v>Grow with Us</v>
      </c>
      <c r="Z836" s="69">
        <f t="shared" si="138"/>
        <v>45303</v>
      </c>
      <c r="AA836" s="66" t="str" cm="1">
        <f t="array" ref="AA836:AB836">_xlfn.TEXTSPLIT($F836,$V836)</f>
        <v>604458271</v>
      </c>
      <c r="AB836" t="str">
        <v/>
      </c>
    </row>
    <row r="837" spans="1:28">
      <c r="A837" s="32" t="s">
        <v>1965</v>
      </c>
      <c r="B837" s="37" t="str" cm="1">
        <f t="array" ref="B837:D837">TRIM(_xlfn.TEXTSPLIT($A837,"#"))</f>
        <v>1stDec2024(05:37:35)604548274Subscribers</v>
      </c>
      <c r="C837" s="27" t="str">
        <v>Train to Gain</v>
      </c>
      <c r="D837" s="27" t="str">
        <v>[30]</v>
      </c>
      <c r="E837" s="27" t="str" cm="1">
        <f t="array" ref="E837:F837">_xlfn.TEXTSPLIT($B837,")")</f>
        <v>1stDec2024(05:37:35</v>
      </c>
      <c r="F837" s="27" t="str">
        <v>604548274Subscribers</v>
      </c>
      <c r="G837" s="27" t="str">
        <f t="shared" si="131"/>
        <v>30]</v>
      </c>
      <c r="H837" s="27">
        <f>VALUE(SUBSTITUTE($G837,"]",""))</f>
        <v>30</v>
      </c>
      <c r="I837" s="27" t="str">
        <f t="shared" si="132"/>
        <v>Train to Gain</v>
      </c>
      <c r="J837" s="28" t="str">
        <f t="shared" si="133"/>
        <v>1stDec2024 05:37:35</v>
      </c>
      <c r="K837" s="28" t="str" cm="1">
        <f t="array" ref="K837:L837">_xlfn.TEXTSPLIT($J837," ")</f>
        <v>1stDec2024</v>
      </c>
      <c r="L837" s="28" t="str">
        <v>05:37:35</v>
      </c>
      <c r="M837" s="58" t="str">
        <f t="shared" si="134"/>
        <v>1/12/2024</v>
      </c>
      <c r="N837" s="28" t="str" cm="1">
        <f t="array" ref="N837:P837">_xlfn.TEXTSPLIT($M837,"/")</f>
        <v>1</v>
      </c>
      <c r="O837" s="28" t="str">
        <v>12</v>
      </c>
      <c r="P837" s="28" t="str">
        <v>2024</v>
      </c>
      <c r="Q837" s="28">
        <f>DATE(P837,N837,O837)</f>
        <v>45303</v>
      </c>
      <c r="R837" s="89" t="str" cm="1">
        <f t="array" ref="R837:T837">_xlfn.TEXTSPLIT($L837,":")</f>
        <v>05</v>
      </c>
      <c r="S837" s="28" t="str">
        <v>37</v>
      </c>
      <c r="T837" s="28" t="str">
        <v>35</v>
      </c>
      <c r="U837" s="90">
        <f t="shared" si="135"/>
        <v>0.23443287037037036</v>
      </c>
      <c r="V837" s="27" t="str">
        <f t="shared" si="136"/>
        <v>Subscribers</v>
      </c>
      <c r="W837" s="37" t="str">
        <f t="shared" si="137"/>
        <v>Youtube</v>
      </c>
      <c r="X837" s="71">
        <f t="shared" si="129"/>
        <v>30</v>
      </c>
      <c r="Y837" s="60" t="str">
        <f t="shared" si="130"/>
        <v>Train to Gain</v>
      </c>
      <c r="Z837" s="69">
        <f t="shared" si="138"/>
        <v>45303</v>
      </c>
      <c r="AA837" s="66" t="str" cm="1">
        <f t="array" ref="AA837:AB837">_xlfn.TEXTSPLIT($F837,$V837)</f>
        <v>604548274</v>
      </c>
      <c r="AB837" t="str">
        <v/>
      </c>
    </row>
    <row r="838" spans="1:28">
      <c r="A838" s="32" t="s">
        <v>1966</v>
      </c>
      <c r="B838" s="37" t="str" cm="1">
        <f t="array" ref="B838:D838">TRIM(_xlfn.TEXTSPLIT($A838,"#"))</f>
        <v>5thDec2024(10:33:25)704638278News Feed</v>
      </c>
      <c r="C838" s="27" t="str">
        <v>Unlock Your Potential</v>
      </c>
      <c r="D838" s="27" t="str">
        <v>[32]</v>
      </c>
      <c r="E838" s="27" t="str" cm="1">
        <f t="array" ref="E838:F838">_xlfn.TEXTSPLIT($B838,")")</f>
        <v>5thDec2024(10:33:25</v>
      </c>
      <c r="F838" s="27" t="str">
        <v>704638278News Feed</v>
      </c>
      <c r="G838" s="27" t="str">
        <f t="shared" si="131"/>
        <v>32]</v>
      </c>
      <c r="H838" s="27">
        <f>VALUE(SUBSTITUTE($G838,"]",""))</f>
        <v>32</v>
      </c>
      <c r="I838" s="27" t="str">
        <f t="shared" si="132"/>
        <v>Unlock Your Potential</v>
      </c>
      <c r="J838" s="28" t="str">
        <f t="shared" si="133"/>
        <v>5thDec2024 10:33:25</v>
      </c>
      <c r="K838" s="28" t="str" cm="1">
        <f t="array" ref="K838:L838">_xlfn.TEXTSPLIT($J838," ")</f>
        <v>5thDec2024</v>
      </c>
      <c r="L838" s="28" t="str">
        <v>10:33:25</v>
      </c>
      <c r="M838" s="58" t="str">
        <f t="shared" si="134"/>
        <v>5/12/2024</v>
      </c>
      <c r="N838" s="28" t="str" cm="1">
        <f t="array" ref="N838:P838">_xlfn.TEXTSPLIT($M838,"/")</f>
        <v>5</v>
      </c>
      <c r="O838" s="28" t="str">
        <v>12</v>
      </c>
      <c r="P838" s="28" t="str">
        <v>2024</v>
      </c>
      <c r="Q838" s="28">
        <f>DATE(P838,N838,O838)</f>
        <v>45424</v>
      </c>
      <c r="R838" s="89" t="str" cm="1">
        <f t="array" ref="R838:T838">_xlfn.TEXTSPLIT($L838,":")</f>
        <v>10</v>
      </c>
      <c r="S838" s="28" t="str">
        <v>33</v>
      </c>
      <c r="T838" s="28" t="str">
        <v>25</v>
      </c>
      <c r="U838" s="90">
        <f t="shared" si="135"/>
        <v>0.43987268518518519</v>
      </c>
      <c r="V838" s="27" t="str">
        <f t="shared" si="136"/>
        <v>News Feed</v>
      </c>
      <c r="W838" s="37" t="str">
        <f t="shared" si="137"/>
        <v>Facebook</v>
      </c>
      <c r="X838" s="71">
        <f t="shared" si="129"/>
        <v>32</v>
      </c>
      <c r="Y838" s="60" t="str">
        <f t="shared" si="130"/>
        <v>Unlock Your Potential</v>
      </c>
      <c r="Z838" s="69">
        <f t="shared" si="138"/>
        <v>45424</v>
      </c>
      <c r="AA838" s="66" t="str" cm="1">
        <f t="array" ref="AA838:AB838">_xlfn.TEXTSPLIT($F838,$V838)</f>
        <v>704638278</v>
      </c>
      <c r="AB838" t="str">
        <v/>
      </c>
    </row>
    <row r="839" spans="1:28">
      <c r="A839" s="32" t="s">
        <v>1967</v>
      </c>
      <c r="B839" s="37" t="str" cm="1">
        <f t="array" ref="B839:D839">TRIM(_xlfn.TEXTSPLIT($A839,"#"))</f>
        <v>3rdDec2024(03:39:11)604728282Shorts</v>
      </c>
      <c r="C839" s="27" t="str">
        <v>Train to Gain</v>
      </c>
      <c r="D839" s="27" t="str">
        <v>[6]</v>
      </c>
      <c r="E839" s="27" t="str" cm="1">
        <f t="array" ref="E839:F839">_xlfn.TEXTSPLIT($B839,")")</f>
        <v>3rdDec2024(03:39:11</v>
      </c>
      <c r="F839" s="27" t="str">
        <v>604728282Shorts</v>
      </c>
      <c r="G839" s="27" t="str">
        <f t="shared" si="131"/>
        <v>6]</v>
      </c>
      <c r="H839" s="27">
        <f>VALUE(SUBSTITUTE($G839,"]",""))</f>
        <v>6</v>
      </c>
      <c r="I839" s="27" t="str">
        <f t="shared" si="132"/>
        <v>Train to Gain</v>
      </c>
      <c r="J839" s="28" t="str">
        <f t="shared" si="133"/>
        <v>3rdDec2024 03:39:11</v>
      </c>
      <c r="K839" s="28" t="str" cm="1">
        <f t="array" ref="K839:L839">_xlfn.TEXTSPLIT($J839," ")</f>
        <v>3rdDec2024</v>
      </c>
      <c r="L839" s="28" t="str">
        <v>03:39:11</v>
      </c>
      <c r="M839" s="58" t="str">
        <f t="shared" si="134"/>
        <v>3/12/2024</v>
      </c>
      <c r="N839" s="28" t="str" cm="1">
        <f t="array" ref="N839:P839">_xlfn.TEXTSPLIT($M839,"/")</f>
        <v>3</v>
      </c>
      <c r="O839" s="28" t="str">
        <v>12</v>
      </c>
      <c r="P839" s="28" t="str">
        <v>2024</v>
      </c>
      <c r="Q839" s="28">
        <f>DATE(P839,N839,O839)</f>
        <v>45363</v>
      </c>
      <c r="R839" s="89" t="str" cm="1">
        <f t="array" ref="R839:T839">_xlfn.TEXTSPLIT($L839,":")</f>
        <v>03</v>
      </c>
      <c r="S839" s="28" t="str">
        <v>39</v>
      </c>
      <c r="T839" s="28" t="str">
        <v>11</v>
      </c>
      <c r="U839" s="90">
        <f t="shared" si="135"/>
        <v>0.15221064814814814</v>
      </c>
      <c r="V839" s="27" t="str">
        <f t="shared" si="136"/>
        <v>Shorts</v>
      </c>
      <c r="W839" s="37" t="str">
        <f t="shared" si="137"/>
        <v>Youtube</v>
      </c>
      <c r="X839" s="71">
        <f t="shared" si="129"/>
        <v>6</v>
      </c>
      <c r="Y839" s="60" t="str">
        <f t="shared" si="130"/>
        <v>Train to Gain</v>
      </c>
      <c r="Z839" s="69">
        <f t="shared" si="138"/>
        <v>45363</v>
      </c>
      <c r="AA839" s="66" t="str" cm="1">
        <f t="array" ref="AA839:AB839">_xlfn.TEXTSPLIT($F839,$V839)</f>
        <v>604728282</v>
      </c>
      <c r="AB839" t="str">
        <v/>
      </c>
    </row>
    <row r="840" spans="1:28">
      <c r="A840" s="32" t="s">
        <v>1968</v>
      </c>
      <c r="B840" s="37" t="str" cm="1">
        <f t="array" ref="B840:D840">TRIM(_xlfn.TEXTSPLIT($A840,"#"))</f>
        <v>1stDec2024(02:24:59)704818286Reels</v>
      </c>
      <c r="C840" s="27" t="str">
        <v>Grow with Us</v>
      </c>
      <c r="D840" s="27" t="str">
        <v>[10]</v>
      </c>
      <c r="E840" s="27" t="str" cm="1">
        <f t="array" ref="E840:F840">_xlfn.TEXTSPLIT($B840,")")</f>
        <v>1stDec2024(02:24:59</v>
      </c>
      <c r="F840" s="27" t="str">
        <v>704818286Reels</v>
      </c>
      <c r="G840" s="27" t="str">
        <f t="shared" si="131"/>
        <v>10]</v>
      </c>
      <c r="H840" s="27">
        <f>VALUE(SUBSTITUTE($G840,"]",""))</f>
        <v>10</v>
      </c>
      <c r="I840" s="27" t="str">
        <f t="shared" si="132"/>
        <v>Grow with Us</v>
      </c>
      <c r="J840" s="28" t="str">
        <f t="shared" si="133"/>
        <v>1stDec2024 02:24:59</v>
      </c>
      <c r="K840" s="28" t="str" cm="1">
        <f t="array" ref="K840:L840">_xlfn.TEXTSPLIT($J840," ")</f>
        <v>1stDec2024</v>
      </c>
      <c r="L840" s="28" t="str">
        <v>02:24:59</v>
      </c>
      <c r="M840" s="58" t="str">
        <f t="shared" si="134"/>
        <v>1/12/2024</v>
      </c>
      <c r="N840" s="28" t="str" cm="1">
        <f t="array" ref="N840:P840">_xlfn.TEXTSPLIT($M840,"/")</f>
        <v>1</v>
      </c>
      <c r="O840" s="28" t="str">
        <v>12</v>
      </c>
      <c r="P840" s="28" t="str">
        <v>2024</v>
      </c>
      <c r="Q840" s="28">
        <f>DATE(P840,N840,O840)</f>
        <v>45303</v>
      </c>
      <c r="R840" s="89" t="str" cm="1">
        <f t="array" ref="R840:T840">_xlfn.TEXTSPLIT($L840,":")</f>
        <v>02</v>
      </c>
      <c r="S840" s="28" t="str">
        <v>24</v>
      </c>
      <c r="T840" s="28" t="str">
        <v>59</v>
      </c>
      <c r="U840" s="90">
        <f t="shared" si="135"/>
        <v>0.10068287037037037</v>
      </c>
      <c r="V840" s="27" t="str">
        <f t="shared" si="136"/>
        <v>Reels</v>
      </c>
      <c r="W840" s="37" t="str">
        <f t="shared" si="137"/>
        <v>Instagram</v>
      </c>
      <c r="X840" s="71">
        <f t="shared" si="129"/>
        <v>10</v>
      </c>
      <c r="Y840" s="60" t="str">
        <f t="shared" si="130"/>
        <v>Grow with Us</v>
      </c>
      <c r="Z840" s="69">
        <f t="shared" si="138"/>
        <v>45303</v>
      </c>
      <c r="AA840" s="66" t="str" cm="1">
        <f t="array" ref="AA840:AB840">_xlfn.TEXTSPLIT($F840,$V840)</f>
        <v>704818286</v>
      </c>
      <c r="AB840" t="str">
        <v/>
      </c>
    </row>
    <row r="841" spans="1:28">
      <c r="A841" s="32" t="s">
        <v>1969</v>
      </c>
      <c r="B841" s="37" t="str" cm="1">
        <f t="array" ref="B841:D841">TRIM(_xlfn.TEXTSPLIT($A841,"#"))</f>
        <v>3rdDec2024(04:14:50)604908289Explore Page</v>
      </c>
      <c r="C841" s="27" t="str">
        <v>Train to Gain</v>
      </c>
      <c r="D841" s="27" t="str">
        <v>[36]</v>
      </c>
      <c r="E841" s="27" t="str" cm="1">
        <f t="array" ref="E841:F841">_xlfn.TEXTSPLIT($B841,")")</f>
        <v>3rdDec2024(04:14:50</v>
      </c>
      <c r="F841" s="27" t="str">
        <v>604908289Explore Page</v>
      </c>
      <c r="G841" s="27" t="str">
        <f t="shared" si="131"/>
        <v>36]</v>
      </c>
      <c r="H841" s="27">
        <f>VALUE(SUBSTITUTE($G841,"]",""))</f>
        <v>36</v>
      </c>
      <c r="I841" s="27" t="str">
        <f t="shared" si="132"/>
        <v>Train to Gain</v>
      </c>
      <c r="J841" s="28" t="str">
        <f t="shared" si="133"/>
        <v>3rdDec2024 04:14:50</v>
      </c>
      <c r="K841" s="28" t="str" cm="1">
        <f t="array" ref="K841:L841">_xlfn.TEXTSPLIT($J841," ")</f>
        <v>3rdDec2024</v>
      </c>
      <c r="L841" s="28" t="str">
        <v>04:14:50</v>
      </c>
      <c r="M841" s="58" t="str">
        <f t="shared" si="134"/>
        <v>3/12/2024</v>
      </c>
      <c r="N841" s="28" t="str" cm="1">
        <f t="array" ref="N841:P841">_xlfn.TEXTSPLIT($M841,"/")</f>
        <v>3</v>
      </c>
      <c r="O841" s="28" t="str">
        <v>12</v>
      </c>
      <c r="P841" s="28" t="str">
        <v>2024</v>
      </c>
      <c r="Q841" s="28">
        <f>DATE(P841,N841,O841)</f>
        <v>45363</v>
      </c>
      <c r="R841" s="89" t="str" cm="1">
        <f t="array" ref="R841:T841">_xlfn.TEXTSPLIT($L841,":")</f>
        <v>04</v>
      </c>
      <c r="S841" s="28" t="str">
        <v>14</v>
      </c>
      <c r="T841" s="28" t="str">
        <v>50</v>
      </c>
      <c r="U841" s="90">
        <f t="shared" si="135"/>
        <v>0.17696759259259259</v>
      </c>
      <c r="V841" s="27" t="str">
        <f t="shared" si="136"/>
        <v>Explore Page</v>
      </c>
      <c r="W841" s="37" t="str">
        <f t="shared" si="137"/>
        <v>Instagram</v>
      </c>
      <c r="X841" s="71">
        <f t="shared" si="129"/>
        <v>36</v>
      </c>
      <c r="Y841" s="60" t="str">
        <f t="shared" si="130"/>
        <v>Train to Gain</v>
      </c>
      <c r="Z841" s="69">
        <f t="shared" si="138"/>
        <v>45363</v>
      </c>
      <c r="AA841" s="66" t="str" cm="1">
        <f t="array" ref="AA841:AB841">_xlfn.TEXTSPLIT($F841,$V841)</f>
        <v>604908289</v>
      </c>
      <c r="AB841" t="str">
        <v/>
      </c>
    </row>
    <row r="842" spans="1:28">
      <c r="A842" s="32" t="s">
        <v>1970</v>
      </c>
      <c r="B842" s="37" t="str" cm="1">
        <f t="array" ref="B842:D842">TRIM(_xlfn.TEXTSPLIT($A842,"#"))</f>
        <v>3rdDec2024(03:26:17)604998293Shorts</v>
      </c>
      <c r="C842" s="27" t="str">
        <v>Unlock Your Potential</v>
      </c>
      <c r="D842" s="27" t="str">
        <v>[37]</v>
      </c>
      <c r="E842" s="27" t="str" cm="1">
        <f t="array" ref="E842:F842">_xlfn.TEXTSPLIT($B842,")")</f>
        <v>3rdDec2024(03:26:17</v>
      </c>
      <c r="F842" s="27" t="str">
        <v>604998293Shorts</v>
      </c>
      <c r="G842" s="27" t="str">
        <f t="shared" si="131"/>
        <v>37]</v>
      </c>
      <c r="H842" s="27">
        <f>VALUE(SUBSTITUTE($G842,"]",""))</f>
        <v>37</v>
      </c>
      <c r="I842" s="27" t="str">
        <f t="shared" si="132"/>
        <v>Unlock Your Potential</v>
      </c>
      <c r="J842" s="28" t="str">
        <f t="shared" si="133"/>
        <v>3rdDec2024 03:26:17</v>
      </c>
      <c r="K842" s="28" t="str" cm="1">
        <f t="array" ref="K842:L842">_xlfn.TEXTSPLIT($J842," ")</f>
        <v>3rdDec2024</v>
      </c>
      <c r="L842" s="28" t="str">
        <v>03:26:17</v>
      </c>
      <c r="M842" s="58" t="str">
        <f t="shared" si="134"/>
        <v>3/12/2024</v>
      </c>
      <c r="N842" s="28" t="str" cm="1">
        <f t="array" ref="N842:P842">_xlfn.TEXTSPLIT($M842,"/")</f>
        <v>3</v>
      </c>
      <c r="O842" s="28" t="str">
        <v>12</v>
      </c>
      <c r="P842" s="28" t="str">
        <v>2024</v>
      </c>
      <c r="Q842" s="28">
        <f>DATE(P842,N842,O842)</f>
        <v>45363</v>
      </c>
      <c r="R842" s="89" t="str" cm="1">
        <f t="array" ref="R842:T842">_xlfn.TEXTSPLIT($L842,":")</f>
        <v>03</v>
      </c>
      <c r="S842" s="28" t="str">
        <v>26</v>
      </c>
      <c r="T842" s="28" t="str">
        <v>17</v>
      </c>
      <c r="U842" s="90">
        <f t="shared" si="135"/>
        <v>0.14325231481481482</v>
      </c>
      <c r="V842" s="27" t="str">
        <f t="shared" si="136"/>
        <v>Shorts</v>
      </c>
      <c r="W842" s="37" t="str">
        <f t="shared" si="137"/>
        <v>Youtube</v>
      </c>
      <c r="X842" s="71">
        <f t="shared" si="129"/>
        <v>37</v>
      </c>
      <c r="Y842" s="60" t="str">
        <f t="shared" si="130"/>
        <v>Unlock Your Potential</v>
      </c>
      <c r="Z842" s="69">
        <f t="shared" si="138"/>
        <v>45363</v>
      </c>
      <c r="AA842" s="66" t="str" cm="1">
        <f t="array" ref="AA842:AB842">_xlfn.TEXTSPLIT($F842,$V842)</f>
        <v>604998293</v>
      </c>
      <c r="AB842" t="str">
        <v/>
      </c>
    </row>
    <row r="843" spans="1:28">
      <c r="A843" s="32" t="s">
        <v>1971</v>
      </c>
      <c r="B843" s="37" t="str" cm="1">
        <f t="array" ref="B843:D843">TRIM(_xlfn.TEXTSPLIT($A843,"#"))</f>
        <v>3rdDec2024(11:49:48)705088297Explore Page</v>
      </c>
      <c r="C843" s="27" t="str">
        <v>Grow with Us</v>
      </c>
      <c r="D843" s="27" t="str">
        <v>[39]</v>
      </c>
      <c r="E843" s="27" t="str" cm="1">
        <f t="array" ref="E843:F843">_xlfn.TEXTSPLIT($B843,")")</f>
        <v>3rdDec2024(11:49:48</v>
      </c>
      <c r="F843" s="27" t="str">
        <v>705088297Explore Page</v>
      </c>
      <c r="G843" s="27" t="str">
        <f t="shared" si="131"/>
        <v>39]</v>
      </c>
      <c r="H843" s="27">
        <f>VALUE(SUBSTITUTE($G843,"]",""))</f>
        <v>39</v>
      </c>
      <c r="I843" s="27" t="str">
        <f t="shared" si="132"/>
        <v>Grow with Us</v>
      </c>
      <c r="J843" s="28" t="str">
        <f t="shared" si="133"/>
        <v>3rdDec2024 11:49:48</v>
      </c>
      <c r="K843" s="28" t="str" cm="1">
        <f t="array" ref="K843:L843">_xlfn.TEXTSPLIT($J843," ")</f>
        <v>3rdDec2024</v>
      </c>
      <c r="L843" s="28" t="str">
        <v>11:49:48</v>
      </c>
      <c r="M843" s="58" t="str">
        <f t="shared" si="134"/>
        <v>3/12/2024</v>
      </c>
      <c r="N843" s="28" t="str" cm="1">
        <f t="array" ref="N843:P843">_xlfn.TEXTSPLIT($M843,"/")</f>
        <v>3</v>
      </c>
      <c r="O843" s="28" t="str">
        <v>12</v>
      </c>
      <c r="P843" s="28" t="str">
        <v>2024</v>
      </c>
      <c r="Q843" s="28">
        <f>DATE(P843,N843,O843)</f>
        <v>45363</v>
      </c>
      <c r="R843" s="89" t="str" cm="1">
        <f t="array" ref="R843:T843">_xlfn.TEXTSPLIT($L843,":")</f>
        <v>11</v>
      </c>
      <c r="S843" s="28" t="str">
        <v>49</v>
      </c>
      <c r="T843" s="28" t="str">
        <v>48</v>
      </c>
      <c r="U843" s="90">
        <f t="shared" si="135"/>
        <v>0.49291666666666667</v>
      </c>
      <c r="V843" s="27" t="str">
        <f t="shared" si="136"/>
        <v>Explore Page</v>
      </c>
      <c r="W843" s="37" t="str">
        <f t="shared" si="137"/>
        <v>Instagram</v>
      </c>
      <c r="X843" s="71">
        <f t="shared" si="129"/>
        <v>39</v>
      </c>
      <c r="Y843" s="60" t="str">
        <f t="shared" si="130"/>
        <v>Grow with Us</v>
      </c>
      <c r="Z843" s="69">
        <f t="shared" si="138"/>
        <v>45363</v>
      </c>
      <c r="AA843" s="66" t="str" cm="1">
        <f t="array" ref="AA843:AB843">_xlfn.TEXTSPLIT($F843,$V843)</f>
        <v>705088297</v>
      </c>
      <c r="AB843" t="str">
        <v/>
      </c>
    </row>
    <row r="844" spans="1:28">
      <c r="A844" s="32" t="s">
        <v>1972</v>
      </c>
      <c r="B844" s="37" t="str" cm="1">
        <f t="array" ref="B844:D844">TRIM(_xlfn.TEXTSPLIT($A844,"#"))</f>
        <v>1stDec2024(04:46:40)705178301News Feed</v>
      </c>
      <c r="C844" s="27" t="str">
        <v>Unlock Your Potential</v>
      </c>
      <c r="D844" s="27" t="str">
        <v>[36]</v>
      </c>
      <c r="E844" s="27" t="str" cm="1">
        <f t="array" ref="E844:F844">_xlfn.TEXTSPLIT($B844,")")</f>
        <v>1stDec2024(04:46:40</v>
      </c>
      <c r="F844" s="27" t="str">
        <v>705178301News Feed</v>
      </c>
      <c r="G844" s="27" t="str">
        <f t="shared" si="131"/>
        <v>36]</v>
      </c>
      <c r="H844" s="27">
        <f>VALUE(SUBSTITUTE($G844,"]",""))</f>
        <v>36</v>
      </c>
      <c r="I844" s="27" t="str">
        <f t="shared" si="132"/>
        <v>Unlock Your Potential</v>
      </c>
      <c r="J844" s="28" t="str">
        <f t="shared" si="133"/>
        <v>1stDec2024 04:46:40</v>
      </c>
      <c r="K844" s="28" t="str" cm="1">
        <f t="array" ref="K844:L844">_xlfn.TEXTSPLIT($J844," ")</f>
        <v>1stDec2024</v>
      </c>
      <c r="L844" s="28" t="str">
        <v>04:46:40</v>
      </c>
      <c r="M844" s="58" t="str">
        <f t="shared" si="134"/>
        <v>1/12/2024</v>
      </c>
      <c r="N844" s="28" t="str" cm="1">
        <f t="array" ref="N844:P844">_xlfn.TEXTSPLIT($M844,"/")</f>
        <v>1</v>
      </c>
      <c r="O844" s="28" t="str">
        <v>12</v>
      </c>
      <c r="P844" s="28" t="str">
        <v>2024</v>
      </c>
      <c r="Q844" s="28">
        <f>DATE(P844,N844,O844)</f>
        <v>45303</v>
      </c>
      <c r="R844" s="89" t="str" cm="1">
        <f t="array" ref="R844:T844">_xlfn.TEXTSPLIT($L844,":")</f>
        <v>04</v>
      </c>
      <c r="S844" s="28" t="str">
        <v>46</v>
      </c>
      <c r="T844" s="28" t="str">
        <v>40</v>
      </c>
      <c r="U844" s="90">
        <f t="shared" si="135"/>
        <v>0.19907407407407407</v>
      </c>
      <c r="V844" s="27" t="str">
        <f t="shared" si="136"/>
        <v>News Feed</v>
      </c>
      <c r="W844" s="37" t="str">
        <f t="shared" si="137"/>
        <v>Facebook</v>
      </c>
      <c r="X844" s="71">
        <f t="shared" si="129"/>
        <v>36</v>
      </c>
      <c r="Y844" s="60" t="str">
        <f t="shared" si="130"/>
        <v>Unlock Your Potential</v>
      </c>
      <c r="Z844" s="69">
        <f t="shared" si="138"/>
        <v>45303</v>
      </c>
      <c r="AA844" s="66" t="str" cm="1">
        <f t="array" ref="AA844:AB844">_xlfn.TEXTSPLIT($F844,$V844)</f>
        <v>705178301</v>
      </c>
      <c r="AB844" t="str">
        <v/>
      </c>
    </row>
    <row r="845" spans="1:28">
      <c r="A845" s="32" t="s">
        <v>1973</v>
      </c>
      <c r="B845" s="37" t="str" cm="1">
        <f t="array" ref="B845:D845">TRIM(_xlfn.TEXTSPLIT($A845,"#"))</f>
        <v>5thDec2024(11:55:10)605268305Explore Page</v>
      </c>
      <c r="C845" s="27" t="str">
        <v>Train to Gain</v>
      </c>
      <c r="D845" s="27" t="str">
        <v>[2]</v>
      </c>
      <c r="E845" s="27" t="str" cm="1">
        <f t="array" ref="E845:F845">_xlfn.TEXTSPLIT($B845,")")</f>
        <v>5thDec2024(11:55:10</v>
      </c>
      <c r="F845" s="27" t="str">
        <v>605268305Explore Page</v>
      </c>
      <c r="G845" s="27" t="str">
        <f t="shared" si="131"/>
        <v>2]</v>
      </c>
      <c r="H845" s="27">
        <f>VALUE(SUBSTITUTE($G845,"]",""))</f>
        <v>2</v>
      </c>
      <c r="I845" s="27" t="str">
        <f t="shared" si="132"/>
        <v>Train to Gain</v>
      </c>
      <c r="J845" s="28" t="str">
        <f t="shared" si="133"/>
        <v>5thDec2024 11:55:10</v>
      </c>
      <c r="K845" s="28" t="str" cm="1">
        <f t="array" ref="K845:L845">_xlfn.TEXTSPLIT($J845," ")</f>
        <v>5thDec2024</v>
      </c>
      <c r="L845" s="28" t="str">
        <v>11:55:10</v>
      </c>
      <c r="M845" s="58" t="str">
        <f t="shared" si="134"/>
        <v>5/12/2024</v>
      </c>
      <c r="N845" s="28" t="str" cm="1">
        <f t="array" ref="N845:P845">_xlfn.TEXTSPLIT($M845,"/")</f>
        <v>5</v>
      </c>
      <c r="O845" s="28" t="str">
        <v>12</v>
      </c>
      <c r="P845" s="28" t="str">
        <v>2024</v>
      </c>
      <c r="Q845" s="28">
        <f>DATE(P845,N845,O845)</f>
        <v>45424</v>
      </c>
      <c r="R845" s="89" t="str" cm="1">
        <f t="array" ref="R845:T845">_xlfn.TEXTSPLIT($L845,":")</f>
        <v>11</v>
      </c>
      <c r="S845" s="28" t="str">
        <v>55</v>
      </c>
      <c r="T845" s="28" t="str">
        <v>10</v>
      </c>
      <c r="U845" s="90">
        <f t="shared" si="135"/>
        <v>0.49664351851851851</v>
      </c>
      <c r="V845" s="27" t="str">
        <f t="shared" si="136"/>
        <v>Explore Page</v>
      </c>
      <c r="W845" s="37" t="str">
        <f t="shared" si="137"/>
        <v>Instagram</v>
      </c>
      <c r="X845" s="71">
        <f t="shared" si="129"/>
        <v>2</v>
      </c>
      <c r="Y845" s="60" t="str">
        <f t="shared" si="130"/>
        <v>Train to Gain</v>
      </c>
      <c r="Z845" s="69">
        <f t="shared" si="138"/>
        <v>45424</v>
      </c>
      <c r="AA845" s="66" t="str" cm="1">
        <f t="array" ref="AA845:AB845">_xlfn.TEXTSPLIT($F845,$V845)</f>
        <v>605268305</v>
      </c>
      <c r="AB845" t="str">
        <v/>
      </c>
    </row>
    <row r="846" spans="1:28">
      <c r="A846" s="32" t="s">
        <v>1974</v>
      </c>
      <c r="B846" s="37" t="str" cm="1">
        <f t="array" ref="B846:D846">TRIM(_xlfn.TEXTSPLIT($A846,"#"))</f>
        <v>5thDec2024(03:42:54)705358308Monetization</v>
      </c>
      <c r="C846" s="27" t="str">
        <v>Unlock Your Potential</v>
      </c>
      <c r="D846" s="27" t="str">
        <v>[33]</v>
      </c>
      <c r="E846" s="27" t="str" cm="1">
        <f t="array" ref="E846:F846">_xlfn.TEXTSPLIT($B846,")")</f>
        <v>5thDec2024(03:42:54</v>
      </c>
      <c r="F846" s="27" t="str">
        <v>705358308Monetization</v>
      </c>
      <c r="G846" s="27" t="str">
        <f t="shared" si="131"/>
        <v>33]</v>
      </c>
      <c r="H846" s="27">
        <f>VALUE(SUBSTITUTE($G846,"]",""))</f>
        <v>33</v>
      </c>
      <c r="I846" s="27" t="str">
        <f t="shared" si="132"/>
        <v>Unlock Your Potential</v>
      </c>
      <c r="J846" s="28" t="str">
        <f t="shared" si="133"/>
        <v>5thDec2024 03:42:54</v>
      </c>
      <c r="K846" s="28" t="str" cm="1">
        <f t="array" ref="K846:L846">_xlfn.TEXTSPLIT($J846," ")</f>
        <v>5thDec2024</v>
      </c>
      <c r="L846" s="28" t="str">
        <v>03:42:54</v>
      </c>
      <c r="M846" s="58" t="str">
        <f t="shared" si="134"/>
        <v>5/12/2024</v>
      </c>
      <c r="N846" s="28" t="str" cm="1">
        <f t="array" ref="N846:P846">_xlfn.TEXTSPLIT($M846,"/")</f>
        <v>5</v>
      </c>
      <c r="O846" s="28" t="str">
        <v>12</v>
      </c>
      <c r="P846" s="28" t="str">
        <v>2024</v>
      </c>
      <c r="Q846" s="28">
        <f>DATE(P846,N846,O846)</f>
        <v>45424</v>
      </c>
      <c r="R846" s="89" t="str" cm="1">
        <f t="array" ref="R846:T846">_xlfn.TEXTSPLIT($L846,":")</f>
        <v>03</v>
      </c>
      <c r="S846" s="28" t="str">
        <v>42</v>
      </c>
      <c r="T846" s="28" t="str">
        <v>54</v>
      </c>
      <c r="U846" s="90">
        <f t="shared" si="135"/>
        <v>0.15479166666666666</v>
      </c>
      <c r="V846" s="27" t="str">
        <f t="shared" si="136"/>
        <v>Monetization</v>
      </c>
      <c r="W846" s="37" t="str">
        <f t="shared" si="137"/>
        <v>Youtube</v>
      </c>
      <c r="X846" s="71">
        <f t="shared" si="129"/>
        <v>33</v>
      </c>
      <c r="Y846" s="60" t="str">
        <f t="shared" si="130"/>
        <v>Unlock Your Potential</v>
      </c>
      <c r="Z846" s="69">
        <f t="shared" si="138"/>
        <v>45424</v>
      </c>
      <c r="AA846" s="66" t="str" cm="1">
        <f t="array" ref="AA846:AB846">_xlfn.TEXTSPLIT($F846,$V846)</f>
        <v>705358308</v>
      </c>
      <c r="AB846" t="str">
        <v/>
      </c>
    </row>
    <row r="847" spans="1:28">
      <c r="A847" s="32" t="s">
        <v>1975</v>
      </c>
      <c r="B847" s="37" t="str" cm="1">
        <f t="array" ref="B847:D847">TRIM(_xlfn.TEXTSPLIT($A847,"#"))</f>
        <v>7thDec2024(06:13:26)605448312News Feed</v>
      </c>
      <c r="C847" s="27" t="str">
        <v>Train to Gain</v>
      </c>
      <c r="D847" s="27" t="str">
        <v>[31]</v>
      </c>
      <c r="E847" s="27" t="str" cm="1">
        <f t="array" ref="E847:F847">_xlfn.TEXTSPLIT($B847,")")</f>
        <v>7thDec2024(06:13:26</v>
      </c>
      <c r="F847" s="27" t="str">
        <v>605448312News Feed</v>
      </c>
      <c r="G847" s="27" t="str">
        <f t="shared" si="131"/>
        <v>31]</v>
      </c>
      <c r="H847" s="27">
        <f>VALUE(SUBSTITUTE($G847,"]",""))</f>
        <v>31</v>
      </c>
      <c r="I847" s="27" t="str">
        <f t="shared" si="132"/>
        <v>Train to Gain</v>
      </c>
      <c r="J847" s="28" t="str">
        <f t="shared" si="133"/>
        <v>7thDec2024 06:13:26</v>
      </c>
      <c r="K847" s="28" t="str" cm="1">
        <f t="array" ref="K847:L847">_xlfn.TEXTSPLIT($J847," ")</f>
        <v>7thDec2024</v>
      </c>
      <c r="L847" s="28" t="str">
        <v>06:13:26</v>
      </c>
      <c r="M847" s="58" t="str">
        <f t="shared" si="134"/>
        <v>7/12/2024</v>
      </c>
      <c r="N847" s="28" t="str" cm="1">
        <f t="array" ref="N847:P847">_xlfn.TEXTSPLIT($M847,"/")</f>
        <v>7</v>
      </c>
      <c r="O847" s="28" t="str">
        <v>12</v>
      </c>
      <c r="P847" s="28" t="str">
        <v>2024</v>
      </c>
      <c r="Q847" s="28">
        <f>DATE(P847,N847,O847)</f>
        <v>45485</v>
      </c>
      <c r="R847" s="89" t="str" cm="1">
        <f t="array" ref="R847:T847">_xlfn.TEXTSPLIT($L847,":")</f>
        <v>06</v>
      </c>
      <c r="S847" s="28" t="str">
        <v>13</v>
      </c>
      <c r="T847" s="28" t="str">
        <v>26</v>
      </c>
      <c r="U847" s="90">
        <f t="shared" si="135"/>
        <v>0.2593287037037037</v>
      </c>
      <c r="V847" s="27" t="str">
        <f t="shared" si="136"/>
        <v>News Feed</v>
      </c>
      <c r="W847" s="37" t="str">
        <f t="shared" si="137"/>
        <v>Facebook</v>
      </c>
      <c r="X847" s="71">
        <f t="shared" si="129"/>
        <v>31</v>
      </c>
      <c r="Y847" s="60" t="str">
        <f t="shared" si="130"/>
        <v>Train to Gain</v>
      </c>
      <c r="Z847" s="69">
        <f t="shared" si="138"/>
        <v>45485</v>
      </c>
      <c r="AA847" s="66" t="str" cm="1">
        <f t="array" ref="AA847:AB847">_xlfn.TEXTSPLIT($F847,$V847)</f>
        <v>605448312</v>
      </c>
      <c r="AB847" t="str">
        <v/>
      </c>
    </row>
    <row r="848" spans="1:28">
      <c r="A848" s="32" t="s">
        <v>1976</v>
      </c>
      <c r="B848" s="37" t="str" cm="1">
        <f t="array" ref="B848:D848">TRIM(_xlfn.TEXTSPLIT($A848,"#"))</f>
        <v>3rdDec2024(07:24:27)605538316Stories</v>
      </c>
      <c r="C848" s="27" t="str">
        <v>Train to Gain</v>
      </c>
      <c r="D848" s="27" t="str">
        <v>[37]</v>
      </c>
      <c r="E848" s="27" t="str" cm="1">
        <f t="array" ref="E848:F848">_xlfn.TEXTSPLIT($B848,")")</f>
        <v>3rdDec2024(07:24:27</v>
      </c>
      <c r="F848" s="27" t="str">
        <v>605538316Stories</v>
      </c>
      <c r="G848" s="27" t="str">
        <f t="shared" si="131"/>
        <v>37]</v>
      </c>
      <c r="H848" s="27">
        <f>VALUE(SUBSTITUTE($G848,"]",""))</f>
        <v>37</v>
      </c>
      <c r="I848" s="27" t="str">
        <f t="shared" si="132"/>
        <v>Train to Gain</v>
      </c>
      <c r="J848" s="28" t="str">
        <f t="shared" si="133"/>
        <v>3rdDec2024 07:24:27</v>
      </c>
      <c r="K848" s="28" t="str" cm="1">
        <f t="array" ref="K848:L848">_xlfn.TEXTSPLIT($J848," ")</f>
        <v>3rdDec2024</v>
      </c>
      <c r="L848" s="28" t="str">
        <v>07:24:27</v>
      </c>
      <c r="M848" s="58" t="str">
        <f t="shared" si="134"/>
        <v>3/12/2024</v>
      </c>
      <c r="N848" s="28" t="str" cm="1">
        <f t="array" ref="N848:P848">_xlfn.TEXTSPLIT($M848,"/")</f>
        <v>3</v>
      </c>
      <c r="O848" s="28" t="str">
        <v>12</v>
      </c>
      <c r="P848" s="28" t="str">
        <v>2024</v>
      </c>
      <c r="Q848" s="28">
        <f>DATE(P848,N848,O848)</f>
        <v>45363</v>
      </c>
      <c r="R848" s="89" t="str" cm="1">
        <f t="array" ref="R848:T848">_xlfn.TEXTSPLIT($L848,":")</f>
        <v>07</v>
      </c>
      <c r="S848" s="28" t="str">
        <v>24</v>
      </c>
      <c r="T848" s="28" t="str">
        <v>27</v>
      </c>
      <c r="U848" s="90">
        <f t="shared" si="135"/>
        <v>0.30864583333333334</v>
      </c>
      <c r="V848" s="27" t="str">
        <f t="shared" si="136"/>
        <v>Stories</v>
      </c>
      <c r="W848" s="37" t="str">
        <f t="shared" si="137"/>
        <v>Instagram</v>
      </c>
      <c r="X848" s="71">
        <f t="shared" si="129"/>
        <v>37</v>
      </c>
      <c r="Y848" s="60" t="str">
        <f t="shared" si="130"/>
        <v>Train to Gain</v>
      </c>
      <c r="Z848" s="69">
        <f t="shared" si="138"/>
        <v>45363</v>
      </c>
      <c r="AA848" s="66" t="str" cm="1">
        <f t="array" ref="AA848:AB848">_xlfn.TEXTSPLIT($F848,$V848)</f>
        <v>605538316</v>
      </c>
      <c r="AB848" t="str">
        <v/>
      </c>
    </row>
    <row r="849" spans="1:28">
      <c r="A849" s="32" t="s">
        <v>1977</v>
      </c>
      <c r="B849" s="37" t="str" cm="1">
        <f t="array" ref="B849:D849">TRIM(_xlfn.TEXTSPLIT($A849,"#"))</f>
        <v>3rdDec2024(01:08:55)605628320Monetization</v>
      </c>
      <c r="C849" s="27" t="str">
        <v>Unlock Your Potential</v>
      </c>
      <c r="D849" s="27" t="str">
        <v>[38]</v>
      </c>
      <c r="E849" s="27" t="str" cm="1">
        <f t="array" ref="E849:F849">_xlfn.TEXTSPLIT($B849,")")</f>
        <v>3rdDec2024(01:08:55</v>
      </c>
      <c r="F849" s="27" t="str">
        <v>605628320Monetization</v>
      </c>
      <c r="G849" s="27" t="str">
        <f t="shared" si="131"/>
        <v>38]</v>
      </c>
      <c r="H849" s="27">
        <f>VALUE(SUBSTITUTE($G849,"]",""))</f>
        <v>38</v>
      </c>
      <c r="I849" s="27" t="str">
        <f t="shared" si="132"/>
        <v>Unlock Your Potential</v>
      </c>
      <c r="J849" s="28" t="str">
        <f t="shared" si="133"/>
        <v>3rdDec2024 01:08:55</v>
      </c>
      <c r="K849" s="28" t="str" cm="1">
        <f t="array" ref="K849:L849">_xlfn.TEXTSPLIT($J849," ")</f>
        <v>3rdDec2024</v>
      </c>
      <c r="L849" s="28" t="str">
        <v>01:08:55</v>
      </c>
      <c r="M849" s="58" t="str">
        <f t="shared" si="134"/>
        <v>3/12/2024</v>
      </c>
      <c r="N849" s="28" t="str" cm="1">
        <f t="array" ref="N849:P849">_xlfn.TEXTSPLIT($M849,"/")</f>
        <v>3</v>
      </c>
      <c r="O849" s="28" t="str">
        <v>12</v>
      </c>
      <c r="P849" s="28" t="str">
        <v>2024</v>
      </c>
      <c r="Q849" s="28">
        <f>DATE(P849,N849,O849)</f>
        <v>45363</v>
      </c>
      <c r="R849" s="89" t="str" cm="1">
        <f t="array" ref="R849:T849">_xlfn.TEXTSPLIT($L849,":")</f>
        <v>01</v>
      </c>
      <c r="S849" s="28" t="str">
        <v>08</v>
      </c>
      <c r="T849" s="28" t="str">
        <v>55</v>
      </c>
      <c r="U849" s="90">
        <f t="shared" si="135"/>
        <v>4.7858796296296295E-2</v>
      </c>
      <c r="V849" s="27" t="str">
        <f t="shared" si="136"/>
        <v>Monetization</v>
      </c>
      <c r="W849" s="37" t="str">
        <f t="shared" si="137"/>
        <v>Youtube</v>
      </c>
      <c r="X849" s="71">
        <f t="shared" si="129"/>
        <v>38</v>
      </c>
      <c r="Y849" s="60" t="str">
        <f t="shared" si="130"/>
        <v>Unlock Your Potential</v>
      </c>
      <c r="Z849" s="69">
        <f t="shared" si="138"/>
        <v>45363</v>
      </c>
      <c r="AA849" s="66" t="str" cm="1">
        <f t="array" ref="AA849:AB849">_xlfn.TEXTSPLIT($F849,$V849)</f>
        <v>605628320</v>
      </c>
      <c r="AB849" t="str">
        <v/>
      </c>
    </row>
    <row r="850" spans="1:28">
      <c r="A850" s="32" t="s">
        <v>1978</v>
      </c>
      <c r="B850" s="37" t="str" cm="1">
        <f t="array" ref="B850:D850">TRIM(_xlfn.TEXTSPLIT($A850,"#"))</f>
        <v>1stDec2024(09:37:58)705718323Reels</v>
      </c>
      <c r="C850" s="27" t="str">
        <v>Unlock Your Potential</v>
      </c>
      <c r="D850" s="27" t="str">
        <v>[12]</v>
      </c>
      <c r="E850" s="27" t="str" cm="1">
        <f t="array" ref="E850:F850">_xlfn.TEXTSPLIT($B850,")")</f>
        <v>1stDec2024(09:37:58</v>
      </c>
      <c r="F850" s="27" t="str">
        <v>705718323Reels</v>
      </c>
      <c r="G850" s="27" t="str">
        <f t="shared" si="131"/>
        <v>12]</v>
      </c>
      <c r="H850" s="27">
        <f>VALUE(SUBSTITUTE($G850,"]",""))</f>
        <v>12</v>
      </c>
      <c r="I850" s="27" t="str">
        <f t="shared" si="132"/>
        <v>Unlock Your Potential</v>
      </c>
      <c r="J850" s="28" t="str">
        <f t="shared" si="133"/>
        <v>1stDec2024 09:37:58</v>
      </c>
      <c r="K850" s="28" t="str" cm="1">
        <f t="array" ref="K850:L850">_xlfn.TEXTSPLIT($J850," ")</f>
        <v>1stDec2024</v>
      </c>
      <c r="L850" s="28" t="str">
        <v>09:37:58</v>
      </c>
      <c r="M850" s="58" t="str">
        <f t="shared" si="134"/>
        <v>1/12/2024</v>
      </c>
      <c r="N850" s="28" t="str" cm="1">
        <f t="array" ref="N850:P850">_xlfn.TEXTSPLIT($M850,"/")</f>
        <v>1</v>
      </c>
      <c r="O850" s="28" t="str">
        <v>12</v>
      </c>
      <c r="P850" s="28" t="str">
        <v>2024</v>
      </c>
      <c r="Q850" s="28">
        <f>DATE(P850,N850,O850)</f>
        <v>45303</v>
      </c>
      <c r="R850" s="89" t="str" cm="1">
        <f t="array" ref="R850:T850">_xlfn.TEXTSPLIT($L850,":")</f>
        <v>09</v>
      </c>
      <c r="S850" s="28" t="str">
        <v>37</v>
      </c>
      <c r="T850" s="28" t="str">
        <v>58</v>
      </c>
      <c r="U850" s="90">
        <f t="shared" si="135"/>
        <v>0.40136574074074072</v>
      </c>
      <c r="V850" s="27" t="str">
        <f t="shared" si="136"/>
        <v>Reels</v>
      </c>
      <c r="W850" s="37" t="str">
        <f t="shared" si="137"/>
        <v>Instagram</v>
      </c>
      <c r="X850" s="71">
        <f t="shared" si="129"/>
        <v>12</v>
      </c>
      <c r="Y850" s="60" t="str">
        <f t="shared" si="130"/>
        <v>Unlock Your Potential</v>
      </c>
      <c r="Z850" s="69">
        <f t="shared" si="138"/>
        <v>45303</v>
      </c>
      <c r="AA850" s="66" t="str" cm="1">
        <f t="array" ref="AA850:AB850">_xlfn.TEXTSPLIT($F850,$V850)</f>
        <v>705718323</v>
      </c>
      <c r="AB850" t="str">
        <v/>
      </c>
    </row>
    <row r="851" spans="1:28">
      <c r="A851" s="32" t="s">
        <v>1979</v>
      </c>
      <c r="B851" s="37" t="str" cm="1">
        <f t="array" ref="B851:D851">TRIM(_xlfn.TEXTSPLIT($A851,"#"))</f>
        <v>3rdDec2024(06:42:44)605808327Shorts</v>
      </c>
      <c r="C851" s="27" t="str">
        <v>Unlock Your Potential</v>
      </c>
      <c r="D851" s="27" t="str">
        <v>[40]</v>
      </c>
      <c r="E851" s="27" t="str" cm="1">
        <f t="array" ref="E851:F851">_xlfn.TEXTSPLIT($B851,")")</f>
        <v>3rdDec2024(06:42:44</v>
      </c>
      <c r="F851" s="27" t="str">
        <v>605808327Shorts</v>
      </c>
      <c r="G851" s="27" t="str">
        <f t="shared" si="131"/>
        <v>40]</v>
      </c>
      <c r="H851" s="27">
        <f>VALUE(SUBSTITUTE($G851,"]",""))</f>
        <v>40</v>
      </c>
      <c r="I851" s="27" t="str">
        <f t="shared" si="132"/>
        <v>Unlock Your Potential</v>
      </c>
      <c r="J851" s="28" t="str">
        <f t="shared" si="133"/>
        <v>3rdDec2024 06:42:44</v>
      </c>
      <c r="K851" s="28" t="str" cm="1">
        <f t="array" ref="K851:L851">_xlfn.TEXTSPLIT($J851," ")</f>
        <v>3rdDec2024</v>
      </c>
      <c r="L851" s="28" t="str">
        <v>06:42:44</v>
      </c>
      <c r="M851" s="58" t="str">
        <f t="shared" si="134"/>
        <v>3/12/2024</v>
      </c>
      <c r="N851" s="28" t="str" cm="1">
        <f t="array" ref="N851:P851">_xlfn.TEXTSPLIT($M851,"/")</f>
        <v>3</v>
      </c>
      <c r="O851" s="28" t="str">
        <v>12</v>
      </c>
      <c r="P851" s="28" t="str">
        <v>2024</v>
      </c>
      <c r="Q851" s="28">
        <f>DATE(P851,N851,O851)</f>
        <v>45363</v>
      </c>
      <c r="R851" s="89" t="str" cm="1">
        <f t="array" ref="R851:T851">_xlfn.TEXTSPLIT($L851,":")</f>
        <v>06</v>
      </c>
      <c r="S851" s="28" t="str">
        <v>42</v>
      </c>
      <c r="T851" s="28" t="str">
        <v>44</v>
      </c>
      <c r="U851" s="90">
        <f t="shared" si="135"/>
        <v>0.27967592592592594</v>
      </c>
      <c r="V851" s="27" t="str">
        <f t="shared" si="136"/>
        <v>Shorts</v>
      </c>
      <c r="W851" s="37" t="str">
        <f t="shared" si="137"/>
        <v>Youtube</v>
      </c>
      <c r="X851" s="71">
        <f t="shared" si="129"/>
        <v>40</v>
      </c>
      <c r="Y851" s="60" t="str">
        <f t="shared" si="130"/>
        <v>Unlock Your Potential</v>
      </c>
      <c r="Z851" s="69">
        <f t="shared" si="138"/>
        <v>45363</v>
      </c>
      <c r="AA851" s="66" t="str" cm="1">
        <f t="array" ref="AA851:AB851">_xlfn.TEXTSPLIT($F851,$V851)</f>
        <v>605808327</v>
      </c>
      <c r="AB851" t="str">
        <v/>
      </c>
    </row>
    <row r="852" spans="1:28">
      <c r="A852" s="32" t="s">
        <v>1980</v>
      </c>
      <c r="B852" s="37" t="str" cm="1">
        <f t="array" ref="B852:D852">TRIM(_xlfn.TEXTSPLIT($A852,"#"))</f>
        <v>2ndDec2024(09:21:28)705898331Monetization</v>
      </c>
      <c r="C852" s="27" t="str">
        <v>Train to Gain</v>
      </c>
      <c r="D852" s="27" t="str">
        <v>[30]</v>
      </c>
      <c r="E852" s="27" t="str" cm="1">
        <f t="array" ref="E852:F852">_xlfn.TEXTSPLIT($B852,")")</f>
        <v>2ndDec2024(09:21:28</v>
      </c>
      <c r="F852" s="27" t="str">
        <v>705898331Monetization</v>
      </c>
      <c r="G852" s="27" t="str">
        <f t="shared" si="131"/>
        <v>30]</v>
      </c>
      <c r="H852" s="27">
        <f>VALUE(SUBSTITUTE($G852,"]",""))</f>
        <v>30</v>
      </c>
      <c r="I852" s="27" t="str">
        <f t="shared" si="132"/>
        <v>Train to Gain</v>
      </c>
      <c r="J852" s="28" t="str">
        <f t="shared" si="133"/>
        <v>2ndDec2024 09:21:28</v>
      </c>
      <c r="K852" s="28" t="str" cm="1">
        <f t="array" ref="K852:L852">_xlfn.TEXTSPLIT($J852," ")</f>
        <v>2ndDec2024</v>
      </c>
      <c r="L852" s="28" t="str">
        <v>09:21:28</v>
      </c>
      <c r="M852" s="58" t="str">
        <f t="shared" si="134"/>
        <v>2/12/2024</v>
      </c>
      <c r="N852" s="28" t="str" cm="1">
        <f t="array" ref="N852:P852">_xlfn.TEXTSPLIT($M852,"/")</f>
        <v>2</v>
      </c>
      <c r="O852" s="28" t="str">
        <v>12</v>
      </c>
      <c r="P852" s="28" t="str">
        <v>2024</v>
      </c>
      <c r="Q852" s="28">
        <f>DATE(P852,N852,O852)</f>
        <v>45334</v>
      </c>
      <c r="R852" s="89" t="str" cm="1">
        <f t="array" ref="R852:T852">_xlfn.TEXTSPLIT($L852,":")</f>
        <v>09</v>
      </c>
      <c r="S852" s="28" t="str">
        <v>21</v>
      </c>
      <c r="T852" s="28" t="str">
        <v>28</v>
      </c>
      <c r="U852" s="90">
        <f t="shared" si="135"/>
        <v>0.38990740740740742</v>
      </c>
      <c r="V852" s="27" t="str">
        <f t="shared" si="136"/>
        <v>Monetization</v>
      </c>
      <c r="W852" s="37" t="str">
        <f t="shared" si="137"/>
        <v>Youtube</v>
      </c>
      <c r="X852" s="71">
        <f t="shared" si="129"/>
        <v>30</v>
      </c>
      <c r="Y852" s="60" t="str">
        <f t="shared" si="130"/>
        <v>Train to Gain</v>
      </c>
      <c r="Z852" s="69">
        <f t="shared" si="138"/>
        <v>45334</v>
      </c>
      <c r="AA852" s="66" t="str" cm="1">
        <f t="array" ref="AA852:AB852">_xlfn.TEXTSPLIT($F852,$V852)</f>
        <v>705898331</v>
      </c>
      <c r="AB852" t="str">
        <v/>
      </c>
    </row>
    <row r="853" spans="1:28">
      <c r="A853" s="32" t="s">
        <v>1981</v>
      </c>
      <c r="B853" s="37" t="str" cm="1">
        <f t="array" ref="B853:D853">TRIM(_xlfn.TEXTSPLIT($A853,"#"))</f>
        <v>2ndDec2024(00:56:10)705988335Monetization</v>
      </c>
      <c r="C853" s="27" t="str">
        <v>Train to Gain</v>
      </c>
      <c r="D853" s="27" t="str">
        <v>[34]</v>
      </c>
      <c r="E853" s="27" t="str" cm="1">
        <f t="array" ref="E853:F853">_xlfn.TEXTSPLIT($B853,")")</f>
        <v>2ndDec2024(00:56:10</v>
      </c>
      <c r="F853" s="27" t="str">
        <v>705988335Monetization</v>
      </c>
      <c r="G853" s="27" t="str">
        <f t="shared" si="131"/>
        <v>34]</v>
      </c>
      <c r="H853" s="27">
        <f>VALUE(SUBSTITUTE($G853,"]",""))</f>
        <v>34</v>
      </c>
      <c r="I853" s="27" t="str">
        <f t="shared" si="132"/>
        <v>Train to Gain</v>
      </c>
      <c r="J853" s="28" t="str">
        <f t="shared" si="133"/>
        <v>2ndDec2024 00:56:10</v>
      </c>
      <c r="K853" s="28" t="str" cm="1">
        <f t="array" ref="K853:L853">_xlfn.TEXTSPLIT($J853," ")</f>
        <v>2ndDec2024</v>
      </c>
      <c r="L853" s="28" t="str">
        <v>00:56:10</v>
      </c>
      <c r="M853" s="58" t="str">
        <f t="shared" si="134"/>
        <v>2/12/2024</v>
      </c>
      <c r="N853" s="28" t="str" cm="1">
        <f t="array" ref="N853:P853">_xlfn.TEXTSPLIT($M853,"/")</f>
        <v>2</v>
      </c>
      <c r="O853" s="28" t="str">
        <v>12</v>
      </c>
      <c r="P853" s="28" t="str">
        <v>2024</v>
      </c>
      <c r="Q853" s="28">
        <f>DATE(P853,N853,O853)</f>
        <v>45334</v>
      </c>
      <c r="R853" s="89" t="str" cm="1">
        <f t="array" ref="R853:T853">_xlfn.TEXTSPLIT($L853,":")</f>
        <v>00</v>
      </c>
      <c r="S853" s="28" t="str">
        <v>56</v>
      </c>
      <c r="T853" s="28" t="str">
        <v>10</v>
      </c>
      <c r="U853" s="90">
        <f t="shared" si="135"/>
        <v>3.9004629629629632E-2</v>
      </c>
      <c r="V853" s="27" t="str">
        <f t="shared" si="136"/>
        <v>Monetization</v>
      </c>
      <c r="W853" s="37" t="str">
        <f t="shared" si="137"/>
        <v>Youtube</v>
      </c>
      <c r="X853" s="71">
        <f t="shared" si="129"/>
        <v>34</v>
      </c>
      <c r="Y853" s="60" t="str">
        <f t="shared" si="130"/>
        <v>Train to Gain</v>
      </c>
      <c r="Z853" s="69">
        <f t="shared" si="138"/>
        <v>45334</v>
      </c>
      <c r="AA853" s="66" t="str" cm="1">
        <f t="array" ref="AA853:AB853">_xlfn.TEXTSPLIT($F853,$V853)</f>
        <v>705988335</v>
      </c>
      <c r="AB853" t="str">
        <v/>
      </c>
    </row>
    <row r="854" spans="1:28">
      <c r="A854" s="32" t="s">
        <v>1982</v>
      </c>
      <c r="B854" s="37" t="str" cm="1">
        <f t="array" ref="B854:D854">TRIM(_xlfn.TEXTSPLIT($A854,"#"))</f>
        <v>3rdDec2024(11:02:50)606078339Monetization</v>
      </c>
      <c r="C854" s="27" t="str">
        <v>Unlock Your Potential</v>
      </c>
      <c r="D854" s="27" t="str">
        <v>[38]</v>
      </c>
      <c r="E854" s="27" t="str" cm="1">
        <f t="array" ref="E854:F854">_xlfn.TEXTSPLIT($B854,")")</f>
        <v>3rdDec2024(11:02:50</v>
      </c>
      <c r="F854" s="27" t="str">
        <v>606078339Monetization</v>
      </c>
      <c r="G854" s="27" t="str">
        <f t="shared" si="131"/>
        <v>38]</v>
      </c>
      <c r="H854" s="27">
        <f>VALUE(SUBSTITUTE($G854,"]",""))</f>
        <v>38</v>
      </c>
      <c r="I854" s="27" t="str">
        <f t="shared" si="132"/>
        <v>Unlock Your Potential</v>
      </c>
      <c r="J854" s="28" t="str">
        <f t="shared" si="133"/>
        <v>3rdDec2024 11:02:50</v>
      </c>
      <c r="K854" s="28" t="str" cm="1">
        <f t="array" ref="K854:L854">_xlfn.TEXTSPLIT($J854," ")</f>
        <v>3rdDec2024</v>
      </c>
      <c r="L854" s="28" t="str">
        <v>11:02:50</v>
      </c>
      <c r="M854" s="58" t="str">
        <f t="shared" si="134"/>
        <v>3/12/2024</v>
      </c>
      <c r="N854" s="28" t="str" cm="1">
        <f t="array" ref="N854:P854">_xlfn.TEXTSPLIT($M854,"/")</f>
        <v>3</v>
      </c>
      <c r="O854" s="28" t="str">
        <v>12</v>
      </c>
      <c r="P854" s="28" t="str">
        <v>2024</v>
      </c>
      <c r="Q854" s="28">
        <f>DATE(P854,N854,O854)</f>
        <v>45363</v>
      </c>
      <c r="R854" s="89" t="str" cm="1">
        <f t="array" ref="R854:T854">_xlfn.TEXTSPLIT($L854,":")</f>
        <v>11</v>
      </c>
      <c r="S854" s="28" t="str">
        <v>02</v>
      </c>
      <c r="T854" s="28" t="str">
        <v>50</v>
      </c>
      <c r="U854" s="90">
        <f t="shared" si="135"/>
        <v>0.46030092592592592</v>
      </c>
      <c r="V854" s="27" t="str">
        <f t="shared" si="136"/>
        <v>Monetization</v>
      </c>
      <c r="W854" s="37" t="str">
        <f t="shared" si="137"/>
        <v>Youtube</v>
      </c>
      <c r="X854" s="71">
        <f t="shared" si="129"/>
        <v>38</v>
      </c>
      <c r="Y854" s="60" t="str">
        <f t="shared" si="130"/>
        <v>Unlock Your Potential</v>
      </c>
      <c r="Z854" s="69">
        <f t="shared" si="138"/>
        <v>45363</v>
      </c>
      <c r="AA854" s="66" t="str" cm="1">
        <f t="array" ref="AA854:AB854">_xlfn.TEXTSPLIT($F854,$V854)</f>
        <v>606078339</v>
      </c>
      <c r="AB854" t="str">
        <v/>
      </c>
    </row>
    <row r="855" spans="1:28">
      <c r="A855" s="32" t="s">
        <v>1983</v>
      </c>
      <c r="B855" s="37" t="str" cm="1">
        <f t="array" ref="B855:D855">TRIM(_xlfn.TEXTSPLIT($A855,"#"))</f>
        <v>3rdDec2024(08:05:06)606168342Subscribers</v>
      </c>
      <c r="C855" s="27" t="str">
        <v>Grow with Us</v>
      </c>
      <c r="D855" s="27" t="str">
        <v>[13]</v>
      </c>
      <c r="E855" s="27" t="str" cm="1">
        <f t="array" ref="E855:F855">_xlfn.TEXTSPLIT($B855,")")</f>
        <v>3rdDec2024(08:05:06</v>
      </c>
      <c r="F855" s="27" t="str">
        <v>606168342Subscribers</v>
      </c>
      <c r="G855" s="27" t="str">
        <f t="shared" si="131"/>
        <v>13]</v>
      </c>
      <c r="H855" s="27">
        <f>VALUE(SUBSTITUTE($G855,"]",""))</f>
        <v>13</v>
      </c>
      <c r="I855" s="27" t="str">
        <f t="shared" si="132"/>
        <v>Grow with Us</v>
      </c>
      <c r="J855" s="28" t="str">
        <f t="shared" si="133"/>
        <v>3rdDec2024 08:05:06</v>
      </c>
      <c r="K855" s="28" t="str" cm="1">
        <f t="array" ref="K855:L855">_xlfn.TEXTSPLIT($J855," ")</f>
        <v>3rdDec2024</v>
      </c>
      <c r="L855" s="28" t="str">
        <v>08:05:06</v>
      </c>
      <c r="M855" s="58" t="str">
        <f t="shared" si="134"/>
        <v>3/12/2024</v>
      </c>
      <c r="N855" s="28" t="str" cm="1">
        <f t="array" ref="N855:P855">_xlfn.TEXTSPLIT($M855,"/")</f>
        <v>3</v>
      </c>
      <c r="O855" s="28" t="str">
        <v>12</v>
      </c>
      <c r="P855" s="28" t="str">
        <v>2024</v>
      </c>
      <c r="Q855" s="28">
        <f>DATE(P855,N855,O855)</f>
        <v>45363</v>
      </c>
      <c r="R855" s="89" t="str" cm="1">
        <f t="array" ref="R855:T855">_xlfn.TEXTSPLIT($L855,":")</f>
        <v>08</v>
      </c>
      <c r="S855" s="28" t="str">
        <v>05</v>
      </c>
      <c r="T855" s="28" t="str">
        <v>06</v>
      </c>
      <c r="U855" s="90">
        <f t="shared" si="135"/>
        <v>0.33687499999999998</v>
      </c>
      <c r="V855" s="27" t="str">
        <f t="shared" si="136"/>
        <v>Subscribers</v>
      </c>
      <c r="W855" s="37" t="str">
        <f t="shared" si="137"/>
        <v>Youtube</v>
      </c>
      <c r="X855" s="71">
        <f t="shared" si="129"/>
        <v>13</v>
      </c>
      <c r="Y855" s="60" t="str">
        <f t="shared" si="130"/>
        <v>Grow with Us</v>
      </c>
      <c r="Z855" s="69">
        <f t="shared" si="138"/>
        <v>45363</v>
      </c>
      <c r="AA855" s="66" t="str" cm="1">
        <f t="array" ref="AA855:AB855">_xlfn.TEXTSPLIT($F855,$V855)</f>
        <v>606168342</v>
      </c>
      <c r="AB855" t="str">
        <v/>
      </c>
    </row>
    <row r="856" spans="1:28">
      <c r="A856" s="32" t="s">
        <v>1984</v>
      </c>
      <c r="B856" s="37" t="str" cm="1">
        <f t="array" ref="B856:D856">TRIM(_xlfn.TEXTSPLIT($A856,"#"))</f>
        <v>2ndDec2024(02:53:47)706258346Subscribers</v>
      </c>
      <c r="C856" s="27" t="str">
        <v>Train to Gain</v>
      </c>
      <c r="D856" s="27" t="str">
        <v>[33]</v>
      </c>
      <c r="E856" s="27" t="str" cm="1">
        <f t="array" ref="E856:F856">_xlfn.TEXTSPLIT($B856,")")</f>
        <v>2ndDec2024(02:53:47</v>
      </c>
      <c r="F856" s="27" t="str">
        <v>706258346Subscribers</v>
      </c>
      <c r="G856" s="27" t="str">
        <f t="shared" si="131"/>
        <v>33]</v>
      </c>
      <c r="H856" s="27">
        <f>VALUE(SUBSTITUTE($G856,"]",""))</f>
        <v>33</v>
      </c>
      <c r="I856" s="27" t="str">
        <f t="shared" si="132"/>
        <v>Train to Gain</v>
      </c>
      <c r="J856" s="28" t="str">
        <f t="shared" si="133"/>
        <v>2ndDec2024 02:53:47</v>
      </c>
      <c r="K856" s="28" t="str" cm="1">
        <f t="array" ref="K856:L856">_xlfn.TEXTSPLIT($J856," ")</f>
        <v>2ndDec2024</v>
      </c>
      <c r="L856" s="28" t="str">
        <v>02:53:47</v>
      </c>
      <c r="M856" s="58" t="str">
        <f t="shared" si="134"/>
        <v>2/12/2024</v>
      </c>
      <c r="N856" s="28" t="str" cm="1">
        <f t="array" ref="N856:P856">_xlfn.TEXTSPLIT($M856,"/")</f>
        <v>2</v>
      </c>
      <c r="O856" s="28" t="str">
        <v>12</v>
      </c>
      <c r="P856" s="28" t="str">
        <v>2024</v>
      </c>
      <c r="Q856" s="28">
        <f>DATE(P856,N856,O856)</f>
        <v>45334</v>
      </c>
      <c r="R856" s="89" t="str" cm="1">
        <f t="array" ref="R856:T856">_xlfn.TEXTSPLIT($L856,":")</f>
        <v>02</v>
      </c>
      <c r="S856" s="28" t="str">
        <v>53</v>
      </c>
      <c r="T856" s="28" t="str">
        <v>47</v>
      </c>
      <c r="U856" s="90">
        <f t="shared" si="135"/>
        <v>0.12068287037037037</v>
      </c>
      <c r="V856" s="27" t="str">
        <f t="shared" si="136"/>
        <v>Subscribers</v>
      </c>
      <c r="W856" s="37" t="str">
        <f t="shared" si="137"/>
        <v>Youtube</v>
      </c>
      <c r="X856" s="71">
        <f t="shared" si="129"/>
        <v>33</v>
      </c>
      <c r="Y856" s="60" t="str">
        <f t="shared" si="130"/>
        <v>Train to Gain</v>
      </c>
      <c r="Z856" s="69">
        <f t="shared" si="138"/>
        <v>45334</v>
      </c>
      <c r="AA856" s="66" t="str" cm="1">
        <f t="array" ref="AA856:AB856">_xlfn.TEXTSPLIT($F856,$V856)</f>
        <v>706258346</v>
      </c>
      <c r="AB856" t="str">
        <v/>
      </c>
    </row>
    <row r="857" spans="1:28">
      <c r="A857" s="32" t="s">
        <v>1985</v>
      </c>
      <c r="B857" s="37" t="str" cm="1">
        <f t="array" ref="B857:D857">TRIM(_xlfn.TEXTSPLIT($A857,"#"))</f>
        <v>3rdDec2024(07:12:21)706348350Reels</v>
      </c>
      <c r="C857" s="27" t="str">
        <v>Grow with Us</v>
      </c>
      <c r="D857" s="27" t="str">
        <v>[36]</v>
      </c>
      <c r="E857" s="27" t="str" cm="1">
        <f t="array" ref="E857:F857">_xlfn.TEXTSPLIT($B857,")")</f>
        <v>3rdDec2024(07:12:21</v>
      </c>
      <c r="F857" s="27" t="str">
        <v>706348350Reels</v>
      </c>
      <c r="G857" s="27" t="str">
        <f t="shared" si="131"/>
        <v>36]</v>
      </c>
      <c r="H857" s="27">
        <f>VALUE(SUBSTITUTE($G857,"]",""))</f>
        <v>36</v>
      </c>
      <c r="I857" s="27" t="str">
        <f t="shared" si="132"/>
        <v>Grow with Us</v>
      </c>
      <c r="J857" s="28" t="str">
        <f t="shared" si="133"/>
        <v>3rdDec2024 07:12:21</v>
      </c>
      <c r="K857" s="28" t="str" cm="1">
        <f t="array" ref="K857:L857">_xlfn.TEXTSPLIT($J857," ")</f>
        <v>3rdDec2024</v>
      </c>
      <c r="L857" s="28" t="str">
        <v>07:12:21</v>
      </c>
      <c r="M857" s="58" t="str">
        <f t="shared" si="134"/>
        <v>3/12/2024</v>
      </c>
      <c r="N857" s="28" t="str" cm="1">
        <f t="array" ref="N857:P857">_xlfn.TEXTSPLIT($M857,"/")</f>
        <v>3</v>
      </c>
      <c r="O857" s="28" t="str">
        <v>12</v>
      </c>
      <c r="P857" s="28" t="str">
        <v>2024</v>
      </c>
      <c r="Q857" s="28">
        <f>DATE(P857,N857,O857)</f>
        <v>45363</v>
      </c>
      <c r="R857" s="89" t="str" cm="1">
        <f t="array" ref="R857:T857">_xlfn.TEXTSPLIT($L857,":")</f>
        <v>07</v>
      </c>
      <c r="S857" s="28" t="str">
        <v>12</v>
      </c>
      <c r="T857" s="28" t="str">
        <v>21</v>
      </c>
      <c r="U857" s="90">
        <f t="shared" si="135"/>
        <v>0.30024305555555558</v>
      </c>
      <c r="V857" s="27" t="str">
        <f t="shared" si="136"/>
        <v>Reels</v>
      </c>
      <c r="W857" s="37" t="str">
        <f t="shared" si="137"/>
        <v>Instagram</v>
      </c>
      <c r="X857" s="71">
        <f t="shared" si="129"/>
        <v>36</v>
      </c>
      <c r="Y857" s="60" t="str">
        <f t="shared" si="130"/>
        <v>Grow with Us</v>
      </c>
      <c r="Z857" s="69">
        <f t="shared" si="138"/>
        <v>45363</v>
      </c>
      <c r="AA857" s="66" t="str" cm="1">
        <f t="array" ref="AA857:AB857">_xlfn.TEXTSPLIT($F857,$V857)</f>
        <v>706348350</v>
      </c>
      <c r="AB857" t="str">
        <v/>
      </c>
    </row>
    <row r="858" spans="1:28">
      <c r="A858" s="32" t="s">
        <v>1986</v>
      </c>
      <c r="B858" s="37" t="str" cm="1">
        <f t="array" ref="B858:D858">TRIM(_xlfn.TEXTSPLIT($A858,"#"))</f>
        <v>4thDec2024(06:08:32)606438354Explore Page</v>
      </c>
      <c r="C858" s="27" t="str">
        <v>Train to Gain</v>
      </c>
      <c r="D858" s="27" t="str">
        <v>[38]</v>
      </c>
      <c r="E858" s="27" t="str" cm="1">
        <f t="array" ref="E858:F858">_xlfn.TEXTSPLIT($B858,")")</f>
        <v>4thDec2024(06:08:32</v>
      </c>
      <c r="F858" s="27" t="str">
        <v>606438354Explore Page</v>
      </c>
      <c r="G858" s="27" t="str">
        <f t="shared" si="131"/>
        <v>38]</v>
      </c>
      <c r="H858" s="27">
        <f>VALUE(SUBSTITUTE($G858,"]",""))</f>
        <v>38</v>
      </c>
      <c r="I858" s="27" t="str">
        <f t="shared" si="132"/>
        <v>Train to Gain</v>
      </c>
      <c r="J858" s="28" t="str">
        <f t="shared" si="133"/>
        <v>4thDec2024 06:08:32</v>
      </c>
      <c r="K858" s="28" t="str" cm="1">
        <f t="array" ref="K858:L858">_xlfn.TEXTSPLIT($J858," ")</f>
        <v>4thDec2024</v>
      </c>
      <c r="L858" s="28" t="str">
        <v>06:08:32</v>
      </c>
      <c r="M858" s="58" t="str">
        <f t="shared" si="134"/>
        <v>4/12/2024</v>
      </c>
      <c r="N858" s="28" t="str" cm="1">
        <f t="array" ref="N858:P858">_xlfn.TEXTSPLIT($M858,"/")</f>
        <v>4</v>
      </c>
      <c r="O858" s="28" t="str">
        <v>12</v>
      </c>
      <c r="P858" s="28" t="str">
        <v>2024</v>
      </c>
      <c r="Q858" s="28">
        <f>DATE(P858,N858,O858)</f>
        <v>45394</v>
      </c>
      <c r="R858" s="89" t="str" cm="1">
        <f t="array" ref="R858:T858">_xlfn.TEXTSPLIT($L858,":")</f>
        <v>06</v>
      </c>
      <c r="S858" s="28" t="str">
        <v>08</v>
      </c>
      <c r="T858" s="28" t="str">
        <v>32</v>
      </c>
      <c r="U858" s="90">
        <f t="shared" si="135"/>
        <v>0.25592592592592595</v>
      </c>
      <c r="V858" s="27" t="str">
        <f t="shared" si="136"/>
        <v>Explore Page</v>
      </c>
      <c r="W858" s="37" t="str">
        <f t="shared" si="137"/>
        <v>Instagram</v>
      </c>
      <c r="X858" s="71">
        <f t="shared" si="129"/>
        <v>38</v>
      </c>
      <c r="Y858" s="60" t="str">
        <f t="shared" si="130"/>
        <v>Train to Gain</v>
      </c>
      <c r="Z858" s="69">
        <f t="shared" si="138"/>
        <v>45394</v>
      </c>
      <c r="AA858" s="66" t="str" cm="1">
        <f t="array" ref="AA858:AB858">_xlfn.TEXTSPLIT($F858,$V858)</f>
        <v>606438354</v>
      </c>
      <c r="AB858" t="str">
        <v/>
      </c>
    </row>
    <row r="859" spans="1:28">
      <c r="A859" s="32" t="s">
        <v>1987</v>
      </c>
      <c r="B859" s="37" t="str" cm="1">
        <f t="array" ref="B859:D859">TRIM(_xlfn.TEXTSPLIT($A859,"#"))</f>
        <v>1stDec2024(06:23:03)706528357Shorts</v>
      </c>
      <c r="C859" s="27" t="str">
        <v>Train to Gain</v>
      </c>
      <c r="D859" s="27" t="str">
        <v>[39]</v>
      </c>
      <c r="E859" s="27" t="str" cm="1">
        <f t="array" ref="E859:F859">_xlfn.TEXTSPLIT($B859,")")</f>
        <v>1stDec2024(06:23:03</v>
      </c>
      <c r="F859" s="27" t="str">
        <v>706528357Shorts</v>
      </c>
      <c r="G859" s="27" t="str">
        <f t="shared" si="131"/>
        <v>39]</v>
      </c>
      <c r="H859" s="27">
        <f>VALUE(SUBSTITUTE($G859,"]",""))</f>
        <v>39</v>
      </c>
      <c r="I859" s="27" t="str">
        <f t="shared" si="132"/>
        <v>Train to Gain</v>
      </c>
      <c r="J859" s="28" t="str">
        <f t="shared" si="133"/>
        <v>1stDec2024 06:23:03</v>
      </c>
      <c r="K859" s="28" t="str" cm="1">
        <f t="array" ref="K859:L859">_xlfn.TEXTSPLIT($J859," ")</f>
        <v>1stDec2024</v>
      </c>
      <c r="L859" s="28" t="str">
        <v>06:23:03</v>
      </c>
      <c r="M859" s="58" t="str">
        <f t="shared" si="134"/>
        <v>1/12/2024</v>
      </c>
      <c r="N859" s="28" t="str" cm="1">
        <f t="array" ref="N859:P859">_xlfn.TEXTSPLIT($M859,"/")</f>
        <v>1</v>
      </c>
      <c r="O859" s="28" t="str">
        <v>12</v>
      </c>
      <c r="P859" s="28" t="str">
        <v>2024</v>
      </c>
      <c r="Q859" s="28">
        <f>DATE(P859,N859,O859)</f>
        <v>45303</v>
      </c>
      <c r="R859" s="89" t="str" cm="1">
        <f t="array" ref="R859:T859">_xlfn.TEXTSPLIT($L859,":")</f>
        <v>06</v>
      </c>
      <c r="S859" s="28" t="str">
        <v>23</v>
      </c>
      <c r="T859" s="28" t="str">
        <v>03</v>
      </c>
      <c r="U859" s="90">
        <f t="shared" si="135"/>
        <v>0.26600694444444445</v>
      </c>
      <c r="V859" s="27" t="str">
        <f t="shared" si="136"/>
        <v>Shorts</v>
      </c>
      <c r="W859" s="37" t="str">
        <f t="shared" si="137"/>
        <v>Youtube</v>
      </c>
      <c r="X859" s="71">
        <f t="shared" si="129"/>
        <v>39</v>
      </c>
      <c r="Y859" s="60" t="str">
        <f t="shared" si="130"/>
        <v>Train to Gain</v>
      </c>
      <c r="Z859" s="69">
        <f t="shared" si="138"/>
        <v>45303</v>
      </c>
      <c r="AA859" s="66" t="str" cm="1">
        <f t="array" ref="AA859:AB859">_xlfn.TEXTSPLIT($F859,$V859)</f>
        <v>706528357</v>
      </c>
      <c r="AB859" t="str">
        <v/>
      </c>
    </row>
    <row r="860" spans="1:28">
      <c r="A860" s="32" t="s">
        <v>1988</v>
      </c>
      <c r="B860" s="37" t="str" cm="1">
        <f t="array" ref="B860:D860">TRIM(_xlfn.TEXTSPLIT($A860,"#"))</f>
        <v>2ndDec2024(05:52:47)606618361News Feed</v>
      </c>
      <c r="C860" s="27" t="str">
        <v>Train to Gain</v>
      </c>
      <c r="D860" s="27" t="str">
        <v>[15]</v>
      </c>
      <c r="E860" s="27" t="str" cm="1">
        <f t="array" ref="E860:F860">_xlfn.TEXTSPLIT($B860,")")</f>
        <v>2ndDec2024(05:52:47</v>
      </c>
      <c r="F860" s="27" t="str">
        <v>606618361News Feed</v>
      </c>
      <c r="G860" s="27" t="str">
        <f t="shared" si="131"/>
        <v>15]</v>
      </c>
      <c r="H860" s="27">
        <f>VALUE(SUBSTITUTE($G860,"]",""))</f>
        <v>15</v>
      </c>
      <c r="I860" s="27" t="str">
        <f t="shared" si="132"/>
        <v>Train to Gain</v>
      </c>
      <c r="J860" s="28" t="str">
        <f t="shared" si="133"/>
        <v>2ndDec2024 05:52:47</v>
      </c>
      <c r="K860" s="28" t="str" cm="1">
        <f t="array" ref="K860:L860">_xlfn.TEXTSPLIT($J860," ")</f>
        <v>2ndDec2024</v>
      </c>
      <c r="L860" s="28" t="str">
        <v>05:52:47</v>
      </c>
      <c r="M860" s="58" t="str">
        <f t="shared" si="134"/>
        <v>2/12/2024</v>
      </c>
      <c r="N860" s="28" t="str" cm="1">
        <f t="array" ref="N860:P860">_xlfn.TEXTSPLIT($M860,"/")</f>
        <v>2</v>
      </c>
      <c r="O860" s="28" t="str">
        <v>12</v>
      </c>
      <c r="P860" s="28" t="str">
        <v>2024</v>
      </c>
      <c r="Q860" s="28">
        <f>DATE(P860,N860,O860)</f>
        <v>45334</v>
      </c>
      <c r="R860" s="89" t="str" cm="1">
        <f t="array" ref="R860:T860">_xlfn.TEXTSPLIT($L860,":")</f>
        <v>05</v>
      </c>
      <c r="S860" s="28" t="str">
        <v>52</v>
      </c>
      <c r="T860" s="28" t="str">
        <v>47</v>
      </c>
      <c r="U860" s="90">
        <f t="shared" si="135"/>
        <v>0.24498842592592593</v>
      </c>
      <c r="V860" s="27" t="str">
        <f t="shared" si="136"/>
        <v>News Feed</v>
      </c>
      <c r="W860" s="37" t="str">
        <f t="shared" si="137"/>
        <v>Facebook</v>
      </c>
      <c r="X860" s="71">
        <f t="shared" si="129"/>
        <v>15</v>
      </c>
      <c r="Y860" s="60" t="str">
        <f t="shared" si="130"/>
        <v>Train to Gain</v>
      </c>
      <c r="Z860" s="69">
        <f t="shared" si="138"/>
        <v>45334</v>
      </c>
      <c r="AA860" s="66" t="str" cm="1">
        <f t="array" ref="AA860:AB860">_xlfn.TEXTSPLIT($F860,$V860)</f>
        <v>606618361</v>
      </c>
      <c r="AB860" t="str">
        <v/>
      </c>
    </row>
    <row r="861" spans="1:28">
      <c r="A861" s="32" t="s">
        <v>1989</v>
      </c>
      <c r="B861" s="37" t="str" cm="1">
        <f t="array" ref="B861:D861">TRIM(_xlfn.TEXTSPLIT($A861,"#"))</f>
        <v>1stDec2024(11:52:11)706708365Explore Page</v>
      </c>
      <c r="C861" s="27" t="str">
        <v>Train to Gain</v>
      </c>
      <c r="D861" s="27" t="str">
        <v>[40]</v>
      </c>
      <c r="E861" s="27" t="str" cm="1">
        <f t="array" ref="E861:F861">_xlfn.TEXTSPLIT($B861,")")</f>
        <v>1stDec2024(11:52:11</v>
      </c>
      <c r="F861" s="27" t="str">
        <v>706708365Explore Page</v>
      </c>
      <c r="G861" s="27" t="str">
        <f t="shared" si="131"/>
        <v>40]</v>
      </c>
      <c r="H861" s="27">
        <f>VALUE(SUBSTITUTE($G861,"]",""))</f>
        <v>40</v>
      </c>
      <c r="I861" s="27" t="str">
        <f t="shared" si="132"/>
        <v>Train to Gain</v>
      </c>
      <c r="J861" s="28" t="str">
        <f t="shared" si="133"/>
        <v>1stDec2024 11:52:11</v>
      </c>
      <c r="K861" s="28" t="str" cm="1">
        <f t="array" ref="K861:L861">_xlfn.TEXTSPLIT($J861," ")</f>
        <v>1stDec2024</v>
      </c>
      <c r="L861" s="28" t="str">
        <v>11:52:11</v>
      </c>
      <c r="M861" s="58" t="str">
        <f t="shared" si="134"/>
        <v>1/12/2024</v>
      </c>
      <c r="N861" s="28" t="str" cm="1">
        <f t="array" ref="N861:P861">_xlfn.TEXTSPLIT($M861,"/")</f>
        <v>1</v>
      </c>
      <c r="O861" s="28" t="str">
        <v>12</v>
      </c>
      <c r="P861" s="28" t="str">
        <v>2024</v>
      </c>
      <c r="Q861" s="28">
        <f>DATE(P861,N861,O861)</f>
        <v>45303</v>
      </c>
      <c r="R861" s="89" t="str" cm="1">
        <f t="array" ref="R861:T861">_xlfn.TEXTSPLIT($L861,":")</f>
        <v>11</v>
      </c>
      <c r="S861" s="28" t="str">
        <v>52</v>
      </c>
      <c r="T861" s="28" t="str">
        <v>11</v>
      </c>
      <c r="U861" s="90">
        <f t="shared" si="135"/>
        <v>0.49457175925925928</v>
      </c>
      <c r="V861" s="27" t="str">
        <f t="shared" si="136"/>
        <v>Explore Page</v>
      </c>
      <c r="W861" s="37" t="str">
        <f t="shared" si="137"/>
        <v>Instagram</v>
      </c>
      <c r="X861" s="71">
        <f t="shared" si="129"/>
        <v>40</v>
      </c>
      <c r="Y861" s="60" t="str">
        <f t="shared" si="130"/>
        <v>Train to Gain</v>
      </c>
      <c r="Z861" s="69">
        <f t="shared" si="138"/>
        <v>45303</v>
      </c>
      <c r="AA861" s="66" t="str" cm="1">
        <f t="array" ref="AA861:AB861">_xlfn.TEXTSPLIT($F861,$V861)</f>
        <v>706708365</v>
      </c>
      <c r="AB861" t="str">
        <v/>
      </c>
    </row>
    <row r="862" spans="1:28">
      <c r="A862" s="32" t="s">
        <v>1990</v>
      </c>
      <c r="B862" s="37" t="str" cm="1">
        <f t="array" ref="B862:D862">TRIM(_xlfn.TEXTSPLIT($A862,"#"))</f>
        <v>4thDec2024(06:13:17)706798369Explore Page</v>
      </c>
      <c r="C862" s="27" t="str">
        <v>Train to Gain</v>
      </c>
      <c r="D862" s="27" t="str">
        <v>[35]</v>
      </c>
      <c r="E862" s="27" t="str" cm="1">
        <f t="array" ref="E862:F862">_xlfn.TEXTSPLIT($B862,")")</f>
        <v>4thDec2024(06:13:17</v>
      </c>
      <c r="F862" s="27" t="str">
        <v>706798369Explore Page</v>
      </c>
      <c r="G862" s="27" t="str">
        <f t="shared" si="131"/>
        <v>35]</v>
      </c>
      <c r="H862" s="27">
        <f>VALUE(SUBSTITUTE($G862,"]",""))</f>
        <v>35</v>
      </c>
      <c r="I862" s="27" t="str">
        <f t="shared" si="132"/>
        <v>Train to Gain</v>
      </c>
      <c r="J862" s="28" t="str">
        <f t="shared" si="133"/>
        <v>4thDec2024 06:13:17</v>
      </c>
      <c r="K862" s="28" t="str" cm="1">
        <f t="array" ref="K862:L862">_xlfn.TEXTSPLIT($J862," ")</f>
        <v>4thDec2024</v>
      </c>
      <c r="L862" s="28" t="str">
        <v>06:13:17</v>
      </c>
      <c r="M862" s="58" t="str">
        <f t="shared" si="134"/>
        <v>4/12/2024</v>
      </c>
      <c r="N862" s="28" t="str" cm="1">
        <f t="array" ref="N862:P862">_xlfn.TEXTSPLIT($M862,"/")</f>
        <v>4</v>
      </c>
      <c r="O862" s="28" t="str">
        <v>12</v>
      </c>
      <c r="P862" s="28" t="str">
        <v>2024</v>
      </c>
      <c r="Q862" s="28">
        <f>DATE(P862,N862,O862)</f>
        <v>45394</v>
      </c>
      <c r="R862" s="89" t="str" cm="1">
        <f t="array" ref="R862:T862">_xlfn.TEXTSPLIT($L862,":")</f>
        <v>06</v>
      </c>
      <c r="S862" s="28" t="str">
        <v>13</v>
      </c>
      <c r="T862" s="28" t="str">
        <v>17</v>
      </c>
      <c r="U862" s="90">
        <f t="shared" si="135"/>
        <v>0.25922453703703702</v>
      </c>
      <c r="V862" s="27" t="str">
        <f t="shared" si="136"/>
        <v>Explore Page</v>
      </c>
      <c r="W862" s="37" t="str">
        <f t="shared" si="137"/>
        <v>Instagram</v>
      </c>
      <c r="X862" s="71">
        <f t="shared" si="129"/>
        <v>35</v>
      </c>
      <c r="Y862" s="60" t="str">
        <f t="shared" si="130"/>
        <v>Train to Gain</v>
      </c>
      <c r="Z862" s="69">
        <f t="shared" si="138"/>
        <v>45394</v>
      </c>
      <c r="AA862" s="66" t="str" cm="1">
        <f t="array" ref="AA862:AB862">_xlfn.TEXTSPLIT($F862,$V862)</f>
        <v>706798369</v>
      </c>
      <c r="AB862" t="str">
        <v/>
      </c>
    </row>
    <row r="863" spans="1:28">
      <c r="A863" s="32" t="s">
        <v>1991</v>
      </c>
      <c r="B863" s="37" t="str" cm="1">
        <f t="array" ref="B863:D863">TRIM(_xlfn.TEXTSPLIT($A863,"#"))</f>
        <v>3rdDec2024(00:16:18)606888373Explore Page</v>
      </c>
      <c r="C863" s="27" t="str">
        <v>Train to Gain</v>
      </c>
      <c r="D863" s="27" t="str">
        <v>[15]</v>
      </c>
      <c r="E863" s="27" t="str" cm="1">
        <f t="array" ref="E863:F863">_xlfn.TEXTSPLIT($B863,")")</f>
        <v>3rdDec2024(00:16:18</v>
      </c>
      <c r="F863" s="27" t="str">
        <v>606888373Explore Page</v>
      </c>
      <c r="G863" s="27" t="str">
        <f t="shared" si="131"/>
        <v>15]</v>
      </c>
      <c r="H863" s="27">
        <f>VALUE(SUBSTITUTE($G863,"]",""))</f>
        <v>15</v>
      </c>
      <c r="I863" s="27" t="str">
        <f t="shared" si="132"/>
        <v>Train to Gain</v>
      </c>
      <c r="J863" s="28" t="str">
        <f t="shared" si="133"/>
        <v>3rdDec2024 00:16:18</v>
      </c>
      <c r="K863" s="28" t="str" cm="1">
        <f t="array" ref="K863:L863">_xlfn.TEXTSPLIT($J863," ")</f>
        <v>3rdDec2024</v>
      </c>
      <c r="L863" s="28" t="str">
        <v>00:16:18</v>
      </c>
      <c r="M863" s="58" t="str">
        <f t="shared" si="134"/>
        <v>3/12/2024</v>
      </c>
      <c r="N863" s="28" t="str" cm="1">
        <f t="array" ref="N863:P863">_xlfn.TEXTSPLIT($M863,"/")</f>
        <v>3</v>
      </c>
      <c r="O863" s="28" t="str">
        <v>12</v>
      </c>
      <c r="P863" s="28" t="str">
        <v>2024</v>
      </c>
      <c r="Q863" s="28">
        <f>DATE(P863,N863,O863)</f>
        <v>45363</v>
      </c>
      <c r="R863" s="89" t="str" cm="1">
        <f t="array" ref="R863:T863">_xlfn.TEXTSPLIT($L863,":")</f>
        <v>00</v>
      </c>
      <c r="S863" s="28" t="str">
        <v>16</v>
      </c>
      <c r="T863" s="28" t="str">
        <v>18</v>
      </c>
      <c r="U863" s="90">
        <f t="shared" si="135"/>
        <v>1.1319444444444444E-2</v>
      </c>
      <c r="V863" s="27" t="str">
        <f t="shared" si="136"/>
        <v>Explore Page</v>
      </c>
      <c r="W863" s="37" t="str">
        <f t="shared" si="137"/>
        <v>Instagram</v>
      </c>
      <c r="X863" s="71">
        <f t="shared" si="129"/>
        <v>15</v>
      </c>
      <c r="Y863" s="60" t="str">
        <f t="shared" si="130"/>
        <v>Train to Gain</v>
      </c>
      <c r="Z863" s="69">
        <f t="shared" si="138"/>
        <v>45363</v>
      </c>
      <c r="AA863" s="66" t="str" cm="1">
        <f t="array" ref="AA863:AB863">_xlfn.TEXTSPLIT($F863,$V863)</f>
        <v>606888373</v>
      </c>
      <c r="AB863" t="str">
        <v/>
      </c>
    </row>
    <row r="864" spans="1:28">
      <c r="A864" s="32" t="s">
        <v>1992</v>
      </c>
      <c r="B864" s="37" t="str" cm="1">
        <f t="array" ref="B864:D864">TRIM(_xlfn.TEXTSPLIT($A864,"#"))</f>
        <v>1stDec2024(01:12:02)606978376Explore Page</v>
      </c>
      <c r="C864" s="27" t="str">
        <v>Grow with Us</v>
      </c>
      <c r="D864" s="27" t="str">
        <v>[40]</v>
      </c>
      <c r="E864" s="27" t="str" cm="1">
        <f t="array" ref="E864:F864">_xlfn.TEXTSPLIT($B864,")")</f>
        <v>1stDec2024(01:12:02</v>
      </c>
      <c r="F864" s="27" t="str">
        <v>606978376Explore Page</v>
      </c>
      <c r="G864" s="27" t="str">
        <f t="shared" si="131"/>
        <v>40]</v>
      </c>
      <c r="H864" s="27">
        <f>VALUE(SUBSTITUTE($G864,"]",""))</f>
        <v>40</v>
      </c>
      <c r="I864" s="27" t="str">
        <f t="shared" si="132"/>
        <v>Grow with Us</v>
      </c>
      <c r="J864" s="28" t="str">
        <f t="shared" si="133"/>
        <v>1stDec2024 01:12:02</v>
      </c>
      <c r="K864" s="28" t="str" cm="1">
        <f t="array" ref="K864:L864">_xlfn.TEXTSPLIT($J864," ")</f>
        <v>1stDec2024</v>
      </c>
      <c r="L864" s="28" t="str">
        <v>01:12:02</v>
      </c>
      <c r="M864" s="58" t="str">
        <f t="shared" si="134"/>
        <v>1/12/2024</v>
      </c>
      <c r="N864" s="28" t="str" cm="1">
        <f t="array" ref="N864:P864">_xlfn.TEXTSPLIT($M864,"/")</f>
        <v>1</v>
      </c>
      <c r="O864" s="28" t="str">
        <v>12</v>
      </c>
      <c r="P864" s="28" t="str">
        <v>2024</v>
      </c>
      <c r="Q864" s="28">
        <f>DATE(P864,N864,O864)</f>
        <v>45303</v>
      </c>
      <c r="R864" s="89" t="str" cm="1">
        <f t="array" ref="R864:T864">_xlfn.TEXTSPLIT($L864,":")</f>
        <v>01</v>
      </c>
      <c r="S864" s="28" t="str">
        <v>12</v>
      </c>
      <c r="T864" s="28" t="str">
        <v>02</v>
      </c>
      <c r="U864" s="90">
        <f t="shared" si="135"/>
        <v>5.002314814814815E-2</v>
      </c>
      <c r="V864" s="27" t="str">
        <f t="shared" si="136"/>
        <v>Explore Page</v>
      </c>
      <c r="W864" s="37" t="str">
        <f t="shared" si="137"/>
        <v>Instagram</v>
      </c>
      <c r="X864" s="71">
        <f t="shared" si="129"/>
        <v>40</v>
      </c>
      <c r="Y864" s="60" t="str">
        <f t="shared" si="130"/>
        <v>Grow with Us</v>
      </c>
      <c r="Z864" s="69">
        <f t="shared" si="138"/>
        <v>45303</v>
      </c>
      <c r="AA864" s="66" t="str" cm="1">
        <f t="array" ref="AA864:AB864">_xlfn.TEXTSPLIT($F864,$V864)</f>
        <v>606978376</v>
      </c>
      <c r="AB864" t="str">
        <v/>
      </c>
    </row>
    <row r="865" spans="1:28">
      <c r="A865" s="32" t="s">
        <v>1993</v>
      </c>
      <c r="B865" s="37" t="str" cm="1">
        <f t="array" ref="B865:D865">TRIM(_xlfn.TEXTSPLIT($A865,"#"))</f>
        <v>3rdDec2024(02:36:15)707068380Shorts</v>
      </c>
      <c r="C865" s="27" t="str">
        <v>Train to Gain</v>
      </c>
      <c r="D865" s="27" t="str">
        <v>[13]</v>
      </c>
      <c r="E865" s="27" t="str" cm="1">
        <f t="array" ref="E865:F865">_xlfn.TEXTSPLIT($B865,")")</f>
        <v>3rdDec2024(02:36:15</v>
      </c>
      <c r="F865" s="27" t="str">
        <v>707068380Shorts</v>
      </c>
      <c r="G865" s="27" t="str">
        <f t="shared" si="131"/>
        <v>13]</v>
      </c>
      <c r="H865" s="27">
        <f>VALUE(SUBSTITUTE($G865,"]",""))</f>
        <v>13</v>
      </c>
      <c r="I865" s="27" t="str">
        <f t="shared" si="132"/>
        <v>Train to Gain</v>
      </c>
      <c r="J865" s="28" t="str">
        <f t="shared" si="133"/>
        <v>3rdDec2024 02:36:15</v>
      </c>
      <c r="K865" s="28" t="str" cm="1">
        <f t="array" ref="K865:L865">_xlfn.TEXTSPLIT($J865," ")</f>
        <v>3rdDec2024</v>
      </c>
      <c r="L865" s="28" t="str">
        <v>02:36:15</v>
      </c>
      <c r="M865" s="58" t="str">
        <f t="shared" si="134"/>
        <v>3/12/2024</v>
      </c>
      <c r="N865" s="28" t="str" cm="1">
        <f t="array" ref="N865:P865">_xlfn.TEXTSPLIT($M865,"/")</f>
        <v>3</v>
      </c>
      <c r="O865" s="28" t="str">
        <v>12</v>
      </c>
      <c r="P865" s="28" t="str">
        <v>2024</v>
      </c>
      <c r="Q865" s="28">
        <f>DATE(P865,N865,O865)</f>
        <v>45363</v>
      </c>
      <c r="R865" s="89" t="str" cm="1">
        <f t="array" ref="R865:T865">_xlfn.TEXTSPLIT($L865,":")</f>
        <v>02</v>
      </c>
      <c r="S865" s="28" t="str">
        <v>36</v>
      </c>
      <c r="T865" s="28" t="str">
        <v>15</v>
      </c>
      <c r="U865" s="90">
        <f t="shared" si="135"/>
        <v>0.10850694444444445</v>
      </c>
      <c r="V865" s="27" t="str">
        <f t="shared" si="136"/>
        <v>Shorts</v>
      </c>
      <c r="W865" s="37" t="str">
        <f t="shared" si="137"/>
        <v>Youtube</v>
      </c>
      <c r="X865" s="71">
        <f t="shared" si="129"/>
        <v>13</v>
      </c>
      <c r="Y865" s="60" t="str">
        <f t="shared" si="130"/>
        <v>Train to Gain</v>
      </c>
      <c r="Z865" s="69">
        <f t="shared" si="138"/>
        <v>45363</v>
      </c>
      <c r="AA865" s="66" t="str" cm="1">
        <f t="array" ref="AA865:AB865">_xlfn.TEXTSPLIT($F865,$V865)</f>
        <v>707068380</v>
      </c>
      <c r="AB865" t="str">
        <v/>
      </c>
    </row>
    <row r="866" spans="1:28">
      <c r="A866" s="32" t="s">
        <v>1994</v>
      </c>
      <c r="B866" s="37" t="str" cm="1">
        <f t="array" ref="B866:D866">TRIM(_xlfn.TEXTSPLIT($A866,"#"))</f>
        <v>2ndDec2024(03:43:52)607158384Reels</v>
      </c>
      <c r="C866" s="27" t="str">
        <v>Unlock Your Potential</v>
      </c>
      <c r="D866" s="27" t="str">
        <v>[32]</v>
      </c>
      <c r="E866" s="27" t="str" cm="1">
        <f t="array" ref="E866:F866">_xlfn.TEXTSPLIT($B866,")")</f>
        <v>2ndDec2024(03:43:52</v>
      </c>
      <c r="F866" s="27" t="str">
        <v>607158384Reels</v>
      </c>
      <c r="G866" s="27" t="str">
        <f t="shared" si="131"/>
        <v>32]</v>
      </c>
      <c r="H866" s="27">
        <f>VALUE(SUBSTITUTE($G866,"]",""))</f>
        <v>32</v>
      </c>
      <c r="I866" s="27" t="str">
        <f t="shared" si="132"/>
        <v>Unlock Your Potential</v>
      </c>
      <c r="J866" s="28" t="str">
        <f t="shared" si="133"/>
        <v>2ndDec2024 03:43:52</v>
      </c>
      <c r="K866" s="28" t="str" cm="1">
        <f t="array" ref="K866:L866">_xlfn.TEXTSPLIT($J866," ")</f>
        <v>2ndDec2024</v>
      </c>
      <c r="L866" s="28" t="str">
        <v>03:43:52</v>
      </c>
      <c r="M866" s="58" t="str">
        <f t="shared" si="134"/>
        <v>2/12/2024</v>
      </c>
      <c r="N866" s="28" t="str" cm="1">
        <f t="array" ref="N866:P866">_xlfn.TEXTSPLIT($M866,"/")</f>
        <v>2</v>
      </c>
      <c r="O866" s="28" t="str">
        <v>12</v>
      </c>
      <c r="P866" s="28" t="str">
        <v>2024</v>
      </c>
      <c r="Q866" s="28">
        <f>DATE(P866,N866,O866)</f>
        <v>45334</v>
      </c>
      <c r="R866" s="89" t="str" cm="1">
        <f t="array" ref="R866:T866">_xlfn.TEXTSPLIT($L866,":")</f>
        <v>03</v>
      </c>
      <c r="S866" s="28" t="str">
        <v>43</v>
      </c>
      <c r="T866" s="28" t="str">
        <v>52</v>
      </c>
      <c r="U866" s="90">
        <f t="shared" si="135"/>
        <v>0.15546296296296297</v>
      </c>
      <c r="V866" s="27" t="str">
        <f t="shared" si="136"/>
        <v>Reels</v>
      </c>
      <c r="W866" s="37" t="str">
        <f t="shared" si="137"/>
        <v>Instagram</v>
      </c>
      <c r="X866" s="71">
        <f t="shared" si="129"/>
        <v>32</v>
      </c>
      <c r="Y866" s="60" t="str">
        <f t="shared" si="130"/>
        <v>Unlock Your Potential</v>
      </c>
      <c r="Z866" s="69">
        <f t="shared" si="138"/>
        <v>45334</v>
      </c>
      <c r="AA866" s="66" t="str" cm="1">
        <f t="array" ref="AA866:AB866">_xlfn.TEXTSPLIT($F866,$V866)</f>
        <v>607158384</v>
      </c>
      <c r="AB866" t="str">
        <v/>
      </c>
    </row>
    <row r="867" spans="1:28">
      <c r="A867" s="32" t="s">
        <v>1995</v>
      </c>
      <c r="B867" s="37" t="str" cm="1">
        <f t="array" ref="B867:D867">TRIM(_xlfn.TEXTSPLIT($A867,"#"))</f>
        <v>4thDec2024(04:00:00)607248388Subscribers</v>
      </c>
      <c r="C867" s="27" t="str">
        <v>Unlock Your Potential</v>
      </c>
      <c r="D867" s="27" t="str">
        <v>[40]</v>
      </c>
      <c r="E867" s="27" t="str" cm="1">
        <f t="array" ref="E867:F867">_xlfn.TEXTSPLIT($B867,")")</f>
        <v>4thDec2024(04:00:00</v>
      </c>
      <c r="F867" s="27" t="str">
        <v>607248388Subscribers</v>
      </c>
      <c r="G867" s="27" t="str">
        <f t="shared" si="131"/>
        <v>40]</v>
      </c>
      <c r="H867" s="27">
        <f>VALUE(SUBSTITUTE($G867,"]",""))</f>
        <v>40</v>
      </c>
      <c r="I867" s="27" t="str">
        <f t="shared" si="132"/>
        <v>Unlock Your Potential</v>
      </c>
      <c r="J867" s="28" t="str">
        <f t="shared" si="133"/>
        <v>4thDec2024 04:00:00</v>
      </c>
      <c r="K867" s="28" t="str" cm="1">
        <f t="array" ref="K867:L867">_xlfn.TEXTSPLIT($J867," ")</f>
        <v>4thDec2024</v>
      </c>
      <c r="L867" s="28" t="str">
        <v>04:00:00</v>
      </c>
      <c r="M867" s="58" t="str">
        <f t="shared" si="134"/>
        <v>4/12/2024</v>
      </c>
      <c r="N867" s="28" t="str" cm="1">
        <f t="array" ref="N867:P867">_xlfn.TEXTSPLIT($M867,"/")</f>
        <v>4</v>
      </c>
      <c r="O867" s="28" t="str">
        <v>12</v>
      </c>
      <c r="P867" s="28" t="str">
        <v>2024</v>
      </c>
      <c r="Q867" s="28">
        <f>DATE(P867,N867,O867)</f>
        <v>45394</v>
      </c>
      <c r="R867" s="89" t="str" cm="1">
        <f t="array" ref="R867:T867">_xlfn.TEXTSPLIT($L867,":")</f>
        <v>04</v>
      </c>
      <c r="S867" s="28" t="str">
        <v>00</v>
      </c>
      <c r="T867" s="28" t="str">
        <v>00</v>
      </c>
      <c r="U867" s="90">
        <f t="shared" si="135"/>
        <v>0.16666666666666666</v>
      </c>
      <c r="V867" s="27" t="str">
        <f t="shared" si="136"/>
        <v>Subscribers</v>
      </c>
      <c r="W867" s="37" t="str">
        <f t="shared" si="137"/>
        <v>Youtube</v>
      </c>
      <c r="X867" s="71">
        <f t="shared" si="129"/>
        <v>40</v>
      </c>
      <c r="Y867" s="60" t="str">
        <f t="shared" si="130"/>
        <v>Unlock Your Potential</v>
      </c>
      <c r="Z867" s="69">
        <f t="shared" si="138"/>
        <v>45394</v>
      </c>
      <c r="AA867" s="66" t="str" cm="1">
        <f t="array" ref="AA867:AB867">_xlfn.TEXTSPLIT($F867,$V867)</f>
        <v>607248388</v>
      </c>
      <c r="AB867" t="str">
        <v/>
      </c>
    </row>
    <row r="868" spans="1:28">
      <c r="A868" s="32" t="s">
        <v>1996</v>
      </c>
      <c r="B868" s="37" t="str" cm="1">
        <f t="array" ref="B868:D868">TRIM(_xlfn.TEXTSPLIT($A868,"#"))</f>
        <v>2ndDec2024(06:34:37)707338391Subscribers</v>
      </c>
      <c r="C868" s="27" t="str">
        <v>Train to Gain</v>
      </c>
      <c r="D868" s="27" t="str">
        <v>[3]</v>
      </c>
      <c r="E868" s="27" t="str" cm="1">
        <f t="array" ref="E868:F868">_xlfn.TEXTSPLIT($B868,")")</f>
        <v>2ndDec2024(06:34:37</v>
      </c>
      <c r="F868" s="27" t="str">
        <v>707338391Subscribers</v>
      </c>
      <c r="G868" s="27" t="str">
        <f t="shared" si="131"/>
        <v>3]</v>
      </c>
      <c r="H868" s="27">
        <f>VALUE(SUBSTITUTE($G868,"]",""))</f>
        <v>3</v>
      </c>
      <c r="I868" s="27" t="str">
        <f t="shared" si="132"/>
        <v>Train to Gain</v>
      </c>
      <c r="J868" s="28" t="str">
        <f t="shared" si="133"/>
        <v>2ndDec2024 06:34:37</v>
      </c>
      <c r="K868" s="28" t="str" cm="1">
        <f t="array" ref="K868:L868">_xlfn.TEXTSPLIT($J868," ")</f>
        <v>2ndDec2024</v>
      </c>
      <c r="L868" s="28" t="str">
        <v>06:34:37</v>
      </c>
      <c r="M868" s="58" t="str">
        <f t="shared" si="134"/>
        <v>2/12/2024</v>
      </c>
      <c r="N868" s="28" t="str" cm="1">
        <f t="array" ref="N868:P868">_xlfn.TEXTSPLIT($M868,"/")</f>
        <v>2</v>
      </c>
      <c r="O868" s="28" t="str">
        <v>12</v>
      </c>
      <c r="P868" s="28" t="str">
        <v>2024</v>
      </c>
      <c r="Q868" s="28">
        <f>DATE(P868,N868,O868)</f>
        <v>45334</v>
      </c>
      <c r="R868" s="89" t="str" cm="1">
        <f t="array" ref="R868:T868">_xlfn.TEXTSPLIT($L868,":")</f>
        <v>06</v>
      </c>
      <c r="S868" s="28" t="str">
        <v>34</v>
      </c>
      <c r="T868" s="28" t="str">
        <v>37</v>
      </c>
      <c r="U868" s="90">
        <f t="shared" si="135"/>
        <v>0.27403935185185185</v>
      </c>
      <c r="V868" s="27" t="str">
        <f t="shared" si="136"/>
        <v>Subscribers</v>
      </c>
      <c r="W868" s="37" t="str">
        <f t="shared" si="137"/>
        <v>Youtube</v>
      </c>
      <c r="X868" s="71">
        <f t="shared" si="129"/>
        <v>3</v>
      </c>
      <c r="Y868" s="60" t="str">
        <f t="shared" si="130"/>
        <v>Train to Gain</v>
      </c>
      <c r="Z868" s="69">
        <f t="shared" si="138"/>
        <v>45334</v>
      </c>
      <c r="AA868" s="66" t="str" cm="1">
        <f t="array" ref="AA868:AB868">_xlfn.TEXTSPLIT($F868,$V868)</f>
        <v>707338391</v>
      </c>
      <c r="AB868" t="str">
        <v/>
      </c>
    </row>
    <row r="869" spans="1:28">
      <c r="A869" s="32" t="s">
        <v>1997</v>
      </c>
      <c r="B869" s="37" t="str" cm="1">
        <f t="array" ref="B869:D869">TRIM(_xlfn.TEXTSPLIT($A869,"#"))</f>
        <v>5thDec2024(09:00:33)607428395Explore Page</v>
      </c>
      <c r="C869" s="27" t="str">
        <v>Unlock Your Potential</v>
      </c>
      <c r="D869" s="27" t="str">
        <v>[35]</v>
      </c>
      <c r="E869" s="27" t="str" cm="1">
        <f t="array" ref="E869:F869">_xlfn.TEXTSPLIT($B869,")")</f>
        <v>5thDec2024(09:00:33</v>
      </c>
      <c r="F869" s="27" t="str">
        <v>607428395Explore Page</v>
      </c>
      <c r="G869" s="27" t="str">
        <f t="shared" si="131"/>
        <v>35]</v>
      </c>
      <c r="H869" s="27">
        <f>VALUE(SUBSTITUTE($G869,"]",""))</f>
        <v>35</v>
      </c>
      <c r="I869" s="27" t="str">
        <f t="shared" si="132"/>
        <v>Unlock Your Potential</v>
      </c>
      <c r="J869" s="28" t="str">
        <f t="shared" si="133"/>
        <v>5thDec2024 09:00:33</v>
      </c>
      <c r="K869" s="28" t="str" cm="1">
        <f t="array" ref="K869:L869">_xlfn.TEXTSPLIT($J869," ")</f>
        <v>5thDec2024</v>
      </c>
      <c r="L869" s="28" t="str">
        <v>09:00:33</v>
      </c>
      <c r="M869" s="58" t="str">
        <f t="shared" si="134"/>
        <v>5/12/2024</v>
      </c>
      <c r="N869" s="28" t="str" cm="1">
        <f t="array" ref="N869:P869">_xlfn.TEXTSPLIT($M869,"/")</f>
        <v>5</v>
      </c>
      <c r="O869" s="28" t="str">
        <v>12</v>
      </c>
      <c r="P869" s="28" t="str">
        <v>2024</v>
      </c>
      <c r="Q869" s="28">
        <f>DATE(P869,N869,O869)</f>
        <v>45424</v>
      </c>
      <c r="R869" s="89" t="str" cm="1">
        <f t="array" ref="R869:T869">_xlfn.TEXTSPLIT($L869,":")</f>
        <v>09</v>
      </c>
      <c r="S869" s="28" t="str">
        <v>00</v>
      </c>
      <c r="T869" s="28" t="str">
        <v>33</v>
      </c>
      <c r="U869" s="90">
        <f t="shared" si="135"/>
        <v>0.37538194444444445</v>
      </c>
      <c r="V869" s="27" t="str">
        <f t="shared" si="136"/>
        <v>Explore Page</v>
      </c>
      <c r="W869" s="37" t="str">
        <f t="shared" si="137"/>
        <v>Instagram</v>
      </c>
      <c r="X869" s="71">
        <f t="shared" si="129"/>
        <v>35</v>
      </c>
      <c r="Y869" s="60" t="str">
        <f t="shared" si="130"/>
        <v>Unlock Your Potential</v>
      </c>
      <c r="Z869" s="69">
        <f t="shared" si="138"/>
        <v>45424</v>
      </c>
      <c r="AA869" s="66" t="str" cm="1">
        <f t="array" ref="AA869:AB869">_xlfn.TEXTSPLIT($F869,$V869)</f>
        <v>607428395</v>
      </c>
      <c r="AB869" t="str">
        <v/>
      </c>
    </row>
    <row r="870" spans="1:28">
      <c r="A870" s="32" t="s">
        <v>1998</v>
      </c>
      <c r="B870" s="37" t="str" cm="1">
        <f t="array" ref="B870:D870">TRIM(_xlfn.TEXTSPLIT($A870,"#"))</f>
        <v>1stDec2024(11:14:32)707518399News Feed</v>
      </c>
      <c r="C870" s="27" t="str">
        <v>Train to Gain</v>
      </c>
      <c r="D870" s="27" t="str">
        <v>[37]</v>
      </c>
      <c r="E870" s="27" t="str" cm="1">
        <f t="array" ref="E870:F870">_xlfn.TEXTSPLIT($B870,")")</f>
        <v>1stDec2024(11:14:32</v>
      </c>
      <c r="F870" s="27" t="str">
        <v>707518399News Feed</v>
      </c>
      <c r="G870" s="27" t="str">
        <f t="shared" si="131"/>
        <v>37]</v>
      </c>
      <c r="H870" s="27">
        <f>VALUE(SUBSTITUTE($G870,"]",""))</f>
        <v>37</v>
      </c>
      <c r="I870" s="27" t="str">
        <f t="shared" si="132"/>
        <v>Train to Gain</v>
      </c>
      <c r="J870" s="28" t="str">
        <f t="shared" si="133"/>
        <v>1stDec2024 11:14:32</v>
      </c>
      <c r="K870" s="28" t="str" cm="1">
        <f t="array" ref="K870:L870">_xlfn.TEXTSPLIT($J870," ")</f>
        <v>1stDec2024</v>
      </c>
      <c r="L870" s="28" t="str">
        <v>11:14:32</v>
      </c>
      <c r="M870" s="58" t="str">
        <f t="shared" si="134"/>
        <v>1/12/2024</v>
      </c>
      <c r="N870" s="28" t="str" cm="1">
        <f t="array" ref="N870:P870">_xlfn.TEXTSPLIT($M870,"/")</f>
        <v>1</v>
      </c>
      <c r="O870" s="28" t="str">
        <v>12</v>
      </c>
      <c r="P870" s="28" t="str">
        <v>2024</v>
      </c>
      <c r="Q870" s="28">
        <f>DATE(P870,N870,O870)</f>
        <v>45303</v>
      </c>
      <c r="R870" s="89" t="str" cm="1">
        <f t="array" ref="R870:T870">_xlfn.TEXTSPLIT($L870,":")</f>
        <v>11</v>
      </c>
      <c r="S870" s="28" t="str">
        <v>14</v>
      </c>
      <c r="T870" s="28" t="str">
        <v>32</v>
      </c>
      <c r="U870" s="90">
        <f t="shared" si="135"/>
        <v>0.46842592592592591</v>
      </c>
      <c r="V870" s="27" t="str">
        <f t="shared" si="136"/>
        <v>News Feed</v>
      </c>
      <c r="W870" s="37" t="str">
        <f t="shared" si="137"/>
        <v>Facebook</v>
      </c>
      <c r="X870" s="71">
        <f t="shared" si="129"/>
        <v>37</v>
      </c>
      <c r="Y870" s="60" t="str">
        <f t="shared" si="130"/>
        <v>Train to Gain</v>
      </c>
      <c r="Z870" s="69">
        <f t="shared" si="138"/>
        <v>45303</v>
      </c>
      <c r="AA870" s="66" t="str" cm="1">
        <f t="array" ref="AA870:AB870">_xlfn.TEXTSPLIT($F870,$V870)</f>
        <v>707518399</v>
      </c>
      <c r="AB870" t="str">
        <v/>
      </c>
    </row>
    <row r="871" spans="1:28">
      <c r="A871" s="32" t="s">
        <v>1999</v>
      </c>
      <c r="B871" s="37" t="str" cm="1">
        <f t="array" ref="B871:D871">TRIM(_xlfn.TEXTSPLIT($A871,"#"))</f>
        <v>7thDec2024(06:51:16)607608403Reels</v>
      </c>
      <c r="C871" s="27" t="str">
        <v>Grow with Us</v>
      </c>
      <c r="D871" s="27" t="str">
        <v>[11]</v>
      </c>
      <c r="E871" s="27" t="str" cm="1">
        <f t="array" ref="E871:F871">_xlfn.TEXTSPLIT($B871,")")</f>
        <v>7thDec2024(06:51:16</v>
      </c>
      <c r="F871" s="27" t="str">
        <v>607608403Reels</v>
      </c>
      <c r="G871" s="27" t="str">
        <f t="shared" si="131"/>
        <v>11]</v>
      </c>
      <c r="H871" s="27">
        <f>VALUE(SUBSTITUTE($G871,"]",""))</f>
        <v>11</v>
      </c>
      <c r="I871" s="27" t="str">
        <f t="shared" si="132"/>
        <v>Grow with Us</v>
      </c>
      <c r="J871" s="28" t="str">
        <f t="shared" si="133"/>
        <v>7thDec2024 06:51:16</v>
      </c>
      <c r="K871" s="28" t="str" cm="1">
        <f t="array" ref="K871:L871">_xlfn.TEXTSPLIT($J871," ")</f>
        <v>7thDec2024</v>
      </c>
      <c r="L871" s="28" t="str">
        <v>06:51:16</v>
      </c>
      <c r="M871" s="58" t="str">
        <f t="shared" si="134"/>
        <v>7/12/2024</v>
      </c>
      <c r="N871" s="28" t="str" cm="1">
        <f t="array" ref="N871:P871">_xlfn.TEXTSPLIT($M871,"/")</f>
        <v>7</v>
      </c>
      <c r="O871" s="28" t="str">
        <v>12</v>
      </c>
      <c r="P871" s="28" t="str">
        <v>2024</v>
      </c>
      <c r="Q871" s="28">
        <f>DATE(P871,N871,O871)</f>
        <v>45485</v>
      </c>
      <c r="R871" s="89" t="str" cm="1">
        <f t="array" ref="R871:T871">_xlfn.TEXTSPLIT($L871,":")</f>
        <v>06</v>
      </c>
      <c r="S871" s="28" t="str">
        <v>51</v>
      </c>
      <c r="T871" s="28" t="str">
        <v>16</v>
      </c>
      <c r="U871" s="90">
        <f t="shared" si="135"/>
        <v>0.28560185185185183</v>
      </c>
      <c r="V871" s="27" t="str">
        <f t="shared" si="136"/>
        <v>Reels</v>
      </c>
      <c r="W871" s="37" t="str">
        <f t="shared" si="137"/>
        <v>Instagram</v>
      </c>
      <c r="X871" s="71">
        <f t="shared" si="129"/>
        <v>11</v>
      </c>
      <c r="Y871" s="60" t="str">
        <f t="shared" si="130"/>
        <v>Grow with Us</v>
      </c>
      <c r="Z871" s="69">
        <f t="shared" si="138"/>
        <v>45485</v>
      </c>
      <c r="AA871" s="66" t="str" cm="1">
        <f t="array" ref="AA871:AB871">_xlfn.TEXTSPLIT($F871,$V871)</f>
        <v>607608403</v>
      </c>
      <c r="AB871" t="str">
        <v/>
      </c>
    </row>
    <row r="872" spans="1:28">
      <c r="A872" s="32" t="s">
        <v>2000</v>
      </c>
      <c r="B872" s="37" t="str" cm="1">
        <f t="array" ref="B872:D872">TRIM(_xlfn.TEXTSPLIT($A872,"#"))</f>
        <v>5thDec2024(00:43:02)607698407Reels</v>
      </c>
      <c r="C872" s="27" t="str">
        <v>Train to Gain</v>
      </c>
      <c r="D872" s="27" t="str">
        <v>[13]</v>
      </c>
      <c r="E872" s="27" t="str" cm="1">
        <f t="array" ref="E872:F872">_xlfn.TEXTSPLIT($B872,")")</f>
        <v>5thDec2024(00:43:02</v>
      </c>
      <c r="F872" s="27" t="str">
        <v>607698407Reels</v>
      </c>
      <c r="G872" s="27" t="str">
        <f t="shared" si="131"/>
        <v>13]</v>
      </c>
      <c r="H872" s="27">
        <f>VALUE(SUBSTITUTE($G872,"]",""))</f>
        <v>13</v>
      </c>
      <c r="I872" s="27" t="str">
        <f t="shared" si="132"/>
        <v>Train to Gain</v>
      </c>
      <c r="J872" s="28" t="str">
        <f t="shared" si="133"/>
        <v>5thDec2024 00:43:02</v>
      </c>
      <c r="K872" s="28" t="str" cm="1">
        <f t="array" ref="K872:L872">_xlfn.TEXTSPLIT($J872," ")</f>
        <v>5thDec2024</v>
      </c>
      <c r="L872" s="28" t="str">
        <v>00:43:02</v>
      </c>
      <c r="M872" s="58" t="str">
        <f t="shared" si="134"/>
        <v>5/12/2024</v>
      </c>
      <c r="N872" s="28" t="str" cm="1">
        <f t="array" ref="N872:P872">_xlfn.TEXTSPLIT($M872,"/")</f>
        <v>5</v>
      </c>
      <c r="O872" s="28" t="str">
        <v>12</v>
      </c>
      <c r="P872" s="28" t="str">
        <v>2024</v>
      </c>
      <c r="Q872" s="28">
        <f>DATE(P872,N872,O872)</f>
        <v>45424</v>
      </c>
      <c r="R872" s="89" t="str" cm="1">
        <f t="array" ref="R872:T872">_xlfn.TEXTSPLIT($L872,":")</f>
        <v>00</v>
      </c>
      <c r="S872" s="28" t="str">
        <v>43</v>
      </c>
      <c r="T872" s="28" t="str">
        <v>02</v>
      </c>
      <c r="U872" s="90">
        <f t="shared" si="135"/>
        <v>2.988425925925926E-2</v>
      </c>
      <c r="V872" s="27" t="str">
        <f t="shared" si="136"/>
        <v>Reels</v>
      </c>
      <c r="W872" s="37" t="str">
        <f t="shared" si="137"/>
        <v>Instagram</v>
      </c>
      <c r="X872" s="71">
        <f t="shared" si="129"/>
        <v>13</v>
      </c>
      <c r="Y872" s="60" t="str">
        <f t="shared" si="130"/>
        <v>Train to Gain</v>
      </c>
      <c r="Z872" s="69">
        <f t="shared" si="138"/>
        <v>45424</v>
      </c>
      <c r="AA872" s="66" t="str" cm="1">
        <f t="array" ref="AA872:AB872">_xlfn.TEXTSPLIT($F872,$V872)</f>
        <v>607698407</v>
      </c>
      <c r="AB872" t="str">
        <v/>
      </c>
    </row>
    <row r="873" spans="1:28">
      <c r="A873" s="32" t="s">
        <v>2001</v>
      </c>
      <c r="B873" s="37" t="str" cm="1">
        <f t="array" ref="B873:D873">TRIM(_xlfn.TEXTSPLIT($A873,"#"))</f>
        <v>2ndDec2024(02:48:10)607788410Reels</v>
      </c>
      <c r="C873" s="27" t="str">
        <v>Unlock Your Potential</v>
      </c>
      <c r="D873" s="27" t="str">
        <v>[39]</v>
      </c>
      <c r="E873" s="27" t="str" cm="1">
        <f t="array" ref="E873:F873">_xlfn.TEXTSPLIT($B873,")")</f>
        <v>2ndDec2024(02:48:10</v>
      </c>
      <c r="F873" s="27" t="str">
        <v>607788410Reels</v>
      </c>
      <c r="G873" s="27" t="str">
        <f t="shared" si="131"/>
        <v>39]</v>
      </c>
      <c r="H873" s="27">
        <f>VALUE(SUBSTITUTE($G873,"]",""))</f>
        <v>39</v>
      </c>
      <c r="I873" s="27" t="str">
        <f t="shared" si="132"/>
        <v>Unlock Your Potential</v>
      </c>
      <c r="J873" s="28" t="str">
        <f t="shared" si="133"/>
        <v>2ndDec2024 02:48:10</v>
      </c>
      <c r="K873" s="28" t="str" cm="1">
        <f t="array" ref="K873:L873">_xlfn.TEXTSPLIT($J873," ")</f>
        <v>2ndDec2024</v>
      </c>
      <c r="L873" s="28" t="str">
        <v>02:48:10</v>
      </c>
      <c r="M873" s="58" t="str">
        <f t="shared" si="134"/>
        <v>2/12/2024</v>
      </c>
      <c r="N873" s="28" t="str" cm="1">
        <f t="array" ref="N873:P873">_xlfn.TEXTSPLIT($M873,"/")</f>
        <v>2</v>
      </c>
      <c r="O873" s="28" t="str">
        <v>12</v>
      </c>
      <c r="P873" s="28" t="str">
        <v>2024</v>
      </c>
      <c r="Q873" s="28">
        <f>DATE(P873,N873,O873)</f>
        <v>45334</v>
      </c>
      <c r="R873" s="89" t="str" cm="1">
        <f t="array" ref="R873:T873">_xlfn.TEXTSPLIT($L873,":")</f>
        <v>02</v>
      </c>
      <c r="S873" s="28" t="str">
        <v>48</v>
      </c>
      <c r="T873" s="28" t="str">
        <v>10</v>
      </c>
      <c r="U873" s="90">
        <f t="shared" si="135"/>
        <v>0.1167824074074074</v>
      </c>
      <c r="V873" s="27" t="str">
        <f t="shared" si="136"/>
        <v>Reels</v>
      </c>
      <c r="W873" s="37" t="str">
        <f t="shared" si="137"/>
        <v>Instagram</v>
      </c>
      <c r="X873" s="71">
        <f t="shared" si="129"/>
        <v>39</v>
      </c>
      <c r="Y873" s="60" t="str">
        <f t="shared" si="130"/>
        <v>Unlock Your Potential</v>
      </c>
      <c r="Z873" s="69">
        <f t="shared" si="138"/>
        <v>45334</v>
      </c>
      <c r="AA873" s="66" t="str" cm="1">
        <f t="array" ref="AA873:AB873">_xlfn.TEXTSPLIT($F873,$V873)</f>
        <v>607788410</v>
      </c>
      <c r="AB873" t="str">
        <v/>
      </c>
    </row>
    <row r="874" spans="1:28">
      <c r="A874" s="32" t="s">
        <v>2002</v>
      </c>
      <c r="B874" s="37" t="str" cm="1">
        <f t="array" ref="B874:D874">TRIM(_xlfn.TEXTSPLIT($A874,"#"))</f>
        <v>5thDec2024(07:03:51)607878414News Feed</v>
      </c>
      <c r="C874" s="27" t="str">
        <v>Unlock Your Potential</v>
      </c>
      <c r="D874" s="27" t="str">
        <v>[13]</v>
      </c>
      <c r="E874" s="27" t="str" cm="1">
        <f t="array" ref="E874:F874">_xlfn.TEXTSPLIT($B874,")")</f>
        <v>5thDec2024(07:03:51</v>
      </c>
      <c r="F874" s="27" t="str">
        <v>607878414News Feed</v>
      </c>
      <c r="G874" s="27" t="str">
        <f t="shared" si="131"/>
        <v>13]</v>
      </c>
      <c r="H874" s="27">
        <f>VALUE(SUBSTITUTE($G874,"]",""))</f>
        <v>13</v>
      </c>
      <c r="I874" s="27" t="str">
        <f t="shared" si="132"/>
        <v>Unlock Your Potential</v>
      </c>
      <c r="J874" s="28" t="str">
        <f t="shared" si="133"/>
        <v>5thDec2024 07:03:51</v>
      </c>
      <c r="K874" s="28" t="str" cm="1">
        <f t="array" ref="K874:L874">_xlfn.TEXTSPLIT($J874," ")</f>
        <v>5thDec2024</v>
      </c>
      <c r="L874" s="28" t="str">
        <v>07:03:51</v>
      </c>
      <c r="M874" s="58" t="str">
        <f t="shared" si="134"/>
        <v>5/12/2024</v>
      </c>
      <c r="N874" s="28" t="str" cm="1">
        <f t="array" ref="N874:P874">_xlfn.TEXTSPLIT($M874,"/")</f>
        <v>5</v>
      </c>
      <c r="O874" s="28" t="str">
        <v>12</v>
      </c>
      <c r="P874" s="28" t="str">
        <v>2024</v>
      </c>
      <c r="Q874" s="28">
        <f>DATE(P874,N874,O874)</f>
        <v>45424</v>
      </c>
      <c r="R874" s="89" t="str" cm="1">
        <f t="array" ref="R874:T874">_xlfn.TEXTSPLIT($L874,":")</f>
        <v>07</v>
      </c>
      <c r="S874" s="28" t="str">
        <v>03</v>
      </c>
      <c r="T874" s="28" t="str">
        <v>51</v>
      </c>
      <c r="U874" s="90">
        <f t="shared" si="135"/>
        <v>0.29434027777777777</v>
      </c>
      <c r="V874" s="27" t="str">
        <f t="shared" si="136"/>
        <v>News Feed</v>
      </c>
      <c r="W874" s="37" t="str">
        <f t="shared" si="137"/>
        <v>Facebook</v>
      </c>
      <c r="X874" s="71">
        <f t="shared" si="129"/>
        <v>13</v>
      </c>
      <c r="Y874" s="60" t="str">
        <f t="shared" si="130"/>
        <v>Unlock Your Potential</v>
      </c>
      <c r="Z874" s="69">
        <f t="shared" si="138"/>
        <v>45424</v>
      </c>
      <c r="AA874" s="66" t="str" cm="1">
        <f t="array" ref="AA874:AB874">_xlfn.TEXTSPLIT($F874,$V874)</f>
        <v>607878414</v>
      </c>
      <c r="AB874" t="str">
        <v/>
      </c>
    </row>
    <row r="875" spans="1:28">
      <c r="A875" s="32" t="s">
        <v>2003</v>
      </c>
      <c r="B875" s="37" t="str" cm="1">
        <f t="array" ref="B875:D875">TRIM(_xlfn.TEXTSPLIT($A875,"#"))</f>
        <v>3rdDec2024(06:35:59)607968418Shorts</v>
      </c>
      <c r="C875" s="27" t="str">
        <v>Grow with Us</v>
      </c>
      <c r="D875" s="27" t="str">
        <v>[40]</v>
      </c>
      <c r="E875" s="27" t="str" cm="1">
        <f t="array" ref="E875:F875">_xlfn.TEXTSPLIT($B875,")")</f>
        <v>3rdDec2024(06:35:59</v>
      </c>
      <c r="F875" s="27" t="str">
        <v>607968418Shorts</v>
      </c>
      <c r="G875" s="27" t="str">
        <f t="shared" si="131"/>
        <v>40]</v>
      </c>
      <c r="H875" s="27">
        <f>VALUE(SUBSTITUTE($G875,"]",""))</f>
        <v>40</v>
      </c>
      <c r="I875" s="27" t="str">
        <f t="shared" si="132"/>
        <v>Grow with Us</v>
      </c>
      <c r="J875" s="28" t="str">
        <f t="shared" si="133"/>
        <v>3rdDec2024 06:35:59</v>
      </c>
      <c r="K875" s="28" t="str" cm="1">
        <f t="array" ref="K875:L875">_xlfn.TEXTSPLIT($J875," ")</f>
        <v>3rdDec2024</v>
      </c>
      <c r="L875" s="28" t="str">
        <v>06:35:59</v>
      </c>
      <c r="M875" s="58" t="str">
        <f t="shared" si="134"/>
        <v>3/12/2024</v>
      </c>
      <c r="N875" s="28" t="str" cm="1">
        <f t="array" ref="N875:P875">_xlfn.TEXTSPLIT($M875,"/")</f>
        <v>3</v>
      </c>
      <c r="O875" s="28" t="str">
        <v>12</v>
      </c>
      <c r="P875" s="28" t="str">
        <v>2024</v>
      </c>
      <c r="Q875" s="28">
        <f>DATE(P875,N875,O875)</f>
        <v>45363</v>
      </c>
      <c r="R875" s="89" t="str" cm="1">
        <f t="array" ref="R875:T875">_xlfn.TEXTSPLIT($L875,":")</f>
        <v>06</v>
      </c>
      <c r="S875" s="28" t="str">
        <v>35</v>
      </c>
      <c r="T875" s="28" t="str">
        <v>59</v>
      </c>
      <c r="U875" s="90">
        <f t="shared" si="135"/>
        <v>0.27498842592592593</v>
      </c>
      <c r="V875" s="27" t="str">
        <f t="shared" si="136"/>
        <v>Shorts</v>
      </c>
      <c r="W875" s="37" t="str">
        <f t="shared" si="137"/>
        <v>Youtube</v>
      </c>
      <c r="X875" s="71">
        <f t="shared" si="129"/>
        <v>40</v>
      </c>
      <c r="Y875" s="60" t="str">
        <f t="shared" si="130"/>
        <v>Grow with Us</v>
      </c>
      <c r="Z875" s="69">
        <f t="shared" si="138"/>
        <v>45363</v>
      </c>
      <c r="AA875" s="66" t="str" cm="1">
        <f t="array" ref="AA875:AB875">_xlfn.TEXTSPLIT($F875,$V875)</f>
        <v>607968418</v>
      </c>
      <c r="AB875" t="str">
        <v/>
      </c>
    </row>
    <row r="876" spans="1:28">
      <c r="A876" s="32" t="s">
        <v>2004</v>
      </c>
      <c r="B876" s="37" t="str" cm="1">
        <f t="array" ref="B876:D876">TRIM(_xlfn.TEXTSPLIT($A876,"#"))</f>
        <v>1stDec2024(00:01:16)608058422Explore Page</v>
      </c>
      <c r="C876" s="27" t="str">
        <v>Grow with Us</v>
      </c>
      <c r="D876" s="27" t="str">
        <v>[39]</v>
      </c>
      <c r="E876" s="27" t="str" cm="1">
        <f t="array" ref="E876:F876">_xlfn.TEXTSPLIT($B876,")")</f>
        <v>1stDec2024(00:01:16</v>
      </c>
      <c r="F876" s="27" t="str">
        <v>608058422Explore Page</v>
      </c>
      <c r="G876" s="27" t="str">
        <f t="shared" si="131"/>
        <v>39]</v>
      </c>
      <c r="H876" s="27">
        <f>VALUE(SUBSTITUTE($G876,"]",""))</f>
        <v>39</v>
      </c>
      <c r="I876" s="27" t="str">
        <f t="shared" si="132"/>
        <v>Grow with Us</v>
      </c>
      <c r="J876" s="28" t="str">
        <f t="shared" si="133"/>
        <v>1stDec2024 00:01:16</v>
      </c>
      <c r="K876" s="28" t="str" cm="1">
        <f t="array" ref="K876:L876">_xlfn.TEXTSPLIT($J876," ")</f>
        <v>1stDec2024</v>
      </c>
      <c r="L876" s="28" t="str">
        <v>00:01:16</v>
      </c>
      <c r="M876" s="58" t="str">
        <f t="shared" si="134"/>
        <v>1/12/2024</v>
      </c>
      <c r="N876" s="28" t="str" cm="1">
        <f t="array" ref="N876:P876">_xlfn.TEXTSPLIT($M876,"/")</f>
        <v>1</v>
      </c>
      <c r="O876" s="28" t="str">
        <v>12</v>
      </c>
      <c r="P876" s="28" t="str">
        <v>2024</v>
      </c>
      <c r="Q876" s="28">
        <f>DATE(P876,N876,O876)</f>
        <v>45303</v>
      </c>
      <c r="R876" s="89" t="str" cm="1">
        <f t="array" ref="R876:T876">_xlfn.TEXTSPLIT($L876,":")</f>
        <v>00</v>
      </c>
      <c r="S876" s="28" t="str">
        <v>01</v>
      </c>
      <c r="T876" s="28" t="str">
        <v>16</v>
      </c>
      <c r="U876" s="90">
        <f t="shared" si="135"/>
        <v>8.7962962962962962E-4</v>
      </c>
      <c r="V876" s="27" t="str">
        <f t="shared" si="136"/>
        <v>Explore Page</v>
      </c>
      <c r="W876" s="37" t="str">
        <f t="shared" si="137"/>
        <v>Instagram</v>
      </c>
      <c r="X876" s="71">
        <f t="shared" si="129"/>
        <v>39</v>
      </c>
      <c r="Y876" s="60" t="str">
        <f t="shared" si="130"/>
        <v>Grow with Us</v>
      </c>
      <c r="Z876" s="69">
        <f t="shared" si="138"/>
        <v>45303</v>
      </c>
      <c r="AA876" s="66" t="str" cm="1">
        <f t="array" ref="AA876:AB876">_xlfn.TEXTSPLIT($F876,$V876)</f>
        <v>608058422</v>
      </c>
      <c r="AB876" t="str">
        <v/>
      </c>
    </row>
    <row r="877" spans="1:28">
      <c r="A877" s="32" t="s">
        <v>2005</v>
      </c>
      <c r="B877" s="37" t="str" cm="1">
        <f t="array" ref="B877:D877">TRIM(_xlfn.TEXTSPLIT($A877,"#"))</f>
        <v>1stDec2024(08:04:04)708148425Subscribers</v>
      </c>
      <c r="C877" s="27" t="str">
        <v>Unlock Your Potential</v>
      </c>
      <c r="D877" s="27" t="str">
        <v>[13]</v>
      </c>
      <c r="E877" s="27" t="str" cm="1">
        <f t="array" ref="E877:F877">_xlfn.TEXTSPLIT($B877,")")</f>
        <v>1stDec2024(08:04:04</v>
      </c>
      <c r="F877" s="27" t="str">
        <v>708148425Subscribers</v>
      </c>
      <c r="G877" s="27" t="str">
        <f t="shared" si="131"/>
        <v>13]</v>
      </c>
      <c r="H877" s="27">
        <f>VALUE(SUBSTITUTE($G877,"]",""))</f>
        <v>13</v>
      </c>
      <c r="I877" s="27" t="str">
        <f t="shared" si="132"/>
        <v>Unlock Your Potential</v>
      </c>
      <c r="J877" s="28" t="str">
        <f t="shared" si="133"/>
        <v>1stDec2024 08:04:04</v>
      </c>
      <c r="K877" s="28" t="str" cm="1">
        <f t="array" ref="K877:L877">_xlfn.TEXTSPLIT($J877," ")</f>
        <v>1stDec2024</v>
      </c>
      <c r="L877" s="28" t="str">
        <v>08:04:04</v>
      </c>
      <c r="M877" s="58" t="str">
        <f t="shared" si="134"/>
        <v>1/12/2024</v>
      </c>
      <c r="N877" s="28" t="str" cm="1">
        <f t="array" ref="N877:P877">_xlfn.TEXTSPLIT($M877,"/")</f>
        <v>1</v>
      </c>
      <c r="O877" s="28" t="str">
        <v>12</v>
      </c>
      <c r="P877" s="28" t="str">
        <v>2024</v>
      </c>
      <c r="Q877" s="28">
        <f>DATE(P877,N877,O877)</f>
        <v>45303</v>
      </c>
      <c r="R877" s="89" t="str" cm="1">
        <f t="array" ref="R877:T877">_xlfn.TEXTSPLIT($L877,":")</f>
        <v>08</v>
      </c>
      <c r="S877" s="28" t="str">
        <v>04</v>
      </c>
      <c r="T877" s="28" t="str">
        <v>04</v>
      </c>
      <c r="U877" s="90">
        <f t="shared" si="135"/>
        <v>0.3361574074074074</v>
      </c>
      <c r="V877" s="27" t="str">
        <f t="shared" si="136"/>
        <v>Subscribers</v>
      </c>
      <c r="W877" s="37" t="str">
        <f t="shared" si="137"/>
        <v>Youtube</v>
      </c>
      <c r="X877" s="71">
        <f t="shared" si="129"/>
        <v>13</v>
      </c>
      <c r="Y877" s="60" t="str">
        <f t="shared" si="130"/>
        <v>Unlock Your Potential</v>
      </c>
      <c r="Z877" s="69">
        <f t="shared" si="138"/>
        <v>45303</v>
      </c>
      <c r="AA877" s="66" t="str" cm="1">
        <f t="array" ref="AA877:AB877">_xlfn.TEXTSPLIT($F877,$V877)</f>
        <v>708148425</v>
      </c>
      <c r="AB877" t="str">
        <v/>
      </c>
    </row>
    <row r="878" spans="1:28">
      <c r="A878" s="32" t="s">
        <v>2006</v>
      </c>
      <c r="B878" s="37" t="str" cm="1">
        <f t="array" ref="B878:D878">TRIM(_xlfn.TEXTSPLIT($A878,"#"))</f>
        <v>2ndDec2024(02:29:51)708238429Stories</v>
      </c>
      <c r="C878" s="27" t="str">
        <v>Train to Gain</v>
      </c>
      <c r="D878" s="27" t="str">
        <v>[37]</v>
      </c>
      <c r="E878" s="27" t="str" cm="1">
        <f t="array" ref="E878:F878">_xlfn.TEXTSPLIT($B878,")")</f>
        <v>2ndDec2024(02:29:51</v>
      </c>
      <c r="F878" s="27" t="str">
        <v>708238429Stories</v>
      </c>
      <c r="G878" s="27" t="str">
        <f t="shared" si="131"/>
        <v>37]</v>
      </c>
      <c r="H878" s="27">
        <f>VALUE(SUBSTITUTE($G878,"]",""))</f>
        <v>37</v>
      </c>
      <c r="I878" s="27" t="str">
        <f t="shared" si="132"/>
        <v>Train to Gain</v>
      </c>
      <c r="J878" s="28" t="str">
        <f t="shared" si="133"/>
        <v>2ndDec2024 02:29:51</v>
      </c>
      <c r="K878" s="28" t="str" cm="1">
        <f t="array" ref="K878:L878">_xlfn.TEXTSPLIT($J878," ")</f>
        <v>2ndDec2024</v>
      </c>
      <c r="L878" s="28" t="str">
        <v>02:29:51</v>
      </c>
      <c r="M878" s="58" t="str">
        <f t="shared" si="134"/>
        <v>2/12/2024</v>
      </c>
      <c r="N878" s="28" t="str" cm="1">
        <f t="array" ref="N878:P878">_xlfn.TEXTSPLIT($M878,"/")</f>
        <v>2</v>
      </c>
      <c r="O878" s="28" t="str">
        <v>12</v>
      </c>
      <c r="P878" s="28" t="str">
        <v>2024</v>
      </c>
      <c r="Q878" s="28">
        <f>DATE(P878,N878,O878)</f>
        <v>45334</v>
      </c>
      <c r="R878" s="89" t="str" cm="1">
        <f t="array" ref="R878:T878">_xlfn.TEXTSPLIT($L878,":")</f>
        <v>02</v>
      </c>
      <c r="S878" s="28" t="str">
        <v>29</v>
      </c>
      <c r="T878" s="28" t="str">
        <v>51</v>
      </c>
      <c r="U878" s="90">
        <f t="shared" si="135"/>
        <v>0.1040625</v>
      </c>
      <c r="V878" s="27" t="str">
        <f t="shared" si="136"/>
        <v>Stories</v>
      </c>
      <c r="W878" s="37" t="str">
        <f t="shared" si="137"/>
        <v>Instagram</v>
      </c>
      <c r="X878" s="71">
        <f t="shared" si="129"/>
        <v>37</v>
      </c>
      <c r="Y878" s="60" t="str">
        <f t="shared" si="130"/>
        <v>Train to Gain</v>
      </c>
      <c r="Z878" s="69">
        <f t="shared" si="138"/>
        <v>45334</v>
      </c>
      <c r="AA878" s="66" t="str" cm="1">
        <f t="array" ref="AA878:AB878">_xlfn.TEXTSPLIT($F878,$V878)</f>
        <v>708238429</v>
      </c>
      <c r="AB878" t="str">
        <v/>
      </c>
    </row>
    <row r="879" spans="1:28">
      <c r="A879" s="32" t="s">
        <v>2007</v>
      </c>
      <c r="B879" s="37" t="str" cm="1">
        <f t="array" ref="B879:D879">TRIM(_xlfn.TEXTSPLIT($A879,"#"))</f>
        <v>3rdDec2024(11:30:51)608328433Reels</v>
      </c>
      <c r="C879" s="27" t="str">
        <v>Train to Gain</v>
      </c>
      <c r="D879" s="27" t="str">
        <v>[19]</v>
      </c>
      <c r="E879" s="27" t="str" cm="1">
        <f t="array" ref="E879:F879">_xlfn.TEXTSPLIT($B879,")")</f>
        <v>3rdDec2024(11:30:51</v>
      </c>
      <c r="F879" s="27" t="str">
        <v>608328433Reels</v>
      </c>
      <c r="G879" s="27" t="str">
        <f t="shared" si="131"/>
        <v>19]</v>
      </c>
      <c r="H879" s="27">
        <f>VALUE(SUBSTITUTE($G879,"]",""))</f>
        <v>19</v>
      </c>
      <c r="I879" s="27" t="str">
        <f t="shared" si="132"/>
        <v>Train to Gain</v>
      </c>
      <c r="J879" s="28" t="str">
        <f t="shared" si="133"/>
        <v>3rdDec2024 11:30:51</v>
      </c>
      <c r="K879" s="28" t="str" cm="1">
        <f t="array" ref="K879:L879">_xlfn.TEXTSPLIT($J879," ")</f>
        <v>3rdDec2024</v>
      </c>
      <c r="L879" s="28" t="str">
        <v>11:30:51</v>
      </c>
      <c r="M879" s="58" t="str">
        <f t="shared" si="134"/>
        <v>3/12/2024</v>
      </c>
      <c r="N879" s="28" t="str" cm="1">
        <f t="array" ref="N879:P879">_xlfn.TEXTSPLIT($M879,"/")</f>
        <v>3</v>
      </c>
      <c r="O879" s="28" t="str">
        <v>12</v>
      </c>
      <c r="P879" s="28" t="str">
        <v>2024</v>
      </c>
      <c r="Q879" s="28">
        <f>DATE(P879,N879,O879)</f>
        <v>45363</v>
      </c>
      <c r="R879" s="89" t="str" cm="1">
        <f t="array" ref="R879:T879">_xlfn.TEXTSPLIT($L879,":")</f>
        <v>11</v>
      </c>
      <c r="S879" s="28" t="str">
        <v>30</v>
      </c>
      <c r="T879" s="28" t="str">
        <v>51</v>
      </c>
      <c r="U879" s="90">
        <f t="shared" si="135"/>
        <v>0.47975694444444444</v>
      </c>
      <c r="V879" s="27" t="str">
        <f t="shared" si="136"/>
        <v>Reels</v>
      </c>
      <c r="W879" s="37" t="str">
        <f t="shared" si="137"/>
        <v>Instagram</v>
      </c>
      <c r="X879" s="71">
        <f t="shared" si="129"/>
        <v>19</v>
      </c>
      <c r="Y879" s="60" t="str">
        <f t="shared" si="130"/>
        <v>Train to Gain</v>
      </c>
      <c r="Z879" s="69">
        <f t="shared" si="138"/>
        <v>45363</v>
      </c>
      <c r="AA879" s="66" t="str" cm="1">
        <f t="array" ref="AA879:AB879">_xlfn.TEXTSPLIT($F879,$V879)</f>
        <v>608328433</v>
      </c>
      <c r="AB879" t="str">
        <v/>
      </c>
    </row>
    <row r="880" spans="1:28">
      <c r="A880" s="32" t="s">
        <v>2008</v>
      </c>
      <c r="B880" s="37" t="str" cm="1">
        <f t="array" ref="B880:D880">TRIM(_xlfn.TEXTSPLIT($A880,"#"))</f>
        <v>1stDec2024(05:30:11)608418437News Feed</v>
      </c>
      <c r="C880" s="27" t="str">
        <v>Train to Gain</v>
      </c>
      <c r="D880" s="27" t="str">
        <v>[34]</v>
      </c>
      <c r="E880" s="27" t="str" cm="1">
        <f t="array" ref="E880:F880">_xlfn.TEXTSPLIT($B880,")")</f>
        <v>1stDec2024(05:30:11</v>
      </c>
      <c r="F880" s="27" t="str">
        <v>608418437News Feed</v>
      </c>
      <c r="G880" s="27" t="str">
        <f t="shared" si="131"/>
        <v>34]</v>
      </c>
      <c r="H880" s="27">
        <f>VALUE(SUBSTITUTE($G880,"]",""))</f>
        <v>34</v>
      </c>
      <c r="I880" s="27" t="str">
        <f t="shared" si="132"/>
        <v>Train to Gain</v>
      </c>
      <c r="J880" s="28" t="str">
        <f t="shared" si="133"/>
        <v>1stDec2024 05:30:11</v>
      </c>
      <c r="K880" s="28" t="str" cm="1">
        <f t="array" ref="K880:L880">_xlfn.TEXTSPLIT($J880," ")</f>
        <v>1stDec2024</v>
      </c>
      <c r="L880" s="28" t="str">
        <v>05:30:11</v>
      </c>
      <c r="M880" s="58" t="str">
        <f t="shared" si="134"/>
        <v>1/12/2024</v>
      </c>
      <c r="N880" s="28" t="str" cm="1">
        <f t="array" ref="N880:P880">_xlfn.TEXTSPLIT($M880,"/")</f>
        <v>1</v>
      </c>
      <c r="O880" s="28" t="str">
        <v>12</v>
      </c>
      <c r="P880" s="28" t="str">
        <v>2024</v>
      </c>
      <c r="Q880" s="28">
        <f>DATE(P880,N880,O880)</f>
        <v>45303</v>
      </c>
      <c r="R880" s="89" t="str" cm="1">
        <f t="array" ref="R880:T880">_xlfn.TEXTSPLIT($L880,":")</f>
        <v>05</v>
      </c>
      <c r="S880" s="28" t="str">
        <v>30</v>
      </c>
      <c r="T880" s="28" t="str">
        <v>11</v>
      </c>
      <c r="U880" s="90">
        <f t="shared" si="135"/>
        <v>0.22929398148148147</v>
      </c>
      <c r="V880" s="27" t="str">
        <f t="shared" si="136"/>
        <v>News Feed</v>
      </c>
      <c r="W880" s="37" t="str">
        <f t="shared" si="137"/>
        <v>Facebook</v>
      </c>
      <c r="X880" s="71">
        <f t="shared" si="129"/>
        <v>34</v>
      </c>
      <c r="Y880" s="60" t="str">
        <f t="shared" si="130"/>
        <v>Train to Gain</v>
      </c>
      <c r="Z880" s="69">
        <f t="shared" si="138"/>
        <v>45303</v>
      </c>
      <c r="AA880" s="66" t="str" cm="1">
        <f t="array" ref="AA880:AB880">_xlfn.TEXTSPLIT($F880,$V880)</f>
        <v>608418437</v>
      </c>
      <c r="AB880" t="str">
        <v/>
      </c>
    </row>
    <row r="881" spans="1:28">
      <c r="A881" s="32" t="s">
        <v>2009</v>
      </c>
      <c r="B881" s="37" t="str" cm="1">
        <f t="array" ref="B881:D881">TRIM(_xlfn.TEXTSPLIT($A881,"#"))</f>
        <v>3rdDec2024(06:16:56)608508441Explore Page</v>
      </c>
      <c r="C881" s="27" t="str">
        <v>Unlock Your Potential</v>
      </c>
      <c r="D881" s="27" t="str">
        <v>[36]</v>
      </c>
      <c r="E881" s="27" t="str" cm="1">
        <f t="array" ref="E881:F881">_xlfn.TEXTSPLIT($B881,")")</f>
        <v>3rdDec2024(06:16:56</v>
      </c>
      <c r="F881" s="27" t="str">
        <v>608508441Explore Page</v>
      </c>
      <c r="G881" s="27" t="str">
        <f t="shared" si="131"/>
        <v>36]</v>
      </c>
      <c r="H881" s="27">
        <f>VALUE(SUBSTITUTE($G881,"]",""))</f>
        <v>36</v>
      </c>
      <c r="I881" s="27" t="str">
        <f t="shared" si="132"/>
        <v>Unlock Your Potential</v>
      </c>
      <c r="J881" s="28" t="str">
        <f t="shared" si="133"/>
        <v>3rdDec2024 06:16:56</v>
      </c>
      <c r="K881" s="28" t="str" cm="1">
        <f t="array" ref="K881:L881">_xlfn.TEXTSPLIT($J881," ")</f>
        <v>3rdDec2024</v>
      </c>
      <c r="L881" s="28" t="str">
        <v>06:16:56</v>
      </c>
      <c r="M881" s="58" t="str">
        <f t="shared" si="134"/>
        <v>3/12/2024</v>
      </c>
      <c r="N881" s="28" t="str" cm="1">
        <f t="array" ref="N881:P881">_xlfn.TEXTSPLIT($M881,"/")</f>
        <v>3</v>
      </c>
      <c r="O881" s="28" t="str">
        <v>12</v>
      </c>
      <c r="P881" s="28" t="str">
        <v>2024</v>
      </c>
      <c r="Q881" s="28">
        <f>DATE(P881,N881,O881)</f>
        <v>45363</v>
      </c>
      <c r="R881" s="89" t="str" cm="1">
        <f t="array" ref="R881:T881">_xlfn.TEXTSPLIT($L881,":")</f>
        <v>06</v>
      </c>
      <c r="S881" s="28" t="str">
        <v>16</v>
      </c>
      <c r="T881" s="28" t="str">
        <v>56</v>
      </c>
      <c r="U881" s="90">
        <f t="shared" si="135"/>
        <v>0.26175925925925925</v>
      </c>
      <c r="V881" s="27" t="str">
        <f t="shared" si="136"/>
        <v>Explore Page</v>
      </c>
      <c r="W881" s="37" t="str">
        <f t="shared" si="137"/>
        <v>Instagram</v>
      </c>
      <c r="X881" s="71">
        <f t="shared" si="129"/>
        <v>36</v>
      </c>
      <c r="Y881" s="60" t="str">
        <f t="shared" si="130"/>
        <v>Unlock Your Potential</v>
      </c>
      <c r="Z881" s="69">
        <f t="shared" si="138"/>
        <v>45363</v>
      </c>
      <c r="AA881" s="66" t="str" cm="1">
        <f t="array" ref="AA881:AB881">_xlfn.TEXTSPLIT($F881,$V881)</f>
        <v>608508441</v>
      </c>
      <c r="AB881" t="str">
        <v/>
      </c>
    </row>
    <row r="882" spans="1:28">
      <c r="A882" s="32" t="s">
        <v>2010</v>
      </c>
      <c r="B882" s="37" t="str" cm="1">
        <f t="array" ref="B882:D882">TRIM(_xlfn.TEXTSPLIT($A882,"#"))</f>
        <v>3rdDec2024(00:25:20)708598444Explore Page</v>
      </c>
      <c r="C882" s="27" t="str">
        <v>Train to Gain</v>
      </c>
      <c r="D882" s="27" t="str">
        <v>[5]</v>
      </c>
      <c r="E882" s="27" t="str" cm="1">
        <f t="array" ref="E882:F882">_xlfn.TEXTSPLIT($B882,")")</f>
        <v>3rdDec2024(00:25:20</v>
      </c>
      <c r="F882" s="27" t="str">
        <v>708598444Explore Page</v>
      </c>
      <c r="G882" s="27" t="str">
        <f t="shared" si="131"/>
        <v>5]</v>
      </c>
      <c r="H882" s="27">
        <f>VALUE(SUBSTITUTE($G882,"]",""))</f>
        <v>5</v>
      </c>
      <c r="I882" s="27" t="str">
        <f t="shared" si="132"/>
        <v>Train to Gain</v>
      </c>
      <c r="J882" s="28" t="str">
        <f t="shared" si="133"/>
        <v>3rdDec2024 00:25:20</v>
      </c>
      <c r="K882" s="28" t="str" cm="1">
        <f t="array" ref="K882:L882">_xlfn.TEXTSPLIT($J882," ")</f>
        <v>3rdDec2024</v>
      </c>
      <c r="L882" s="28" t="str">
        <v>00:25:20</v>
      </c>
      <c r="M882" s="58" t="str">
        <f t="shared" si="134"/>
        <v>3/12/2024</v>
      </c>
      <c r="N882" s="28" t="str" cm="1">
        <f t="array" ref="N882:P882">_xlfn.TEXTSPLIT($M882,"/")</f>
        <v>3</v>
      </c>
      <c r="O882" s="28" t="str">
        <v>12</v>
      </c>
      <c r="P882" s="28" t="str">
        <v>2024</v>
      </c>
      <c r="Q882" s="28">
        <f>DATE(P882,N882,O882)</f>
        <v>45363</v>
      </c>
      <c r="R882" s="89" t="str" cm="1">
        <f t="array" ref="R882:T882">_xlfn.TEXTSPLIT($L882,":")</f>
        <v>00</v>
      </c>
      <c r="S882" s="28" t="str">
        <v>25</v>
      </c>
      <c r="T882" s="28" t="str">
        <v>20</v>
      </c>
      <c r="U882" s="90">
        <f t="shared" si="135"/>
        <v>1.7592592592592594E-2</v>
      </c>
      <c r="V882" s="27" t="str">
        <f t="shared" si="136"/>
        <v>Explore Page</v>
      </c>
      <c r="W882" s="37" t="str">
        <f t="shared" si="137"/>
        <v>Instagram</v>
      </c>
      <c r="X882" s="71">
        <f t="shared" si="129"/>
        <v>5</v>
      </c>
      <c r="Y882" s="60" t="str">
        <f t="shared" si="130"/>
        <v>Train to Gain</v>
      </c>
      <c r="Z882" s="69">
        <f t="shared" si="138"/>
        <v>45363</v>
      </c>
      <c r="AA882" s="66" t="str" cm="1">
        <f t="array" ref="AA882:AB882">_xlfn.TEXTSPLIT($F882,$V882)</f>
        <v>708598444</v>
      </c>
      <c r="AB882" t="str">
        <v/>
      </c>
    </row>
    <row r="883" spans="1:28">
      <c r="A883" s="32" t="s">
        <v>2011</v>
      </c>
      <c r="B883" s="37" t="str" cm="1">
        <f t="array" ref="B883:D883">TRIM(_xlfn.TEXTSPLIT($A883,"#"))</f>
        <v>2ndDec2024(03:00:06)608688448Explore Page</v>
      </c>
      <c r="C883" s="27" t="str">
        <v>Train to Gain</v>
      </c>
      <c r="D883" s="27" t="str">
        <v>[15]</v>
      </c>
      <c r="E883" s="27" t="str" cm="1">
        <f t="array" ref="E883:F883">_xlfn.TEXTSPLIT($B883,")")</f>
        <v>2ndDec2024(03:00:06</v>
      </c>
      <c r="F883" s="27" t="str">
        <v>608688448Explore Page</v>
      </c>
      <c r="G883" s="27" t="str">
        <f t="shared" si="131"/>
        <v>15]</v>
      </c>
      <c r="H883" s="27">
        <f>VALUE(SUBSTITUTE($G883,"]",""))</f>
        <v>15</v>
      </c>
      <c r="I883" s="27" t="str">
        <f t="shared" si="132"/>
        <v>Train to Gain</v>
      </c>
      <c r="J883" s="28" t="str">
        <f t="shared" si="133"/>
        <v>2ndDec2024 03:00:06</v>
      </c>
      <c r="K883" s="28" t="str" cm="1">
        <f t="array" ref="K883:L883">_xlfn.TEXTSPLIT($J883," ")</f>
        <v>2ndDec2024</v>
      </c>
      <c r="L883" s="28" t="str">
        <v>03:00:06</v>
      </c>
      <c r="M883" s="58" t="str">
        <f t="shared" si="134"/>
        <v>2/12/2024</v>
      </c>
      <c r="N883" s="28" t="str" cm="1">
        <f t="array" ref="N883:P883">_xlfn.TEXTSPLIT($M883,"/")</f>
        <v>2</v>
      </c>
      <c r="O883" s="28" t="str">
        <v>12</v>
      </c>
      <c r="P883" s="28" t="str">
        <v>2024</v>
      </c>
      <c r="Q883" s="28">
        <f>DATE(P883,N883,O883)</f>
        <v>45334</v>
      </c>
      <c r="R883" s="89" t="str" cm="1">
        <f t="array" ref="R883:T883">_xlfn.TEXTSPLIT($L883,":")</f>
        <v>03</v>
      </c>
      <c r="S883" s="28" t="str">
        <v>00</v>
      </c>
      <c r="T883" s="28" t="str">
        <v>06</v>
      </c>
      <c r="U883" s="90">
        <f t="shared" si="135"/>
        <v>0.12506944444444446</v>
      </c>
      <c r="V883" s="27" t="str">
        <f t="shared" si="136"/>
        <v>Explore Page</v>
      </c>
      <c r="W883" s="37" t="str">
        <f t="shared" si="137"/>
        <v>Instagram</v>
      </c>
      <c r="X883" s="71">
        <f t="shared" si="129"/>
        <v>15</v>
      </c>
      <c r="Y883" s="60" t="str">
        <f t="shared" si="130"/>
        <v>Train to Gain</v>
      </c>
      <c r="Z883" s="69">
        <f t="shared" si="138"/>
        <v>45334</v>
      </c>
      <c r="AA883" s="66" t="str" cm="1">
        <f t="array" ref="AA883:AB883">_xlfn.TEXTSPLIT($F883,$V883)</f>
        <v>608688448</v>
      </c>
      <c r="AB883" t="str">
        <v/>
      </c>
    </row>
    <row r="884" spans="1:28">
      <c r="A884" s="32" t="s">
        <v>2012</v>
      </c>
      <c r="B884" s="37" t="str" cm="1">
        <f t="array" ref="B884:D884">TRIM(_xlfn.TEXTSPLIT($A884,"#"))</f>
        <v>2ndDec2024(06:30:00)608778452Monetization</v>
      </c>
      <c r="C884" s="27" t="str">
        <v>Unlock Your Potential</v>
      </c>
      <c r="D884" s="27" t="str">
        <v>[36]</v>
      </c>
      <c r="E884" s="27" t="str" cm="1">
        <f t="array" ref="E884:F884">_xlfn.TEXTSPLIT($B884,")")</f>
        <v>2ndDec2024(06:30:00</v>
      </c>
      <c r="F884" s="27" t="str">
        <v>608778452Monetization</v>
      </c>
      <c r="G884" s="27" t="str">
        <f t="shared" si="131"/>
        <v>36]</v>
      </c>
      <c r="H884" s="27">
        <f>VALUE(SUBSTITUTE($G884,"]",""))</f>
        <v>36</v>
      </c>
      <c r="I884" s="27" t="str">
        <f t="shared" si="132"/>
        <v>Unlock Your Potential</v>
      </c>
      <c r="J884" s="28" t="str">
        <f t="shared" si="133"/>
        <v>2ndDec2024 06:30:00</v>
      </c>
      <c r="K884" s="28" t="str" cm="1">
        <f t="array" ref="K884:L884">_xlfn.TEXTSPLIT($J884," ")</f>
        <v>2ndDec2024</v>
      </c>
      <c r="L884" s="28" t="str">
        <v>06:30:00</v>
      </c>
      <c r="M884" s="58" t="str">
        <f t="shared" si="134"/>
        <v>2/12/2024</v>
      </c>
      <c r="N884" s="28" t="str" cm="1">
        <f t="array" ref="N884:P884">_xlfn.TEXTSPLIT($M884,"/")</f>
        <v>2</v>
      </c>
      <c r="O884" s="28" t="str">
        <v>12</v>
      </c>
      <c r="P884" s="28" t="str">
        <v>2024</v>
      </c>
      <c r="Q884" s="28">
        <f>DATE(P884,N884,O884)</f>
        <v>45334</v>
      </c>
      <c r="R884" s="89" t="str" cm="1">
        <f t="array" ref="R884:T884">_xlfn.TEXTSPLIT($L884,":")</f>
        <v>06</v>
      </c>
      <c r="S884" s="28" t="str">
        <v>30</v>
      </c>
      <c r="T884" s="28" t="str">
        <v>00</v>
      </c>
      <c r="U884" s="90">
        <f t="shared" si="135"/>
        <v>0.27083333333333331</v>
      </c>
      <c r="V884" s="27" t="str">
        <f t="shared" si="136"/>
        <v>Monetization</v>
      </c>
      <c r="W884" s="37" t="str">
        <f t="shared" si="137"/>
        <v>Youtube</v>
      </c>
      <c r="X884" s="71">
        <f t="shared" si="129"/>
        <v>36</v>
      </c>
      <c r="Y884" s="60" t="str">
        <f t="shared" si="130"/>
        <v>Unlock Your Potential</v>
      </c>
      <c r="Z884" s="69">
        <f t="shared" si="138"/>
        <v>45334</v>
      </c>
      <c r="AA884" s="66" t="str" cm="1">
        <f t="array" ref="AA884:AB884">_xlfn.TEXTSPLIT($F884,$V884)</f>
        <v>608778452</v>
      </c>
      <c r="AB884" t="str">
        <v/>
      </c>
    </row>
    <row r="885" spans="1:28">
      <c r="A885" s="32" t="s">
        <v>2013</v>
      </c>
      <c r="B885" s="37" t="str" cm="1">
        <f t="array" ref="B885:D885">TRIM(_xlfn.TEXTSPLIT($A885,"#"))</f>
        <v>7thDec2024(09:59:20)608868456Shorts</v>
      </c>
      <c r="C885" s="27" t="str">
        <v>Unlock Your Potential</v>
      </c>
      <c r="D885" s="27" t="str">
        <v>[6]</v>
      </c>
      <c r="E885" s="27" t="str" cm="1">
        <f t="array" ref="E885:F885">_xlfn.TEXTSPLIT($B885,")")</f>
        <v>7thDec2024(09:59:20</v>
      </c>
      <c r="F885" s="27" t="str">
        <v>608868456Shorts</v>
      </c>
      <c r="G885" s="27" t="str">
        <f t="shared" si="131"/>
        <v>6]</v>
      </c>
      <c r="H885" s="27">
        <f>VALUE(SUBSTITUTE($G885,"]",""))</f>
        <v>6</v>
      </c>
      <c r="I885" s="27" t="str">
        <f t="shared" si="132"/>
        <v>Unlock Your Potential</v>
      </c>
      <c r="J885" s="28" t="str">
        <f t="shared" si="133"/>
        <v>7thDec2024 09:59:20</v>
      </c>
      <c r="K885" s="28" t="str" cm="1">
        <f t="array" ref="K885:L885">_xlfn.TEXTSPLIT($J885," ")</f>
        <v>7thDec2024</v>
      </c>
      <c r="L885" s="28" t="str">
        <v>09:59:20</v>
      </c>
      <c r="M885" s="58" t="str">
        <f t="shared" si="134"/>
        <v>7/12/2024</v>
      </c>
      <c r="N885" s="28" t="str" cm="1">
        <f t="array" ref="N885:P885">_xlfn.TEXTSPLIT($M885,"/")</f>
        <v>7</v>
      </c>
      <c r="O885" s="28" t="str">
        <v>12</v>
      </c>
      <c r="P885" s="28" t="str">
        <v>2024</v>
      </c>
      <c r="Q885" s="28">
        <f>DATE(P885,N885,O885)</f>
        <v>45485</v>
      </c>
      <c r="R885" s="89" t="str" cm="1">
        <f t="array" ref="R885:T885">_xlfn.TEXTSPLIT($L885,":")</f>
        <v>09</v>
      </c>
      <c r="S885" s="28" t="str">
        <v>59</v>
      </c>
      <c r="T885" s="28" t="str">
        <v>20</v>
      </c>
      <c r="U885" s="90">
        <f t="shared" si="135"/>
        <v>0.41620370370370369</v>
      </c>
      <c r="V885" s="27" t="str">
        <f t="shared" si="136"/>
        <v>Shorts</v>
      </c>
      <c r="W885" s="37" t="str">
        <f t="shared" si="137"/>
        <v>Youtube</v>
      </c>
      <c r="X885" s="71">
        <f t="shared" si="129"/>
        <v>6</v>
      </c>
      <c r="Y885" s="60" t="str">
        <f t="shared" si="130"/>
        <v>Unlock Your Potential</v>
      </c>
      <c r="Z885" s="69">
        <f t="shared" si="138"/>
        <v>45485</v>
      </c>
      <c r="AA885" s="66" t="str" cm="1">
        <f t="array" ref="AA885:AB885">_xlfn.TEXTSPLIT($F885,$V885)</f>
        <v>608868456</v>
      </c>
      <c r="AB885" t="str">
        <v/>
      </c>
    </row>
    <row r="886" spans="1:28">
      <c r="A886" s="32" t="s">
        <v>2014</v>
      </c>
      <c r="B886" s="37" t="str" cm="1">
        <f t="array" ref="B886:D886">TRIM(_xlfn.TEXTSPLIT($A886,"#"))</f>
        <v>3rdDec2024(00:59:50)608958459Explore Page</v>
      </c>
      <c r="C886" s="27" t="str">
        <v>Train to Gain</v>
      </c>
      <c r="D886" s="27" t="str">
        <v>[33]</v>
      </c>
      <c r="E886" s="27" t="str" cm="1">
        <f t="array" ref="E886:F886">_xlfn.TEXTSPLIT($B886,")")</f>
        <v>3rdDec2024(00:59:50</v>
      </c>
      <c r="F886" s="27" t="str">
        <v>608958459Explore Page</v>
      </c>
      <c r="G886" s="27" t="str">
        <f t="shared" si="131"/>
        <v>33]</v>
      </c>
      <c r="H886" s="27">
        <f>VALUE(SUBSTITUTE($G886,"]",""))</f>
        <v>33</v>
      </c>
      <c r="I886" s="27" t="str">
        <f t="shared" si="132"/>
        <v>Train to Gain</v>
      </c>
      <c r="J886" s="28" t="str">
        <f t="shared" si="133"/>
        <v>3rdDec2024 00:59:50</v>
      </c>
      <c r="K886" s="28" t="str" cm="1">
        <f t="array" ref="K886:L886">_xlfn.TEXTSPLIT($J886," ")</f>
        <v>3rdDec2024</v>
      </c>
      <c r="L886" s="28" t="str">
        <v>00:59:50</v>
      </c>
      <c r="M886" s="58" t="str">
        <f t="shared" si="134"/>
        <v>3/12/2024</v>
      </c>
      <c r="N886" s="28" t="str" cm="1">
        <f t="array" ref="N886:P886">_xlfn.TEXTSPLIT($M886,"/")</f>
        <v>3</v>
      </c>
      <c r="O886" s="28" t="str">
        <v>12</v>
      </c>
      <c r="P886" s="28" t="str">
        <v>2024</v>
      </c>
      <c r="Q886" s="28">
        <f>DATE(P886,N886,O886)</f>
        <v>45363</v>
      </c>
      <c r="R886" s="89" t="str" cm="1">
        <f t="array" ref="R886:T886">_xlfn.TEXTSPLIT($L886,":")</f>
        <v>00</v>
      </c>
      <c r="S886" s="28" t="str">
        <v>59</v>
      </c>
      <c r="T886" s="28" t="str">
        <v>50</v>
      </c>
      <c r="U886" s="90">
        <f t="shared" si="135"/>
        <v>4.1550925925925929E-2</v>
      </c>
      <c r="V886" s="27" t="str">
        <f t="shared" si="136"/>
        <v>Explore Page</v>
      </c>
      <c r="W886" s="37" t="str">
        <f t="shared" si="137"/>
        <v>Instagram</v>
      </c>
      <c r="X886" s="71">
        <f t="shared" si="129"/>
        <v>33</v>
      </c>
      <c r="Y886" s="60" t="str">
        <f t="shared" si="130"/>
        <v>Train to Gain</v>
      </c>
      <c r="Z886" s="69">
        <f t="shared" si="138"/>
        <v>45363</v>
      </c>
      <c r="AA886" s="66" t="str" cm="1">
        <f t="array" ref="AA886:AB886">_xlfn.TEXTSPLIT($F886,$V886)</f>
        <v>608958459</v>
      </c>
      <c r="AB886" t="str">
        <v/>
      </c>
    </row>
    <row r="887" spans="1:28">
      <c r="A887" s="32" t="s">
        <v>2015</v>
      </c>
      <c r="B887" s="37" t="str" cm="1">
        <f t="array" ref="B887:D887">TRIM(_xlfn.TEXTSPLIT($A887,"#"))</f>
        <v>5thDec2024(02:34:38)709048463News Feed</v>
      </c>
      <c r="C887" s="27" t="str">
        <v>Unlock Your Potential</v>
      </c>
      <c r="D887" s="27" t="str">
        <v>[14]</v>
      </c>
      <c r="E887" s="27" t="str" cm="1">
        <f t="array" ref="E887:F887">_xlfn.TEXTSPLIT($B887,")")</f>
        <v>5thDec2024(02:34:38</v>
      </c>
      <c r="F887" s="27" t="str">
        <v>709048463News Feed</v>
      </c>
      <c r="G887" s="27" t="str">
        <f t="shared" si="131"/>
        <v>14]</v>
      </c>
      <c r="H887" s="27">
        <f>VALUE(SUBSTITUTE($G887,"]",""))</f>
        <v>14</v>
      </c>
      <c r="I887" s="27" t="str">
        <f t="shared" si="132"/>
        <v>Unlock Your Potential</v>
      </c>
      <c r="J887" s="28" t="str">
        <f t="shared" si="133"/>
        <v>5thDec2024 02:34:38</v>
      </c>
      <c r="K887" s="28" t="str" cm="1">
        <f t="array" ref="K887:L887">_xlfn.TEXTSPLIT($J887," ")</f>
        <v>5thDec2024</v>
      </c>
      <c r="L887" s="28" t="str">
        <v>02:34:38</v>
      </c>
      <c r="M887" s="58" t="str">
        <f t="shared" si="134"/>
        <v>5/12/2024</v>
      </c>
      <c r="N887" s="28" t="str" cm="1">
        <f t="array" ref="N887:P887">_xlfn.TEXTSPLIT($M887,"/")</f>
        <v>5</v>
      </c>
      <c r="O887" s="28" t="str">
        <v>12</v>
      </c>
      <c r="P887" s="28" t="str">
        <v>2024</v>
      </c>
      <c r="Q887" s="28">
        <f>DATE(P887,N887,O887)</f>
        <v>45424</v>
      </c>
      <c r="R887" s="89" t="str" cm="1">
        <f t="array" ref="R887:T887">_xlfn.TEXTSPLIT($L887,":")</f>
        <v>02</v>
      </c>
      <c r="S887" s="28" t="str">
        <v>34</v>
      </c>
      <c r="T887" s="28" t="str">
        <v>38</v>
      </c>
      <c r="U887" s="90">
        <f t="shared" si="135"/>
        <v>0.10738425925925926</v>
      </c>
      <c r="V887" s="27" t="str">
        <f t="shared" si="136"/>
        <v>News Feed</v>
      </c>
      <c r="W887" s="37" t="str">
        <f t="shared" si="137"/>
        <v>Facebook</v>
      </c>
      <c r="X887" s="71">
        <f t="shared" si="129"/>
        <v>14</v>
      </c>
      <c r="Y887" s="60" t="str">
        <f t="shared" si="130"/>
        <v>Unlock Your Potential</v>
      </c>
      <c r="Z887" s="69">
        <f t="shared" si="138"/>
        <v>45424</v>
      </c>
      <c r="AA887" s="66" t="str" cm="1">
        <f t="array" ref="AA887:AB887">_xlfn.TEXTSPLIT($F887,$V887)</f>
        <v>709048463</v>
      </c>
      <c r="AB887" t="str">
        <v/>
      </c>
    </row>
    <row r="888" spans="1:28">
      <c r="A888" s="32" t="s">
        <v>2016</v>
      </c>
      <c r="B888" s="37" t="str" cm="1">
        <f t="array" ref="B888:D888">TRIM(_xlfn.TEXTSPLIT($A888,"#"))</f>
        <v>4thDec2024(07:59:34)609138467Shorts</v>
      </c>
      <c r="C888" s="27" t="str">
        <v>Train to Gain</v>
      </c>
      <c r="D888" s="27" t="str">
        <v>[20]</v>
      </c>
      <c r="E888" s="27" t="str" cm="1">
        <f t="array" ref="E888:F888">_xlfn.TEXTSPLIT($B888,")")</f>
        <v>4thDec2024(07:59:34</v>
      </c>
      <c r="F888" s="27" t="str">
        <v>609138467Shorts</v>
      </c>
      <c r="G888" s="27" t="str">
        <f t="shared" si="131"/>
        <v>20]</v>
      </c>
      <c r="H888" s="27">
        <f>VALUE(SUBSTITUTE($G888,"]",""))</f>
        <v>20</v>
      </c>
      <c r="I888" s="27" t="str">
        <f t="shared" si="132"/>
        <v>Train to Gain</v>
      </c>
      <c r="J888" s="28" t="str">
        <f t="shared" si="133"/>
        <v>4thDec2024 07:59:34</v>
      </c>
      <c r="K888" s="28" t="str" cm="1">
        <f t="array" ref="K888:L888">_xlfn.TEXTSPLIT($J888," ")</f>
        <v>4thDec2024</v>
      </c>
      <c r="L888" s="28" t="str">
        <v>07:59:34</v>
      </c>
      <c r="M888" s="58" t="str">
        <f t="shared" si="134"/>
        <v>4/12/2024</v>
      </c>
      <c r="N888" s="28" t="str" cm="1">
        <f t="array" ref="N888:P888">_xlfn.TEXTSPLIT($M888,"/")</f>
        <v>4</v>
      </c>
      <c r="O888" s="28" t="str">
        <v>12</v>
      </c>
      <c r="P888" s="28" t="str">
        <v>2024</v>
      </c>
      <c r="Q888" s="28">
        <f>DATE(P888,N888,O888)</f>
        <v>45394</v>
      </c>
      <c r="R888" s="89" t="str" cm="1">
        <f t="array" ref="R888:T888">_xlfn.TEXTSPLIT($L888,":")</f>
        <v>07</v>
      </c>
      <c r="S888" s="28" t="str">
        <v>59</v>
      </c>
      <c r="T888" s="28" t="str">
        <v>34</v>
      </c>
      <c r="U888" s="90">
        <f t="shared" si="135"/>
        <v>0.33303240740740742</v>
      </c>
      <c r="V888" s="27" t="str">
        <f t="shared" si="136"/>
        <v>Shorts</v>
      </c>
      <c r="W888" s="37" t="str">
        <f t="shared" si="137"/>
        <v>Youtube</v>
      </c>
      <c r="X888" s="71">
        <f t="shared" si="129"/>
        <v>20</v>
      </c>
      <c r="Y888" s="60" t="str">
        <f t="shared" si="130"/>
        <v>Train to Gain</v>
      </c>
      <c r="Z888" s="69">
        <f t="shared" si="138"/>
        <v>45394</v>
      </c>
      <c r="AA888" s="66" t="str" cm="1">
        <f t="array" ref="AA888:AB888">_xlfn.TEXTSPLIT($F888,$V888)</f>
        <v>609138467</v>
      </c>
      <c r="AB888" t="str">
        <v/>
      </c>
    </row>
    <row r="889" spans="1:28">
      <c r="A889" s="32" t="s">
        <v>2017</v>
      </c>
      <c r="B889" s="37" t="str" cm="1">
        <f t="array" ref="B889:D889">TRIM(_xlfn.TEXTSPLIT($A889,"#"))</f>
        <v>4thDec2024(04:25:18)609228471Explore Page</v>
      </c>
      <c r="C889" s="27" t="str">
        <v>Train to Gain</v>
      </c>
      <c r="D889" s="27" t="str">
        <v>[10]</v>
      </c>
      <c r="E889" s="27" t="str" cm="1">
        <f t="array" ref="E889:F889">_xlfn.TEXTSPLIT($B889,")")</f>
        <v>4thDec2024(04:25:18</v>
      </c>
      <c r="F889" s="27" t="str">
        <v>609228471Explore Page</v>
      </c>
      <c r="G889" s="27" t="str">
        <f t="shared" si="131"/>
        <v>10]</v>
      </c>
      <c r="H889" s="27">
        <f>VALUE(SUBSTITUTE($G889,"]",""))</f>
        <v>10</v>
      </c>
      <c r="I889" s="27" t="str">
        <f t="shared" si="132"/>
        <v>Train to Gain</v>
      </c>
      <c r="J889" s="28" t="str">
        <f t="shared" si="133"/>
        <v>4thDec2024 04:25:18</v>
      </c>
      <c r="K889" s="28" t="str" cm="1">
        <f t="array" ref="K889:L889">_xlfn.TEXTSPLIT($J889," ")</f>
        <v>4thDec2024</v>
      </c>
      <c r="L889" s="28" t="str">
        <v>04:25:18</v>
      </c>
      <c r="M889" s="58" t="str">
        <f t="shared" si="134"/>
        <v>4/12/2024</v>
      </c>
      <c r="N889" s="28" t="str" cm="1">
        <f t="array" ref="N889:P889">_xlfn.TEXTSPLIT($M889,"/")</f>
        <v>4</v>
      </c>
      <c r="O889" s="28" t="str">
        <v>12</v>
      </c>
      <c r="P889" s="28" t="str">
        <v>2024</v>
      </c>
      <c r="Q889" s="28">
        <f>DATE(P889,N889,O889)</f>
        <v>45394</v>
      </c>
      <c r="R889" s="89" t="str" cm="1">
        <f t="array" ref="R889:T889">_xlfn.TEXTSPLIT($L889,":")</f>
        <v>04</v>
      </c>
      <c r="S889" s="28" t="str">
        <v>25</v>
      </c>
      <c r="T889" s="28" t="str">
        <v>18</v>
      </c>
      <c r="U889" s="90">
        <f t="shared" si="135"/>
        <v>0.1842361111111111</v>
      </c>
      <c r="V889" s="27" t="str">
        <f t="shared" si="136"/>
        <v>Explore Page</v>
      </c>
      <c r="W889" s="37" t="str">
        <f t="shared" si="137"/>
        <v>Instagram</v>
      </c>
      <c r="X889" s="71">
        <f t="shared" si="129"/>
        <v>10</v>
      </c>
      <c r="Y889" s="60" t="str">
        <f t="shared" si="130"/>
        <v>Train to Gain</v>
      </c>
      <c r="Z889" s="69">
        <f t="shared" si="138"/>
        <v>45394</v>
      </c>
      <c r="AA889" s="66" t="str" cm="1">
        <f t="array" ref="AA889:AB889">_xlfn.TEXTSPLIT($F889,$V889)</f>
        <v>609228471</v>
      </c>
      <c r="AB889" t="str">
        <v/>
      </c>
    </row>
    <row r="890" spans="1:28">
      <c r="A890" s="32" t="s">
        <v>2018</v>
      </c>
      <c r="B890" s="37" t="str" cm="1">
        <f t="array" ref="B890:D890">TRIM(_xlfn.TEXTSPLIT($A890,"#"))</f>
        <v>2ndDec2024(11:41:48)709318475News Feed</v>
      </c>
      <c r="C890" s="27" t="str">
        <v>Train to Gain</v>
      </c>
      <c r="D890" s="27" t="str">
        <v>[39]</v>
      </c>
      <c r="E890" s="27" t="str" cm="1">
        <f t="array" ref="E890:F890">_xlfn.TEXTSPLIT($B890,")")</f>
        <v>2ndDec2024(11:41:48</v>
      </c>
      <c r="F890" s="27" t="str">
        <v>709318475News Feed</v>
      </c>
      <c r="G890" s="27" t="str">
        <f t="shared" si="131"/>
        <v>39]</v>
      </c>
      <c r="H890" s="27">
        <f>VALUE(SUBSTITUTE($G890,"]",""))</f>
        <v>39</v>
      </c>
      <c r="I890" s="27" t="str">
        <f t="shared" si="132"/>
        <v>Train to Gain</v>
      </c>
      <c r="J890" s="28" t="str">
        <f t="shared" si="133"/>
        <v>2ndDec2024 11:41:48</v>
      </c>
      <c r="K890" s="28" t="str" cm="1">
        <f t="array" ref="K890:L890">_xlfn.TEXTSPLIT($J890," ")</f>
        <v>2ndDec2024</v>
      </c>
      <c r="L890" s="28" t="str">
        <v>11:41:48</v>
      </c>
      <c r="M890" s="58" t="str">
        <f t="shared" si="134"/>
        <v>2/12/2024</v>
      </c>
      <c r="N890" s="28" t="str" cm="1">
        <f t="array" ref="N890:P890">_xlfn.TEXTSPLIT($M890,"/")</f>
        <v>2</v>
      </c>
      <c r="O890" s="28" t="str">
        <v>12</v>
      </c>
      <c r="P890" s="28" t="str">
        <v>2024</v>
      </c>
      <c r="Q890" s="28">
        <f>DATE(P890,N890,O890)</f>
        <v>45334</v>
      </c>
      <c r="R890" s="89" t="str" cm="1">
        <f t="array" ref="R890:T890">_xlfn.TEXTSPLIT($L890,":")</f>
        <v>11</v>
      </c>
      <c r="S890" s="28" t="str">
        <v>41</v>
      </c>
      <c r="T890" s="28" t="str">
        <v>48</v>
      </c>
      <c r="U890" s="90">
        <f t="shared" si="135"/>
        <v>0.48736111111111113</v>
      </c>
      <c r="V890" s="27" t="str">
        <f t="shared" si="136"/>
        <v>News Feed</v>
      </c>
      <c r="W890" s="37" t="str">
        <f t="shared" si="137"/>
        <v>Facebook</v>
      </c>
      <c r="X890" s="71">
        <f t="shared" si="129"/>
        <v>39</v>
      </c>
      <c r="Y890" s="60" t="str">
        <f t="shared" si="130"/>
        <v>Train to Gain</v>
      </c>
      <c r="Z890" s="69">
        <f t="shared" si="138"/>
        <v>45334</v>
      </c>
      <c r="AA890" s="66" t="str" cm="1">
        <f t="array" ref="AA890:AB890">_xlfn.TEXTSPLIT($F890,$V890)</f>
        <v>709318475</v>
      </c>
      <c r="AB890" t="str">
        <v/>
      </c>
    </row>
    <row r="891" spans="1:28">
      <c r="A891" s="32" t="s">
        <v>2019</v>
      </c>
      <c r="B891" s="37" t="str" cm="1">
        <f t="array" ref="B891:D891">TRIM(_xlfn.TEXTSPLIT($A891,"#"))</f>
        <v>2ndDec2024(05:10:43)709408478Monetization</v>
      </c>
      <c r="C891" s="27" t="str">
        <v>Grow with Us</v>
      </c>
      <c r="D891" s="27" t="str">
        <v>[39]</v>
      </c>
      <c r="E891" s="27" t="str" cm="1">
        <f t="array" ref="E891:F891">_xlfn.TEXTSPLIT($B891,")")</f>
        <v>2ndDec2024(05:10:43</v>
      </c>
      <c r="F891" s="27" t="str">
        <v>709408478Monetization</v>
      </c>
      <c r="G891" s="27" t="str">
        <f t="shared" si="131"/>
        <v>39]</v>
      </c>
      <c r="H891" s="27">
        <f>VALUE(SUBSTITUTE($G891,"]",""))</f>
        <v>39</v>
      </c>
      <c r="I891" s="27" t="str">
        <f t="shared" si="132"/>
        <v>Grow with Us</v>
      </c>
      <c r="J891" s="28" t="str">
        <f t="shared" si="133"/>
        <v>2ndDec2024 05:10:43</v>
      </c>
      <c r="K891" s="28" t="str" cm="1">
        <f t="array" ref="K891:L891">_xlfn.TEXTSPLIT($J891," ")</f>
        <v>2ndDec2024</v>
      </c>
      <c r="L891" s="28" t="str">
        <v>05:10:43</v>
      </c>
      <c r="M891" s="58" t="str">
        <f t="shared" si="134"/>
        <v>2/12/2024</v>
      </c>
      <c r="N891" s="28" t="str" cm="1">
        <f t="array" ref="N891:P891">_xlfn.TEXTSPLIT($M891,"/")</f>
        <v>2</v>
      </c>
      <c r="O891" s="28" t="str">
        <v>12</v>
      </c>
      <c r="P891" s="28" t="str">
        <v>2024</v>
      </c>
      <c r="Q891" s="28">
        <f>DATE(P891,N891,O891)</f>
        <v>45334</v>
      </c>
      <c r="R891" s="89" t="str" cm="1">
        <f t="array" ref="R891:T891">_xlfn.TEXTSPLIT($L891,":")</f>
        <v>05</v>
      </c>
      <c r="S891" s="28" t="str">
        <v>10</v>
      </c>
      <c r="T891" s="28" t="str">
        <v>43</v>
      </c>
      <c r="U891" s="90">
        <f t="shared" si="135"/>
        <v>0.21577546296296296</v>
      </c>
      <c r="V891" s="27" t="str">
        <f t="shared" si="136"/>
        <v>Monetization</v>
      </c>
      <c r="W891" s="37" t="str">
        <f t="shared" si="137"/>
        <v>Youtube</v>
      </c>
      <c r="X891" s="71">
        <f t="shared" si="129"/>
        <v>39</v>
      </c>
      <c r="Y891" s="60" t="str">
        <f t="shared" si="130"/>
        <v>Grow with Us</v>
      </c>
      <c r="Z891" s="69">
        <f t="shared" si="138"/>
        <v>45334</v>
      </c>
      <c r="AA891" s="66" t="str" cm="1">
        <f t="array" ref="AA891:AB891">_xlfn.TEXTSPLIT($F891,$V891)</f>
        <v>709408478</v>
      </c>
      <c r="AB891" t="str">
        <v/>
      </c>
    </row>
    <row r="892" spans="1:28">
      <c r="A892" s="32" t="s">
        <v>2020</v>
      </c>
      <c r="B892" s="37" t="str" cm="1">
        <f t="array" ref="B892:D892">TRIM(_xlfn.TEXTSPLIT($A892,"#"))</f>
        <v>4thDec2024(06:00:09)609498482Explore Page</v>
      </c>
      <c r="C892" s="27" t="str">
        <v>Grow with Us</v>
      </c>
      <c r="D892" s="27" t="str">
        <v>[35]</v>
      </c>
      <c r="E892" s="27" t="str" cm="1">
        <f t="array" ref="E892:F892">_xlfn.TEXTSPLIT($B892,")")</f>
        <v>4thDec2024(06:00:09</v>
      </c>
      <c r="F892" s="27" t="str">
        <v>609498482Explore Page</v>
      </c>
      <c r="G892" s="27" t="str">
        <f t="shared" si="131"/>
        <v>35]</v>
      </c>
      <c r="H892" s="27">
        <f>VALUE(SUBSTITUTE($G892,"]",""))</f>
        <v>35</v>
      </c>
      <c r="I892" s="27" t="str">
        <f t="shared" si="132"/>
        <v>Grow with Us</v>
      </c>
      <c r="J892" s="28" t="str">
        <f t="shared" si="133"/>
        <v>4thDec2024 06:00:09</v>
      </c>
      <c r="K892" s="28" t="str" cm="1">
        <f t="array" ref="K892:L892">_xlfn.TEXTSPLIT($J892," ")</f>
        <v>4thDec2024</v>
      </c>
      <c r="L892" s="28" t="str">
        <v>06:00:09</v>
      </c>
      <c r="M892" s="58" t="str">
        <f t="shared" si="134"/>
        <v>4/12/2024</v>
      </c>
      <c r="N892" s="28" t="str" cm="1">
        <f t="array" ref="N892:P892">_xlfn.TEXTSPLIT($M892,"/")</f>
        <v>4</v>
      </c>
      <c r="O892" s="28" t="str">
        <v>12</v>
      </c>
      <c r="P892" s="28" t="str">
        <v>2024</v>
      </c>
      <c r="Q892" s="28">
        <f>DATE(P892,N892,O892)</f>
        <v>45394</v>
      </c>
      <c r="R892" s="89" t="str" cm="1">
        <f t="array" ref="R892:T892">_xlfn.TEXTSPLIT($L892,":")</f>
        <v>06</v>
      </c>
      <c r="S892" s="28" t="str">
        <v>00</v>
      </c>
      <c r="T892" s="28" t="str">
        <v>09</v>
      </c>
      <c r="U892" s="90">
        <f t="shared" si="135"/>
        <v>0.25010416666666668</v>
      </c>
      <c r="V892" s="27" t="str">
        <f t="shared" si="136"/>
        <v>Explore Page</v>
      </c>
      <c r="W892" s="37" t="str">
        <f t="shared" si="137"/>
        <v>Instagram</v>
      </c>
      <c r="X892" s="71">
        <f t="shared" si="129"/>
        <v>35</v>
      </c>
      <c r="Y892" s="60" t="str">
        <f t="shared" si="130"/>
        <v>Grow with Us</v>
      </c>
      <c r="Z892" s="69">
        <f t="shared" si="138"/>
        <v>45394</v>
      </c>
      <c r="AA892" s="66" t="str" cm="1">
        <f t="array" ref="AA892:AB892">_xlfn.TEXTSPLIT($F892,$V892)</f>
        <v>609498482</v>
      </c>
      <c r="AB892" t="str">
        <v/>
      </c>
    </row>
    <row r="893" spans="1:28">
      <c r="A893" s="32" t="s">
        <v>2021</v>
      </c>
      <c r="B893" s="37" t="str" cm="1">
        <f t="array" ref="B893:D893">TRIM(_xlfn.TEXTSPLIT($A893,"#"))</f>
        <v>5thDec2024(06:16:43)709588483Shorts</v>
      </c>
      <c r="C893" s="27" t="str">
        <v>Train to Gain</v>
      </c>
      <c r="D893" s="27" t="str">
        <v>[8]</v>
      </c>
      <c r="E893" s="27" t="str" cm="1">
        <f t="array" ref="E893:F893">_xlfn.TEXTSPLIT($B893,")")</f>
        <v>5thDec2024(06:16:43</v>
      </c>
      <c r="F893" s="27" t="str">
        <v>709588483Shorts</v>
      </c>
      <c r="G893" s="27" t="str">
        <f t="shared" si="131"/>
        <v>8]</v>
      </c>
      <c r="H893" s="27">
        <f>VALUE(SUBSTITUTE($G893,"]",""))</f>
        <v>8</v>
      </c>
      <c r="I893" s="27" t="str">
        <f t="shared" si="132"/>
        <v>Train to Gain</v>
      </c>
      <c r="J893" s="28" t="str">
        <f t="shared" si="133"/>
        <v>5thDec2024 06:16:43</v>
      </c>
      <c r="K893" s="28" t="str" cm="1">
        <f t="array" ref="K893:L893">_xlfn.TEXTSPLIT($J893," ")</f>
        <v>5thDec2024</v>
      </c>
      <c r="L893" s="28" t="str">
        <v>06:16:43</v>
      </c>
      <c r="M893" s="58" t="str">
        <f t="shared" si="134"/>
        <v>5/12/2024</v>
      </c>
      <c r="N893" s="28" t="str" cm="1">
        <f t="array" ref="N893:P893">_xlfn.TEXTSPLIT($M893,"/")</f>
        <v>5</v>
      </c>
      <c r="O893" s="28" t="str">
        <v>12</v>
      </c>
      <c r="P893" s="28" t="str">
        <v>2024</v>
      </c>
      <c r="Q893" s="28">
        <f>DATE(P893,N893,O893)</f>
        <v>45424</v>
      </c>
      <c r="R893" s="89" t="str" cm="1">
        <f t="array" ref="R893:T893">_xlfn.TEXTSPLIT($L893,":")</f>
        <v>06</v>
      </c>
      <c r="S893" s="28" t="str">
        <v>16</v>
      </c>
      <c r="T893" s="28" t="str">
        <v>43</v>
      </c>
      <c r="U893" s="90">
        <f t="shared" si="135"/>
        <v>0.2616087962962963</v>
      </c>
      <c r="V893" s="27" t="str">
        <f t="shared" si="136"/>
        <v>Shorts</v>
      </c>
      <c r="W893" s="37" t="str">
        <f t="shared" si="137"/>
        <v>Youtube</v>
      </c>
      <c r="X893" s="71">
        <f t="shared" si="129"/>
        <v>8</v>
      </c>
      <c r="Y893" s="60" t="str">
        <f t="shared" si="130"/>
        <v>Train to Gain</v>
      </c>
      <c r="Z893" s="69">
        <f t="shared" si="138"/>
        <v>45424</v>
      </c>
      <c r="AA893" s="66" t="str" cm="1">
        <f t="array" ref="AA893:AB893">_xlfn.TEXTSPLIT($F893,$V893)</f>
        <v>709588483</v>
      </c>
      <c r="AB893" t="str">
        <v/>
      </c>
    </row>
    <row r="894" spans="1:28">
      <c r="A894" s="32" t="s">
        <v>2022</v>
      </c>
      <c r="B894" s="37" t="str" cm="1">
        <f t="array" ref="B894:D894">TRIM(_xlfn.TEXTSPLIT($A894,"#"))</f>
        <v>1stDec2024(03:43:48)609678490Explore Page</v>
      </c>
      <c r="C894" s="27" t="str">
        <v>Unlock Your Potential</v>
      </c>
      <c r="D894" s="27" t="str">
        <v>[13]</v>
      </c>
      <c r="E894" s="27" t="str" cm="1">
        <f t="array" ref="E894:F894">_xlfn.TEXTSPLIT($B894,")")</f>
        <v>1stDec2024(03:43:48</v>
      </c>
      <c r="F894" s="27" t="str">
        <v>609678490Explore Page</v>
      </c>
      <c r="G894" s="27" t="str">
        <f t="shared" si="131"/>
        <v>13]</v>
      </c>
      <c r="H894" s="27">
        <f>VALUE(SUBSTITUTE($G894,"]",""))</f>
        <v>13</v>
      </c>
      <c r="I894" s="27" t="str">
        <f t="shared" si="132"/>
        <v>Unlock Your Potential</v>
      </c>
      <c r="J894" s="28" t="str">
        <f t="shared" si="133"/>
        <v>1stDec2024 03:43:48</v>
      </c>
      <c r="K894" s="28" t="str" cm="1">
        <f t="array" ref="K894:L894">_xlfn.TEXTSPLIT($J894," ")</f>
        <v>1stDec2024</v>
      </c>
      <c r="L894" s="28" t="str">
        <v>03:43:48</v>
      </c>
      <c r="M894" s="58" t="str">
        <f t="shared" si="134"/>
        <v>1/12/2024</v>
      </c>
      <c r="N894" s="28" t="str" cm="1">
        <f t="array" ref="N894:P894">_xlfn.TEXTSPLIT($M894,"/")</f>
        <v>1</v>
      </c>
      <c r="O894" s="28" t="str">
        <v>12</v>
      </c>
      <c r="P894" s="28" t="str">
        <v>2024</v>
      </c>
      <c r="Q894" s="28">
        <f>DATE(P894,N894,O894)</f>
        <v>45303</v>
      </c>
      <c r="R894" s="89" t="str" cm="1">
        <f t="array" ref="R894:T894">_xlfn.TEXTSPLIT($L894,":")</f>
        <v>03</v>
      </c>
      <c r="S894" s="28" t="str">
        <v>43</v>
      </c>
      <c r="T894" s="28" t="str">
        <v>48</v>
      </c>
      <c r="U894" s="90">
        <f t="shared" si="135"/>
        <v>0.15541666666666668</v>
      </c>
      <c r="V894" s="27" t="str">
        <f t="shared" si="136"/>
        <v>Explore Page</v>
      </c>
      <c r="W894" s="37" t="str">
        <f t="shared" si="137"/>
        <v>Instagram</v>
      </c>
      <c r="X894" s="71">
        <f t="shared" si="129"/>
        <v>13</v>
      </c>
      <c r="Y894" s="60" t="str">
        <f t="shared" si="130"/>
        <v>Unlock Your Potential</v>
      </c>
      <c r="Z894" s="69">
        <f t="shared" si="138"/>
        <v>45303</v>
      </c>
      <c r="AA894" s="66" t="str" cm="1">
        <f t="array" ref="AA894:AB894">_xlfn.TEXTSPLIT($F894,$V894)</f>
        <v>609678490</v>
      </c>
      <c r="AB894" t="str">
        <v/>
      </c>
    </row>
    <row r="895" spans="1:28">
      <c r="A895" s="32" t="s">
        <v>2023</v>
      </c>
      <c r="B895" s="37" t="str" cm="1">
        <f t="array" ref="B895:D895">TRIM(_xlfn.TEXTSPLIT($A895,"#"))</f>
        <v>2ndDec2024(05:18:26)709768493Reels</v>
      </c>
      <c r="C895" s="27" t="str">
        <v>Train to Gain</v>
      </c>
      <c r="D895" s="27" t="str">
        <v>[3]</v>
      </c>
      <c r="E895" s="27" t="str" cm="1">
        <f t="array" ref="E895:F895">_xlfn.TEXTSPLIT($B895,")")</f>
        <v>2ndDec2024(05:18:26</v>
      </c>
      <c r="F895" s="27" t="str">
        <v>709768493Reels</v>
      </c>
      <c r="G895" s="27" t="str">
        <f t="shared" si="131"/>
        <v>3]</v>
      </c>
      <c r="H895" s="27">
        <f>VALUE(SUBSTITUTE($G895,"]",""))</f>
        <v>3</v>
      </c>
      <c r="I895" s="27" t="str">
        <f t="shared" si="132"/>
        <v>Train to Gain</v>
      </c>
      <c r="J895" s="28" t="str">
        <f t="shared" si="133"/>
        <v>2ndDec2024 05:18:26</v>
      </c>
      <c r="K895" s="28" t="str" cm="1">
        <f t="array" ref="K895:L895">_xlfn.TEXTSPLIT($J895," ")</f>
        <v>2ndDec2024</v>
      </c>
      <c r="L895" s="28" t="str">
        <v>05:18:26</v>
      </c>
      <c r="M895" s="58" t="str">
        <f t="shared" si="134"/>
        <v>2/12/2024</v>
      </c>
      <c r="N895" s="28" t="str" cm="1">
        <f t="array" ref="N895:P895">_xlfn.TEXTSPLIT($M895,"/")</f>
        <v>2</v>
      </c>
      <c r="O895" s="28" t="str">
        <v>12</v>
      </c>
      <c r="P895" s="28" t="str">
        <v>2024</v>
      </c>
      <c r="Q895" s="28">
        <f>DATE(P895,N895,O895)</f>
        <v>45334</v>
      </c>
      <c r="R895" s="89" t="str" cm="1">
        <f t="array" ref="R895:T895">_xlfn.TEXTSPLIT($L895,":")</f>
        <v>05</v>
      </c>
      <c r="S895" s="28" t="str">
        <v>18</v>
      </c>
      <c r="T895" s="28" t="str">
        <v>26</v>
      </c>
      <c r="U895" s="90">
        <f t="shared" si="135"/>
        <v>0.22113425925925925</v>
      </c>
      <c r="V895" s="27" t="str">
        <f t="shared" si="136"/>
        <v>Reels</v>
      </c>
      <c r="W895" s="37" t="str">
        <f t="shared" si="137"/>
        <v>Instagram</v>
      </c>
      <c r="X895" s="71">
        <f t="shared" si="129"/>
        <v>3</v>
      </c>
      <c r="Y895" s="60" t="str">
        <f t="shared" si="130"/>
        <v>Train to Gain</v>
      </c>
      <c r="Z895" s="69">
        <f t="shared" si="138"/>
        <v>45334</v>
      </c>
      <c r="AA895" s="66" t="str" cm="1">
        <f t="array" ref="AA895:AB895">_xlfn.TEXTSPLIT($F895,$V895)</f>
        <v>709768493</v>
      </c>
      <c r="AB895" t="str">
        <v/>
      </c>
    </row>
    <row r="896" spans="1:28">
      <c r="A896" s="32" t="s">
        <v>2024</v>
      </c>
      <c r="B896" s="37" t="str" cm="1">
        <f t="array" ref="B896:D896">TRIM(_xlfn.TEXTSPLIT($A896,"#"))</f>
        <v>1stDec2024(06:32:28)709858497Monetization</v>
      </c>
      <c r="C896" s="27" t="str">
        <v>Unlock Your Potential</v>
      </c>
      <c r="D896" s="27" t="str">
        <v>[15]</v>
      </c>
      <c r="E896" s="27" t="str" cm="1">
        <f t="array" ref="E896:F896">_xlfn.TEXTSPLIT($B896,")")</f>
        <v>1stDec2024(06:32:28</v>
      </c>
      <c r="F896" s="27" t="str">
        <v>709858497Monetization</v>
      </c>
      <c r="G896" s="27" t="str">
        <f t="shared" si="131"/>
        <v>15]</v>
      </c>
      <c r="H896" s="27">
        <f>VALUE(SUBSTITUTE($G896,"]",""))</f>
        <v>15</v>
      </c>
      <c r="I896" s="27" t="str">
        <f t="shared" si="132"/>
        <v>Unlock Your Potential</v>
      </c>
      <c r="J896" s="28" t="str">
        <f t="shared" si="133"/>
        <v>1stDec2024 06:32:28</v>
      </c>
      <c r="K896" s="28" t="str" cm="1">
        <f t="array" ref="K896:L896">_xlfn.TEXTSPLIT($J896," ")</f>
        <v>1stDec2024</v>
      </c>
      <c r="L896" s="28" t="str">
        <v>06:32:28</v>
      </c>
      <c r="M896" s="58" t="str">
        <f t="shared" si="134"/>
        <v>1/12/2024</v>
      </c>
      <c r="N896" s="28" t="str" cm="1">
        <f t="array" ref="N896:P896">_xlfn.TEXTSPLIT($M896,"/")</f>
        <v>1</v>
      </c>
      <c r="O896" s="28" t="str">
        <v>12</v>
      </c>
      <c r="P896" s="28" t="str">
        <v>2024</v>
      </c>
      <c r="Q896" s="28">
        <f>DATE(P896,N896,O896)</f>
        <v>45303</v>
      </c>
      <c r="R896" s="89" t="str" cm="1">
        <f t="array" ref="R896:T896">_xlfn.TEXTSPLIT($L896,":")</f>
        <v>06</v>
      </c>
      <c r="S896" s="28" t="str">
        <v>32</v>
      </c>
      <c r="T896" s="28" t="str">
        <v>28</v>
      </c>
      <c r="U896" s="90">
        <f t="shared" si="135"/>
        <v>0.27254629629629629</v>
      </c>
      <c r="V896" s="27" t="str">
        <f t="shared" si="136"/>
        <v>Monetization</v>
      </c>
      <c r="W896" s="37" t="str">
        <f t="shared" si="137"/>
        <v>Youtube</v>
      </c>
      <c r="X896" s="71">
        <f t="shared" si="129"/>
        <v>15</v>
      </c>
      <c r="Y896" s="60" t="str">
        <f t="shared" si="130"/>
        <v>Unlock Your Potential</v>
      </c>
      <c r="Z896" s="69">
        <f t="shared" si="138"/>
        <v>45303</v>
      </c>
      <c r="AA896" s="66" t="str" cm="1">
        <f t="array" ref="AA896:AB896">_xlfn.TEXTSPLIT($F896,$V896)</f>
        <v>709858497</v>
      </c>
      <c r="AB896" t="str">
        <v/>
      </c>
    </row>
    <row r="897" spans="1:28">
      <c r="A897" s="32" t="s">
        <v>2025</v>
      </c>
      <c r="B897" s="37" t="str" cm="1">
        <f t="array" ref="B897:D897">TRIM(_xlfn.TEXTSPLIT($A897,"#"))</f>
        <v>6thDec2024(07:02:55)609948501Reels</v>
      </c>
      <c r="C897" s="27" t="str">
        <v>Train to Gain</v>
      </c>
      <c r="D897" s="27" t="str">
        <v>[30]</v>
      </c>
      <c r="E897" s="27" t="str" cm="1">
        <f t="array" ref="E897:F897">_xlfn.TEXTSPLIT($B897,")")</f>
        <v>6thDec2024(07:02:55</v>
      </c>
      <c r="F897" s="27" t="str">
        <v>609948501Reels</v>
      </c>
      <c r="G897" s="27" t="str">
        <f t="shared" si="131"/>
        <v>30]</v>
      </c>
      <c r="H897" s="27">
        <f>VALUE(SUBSTITUTE($G897,"]",""))</f>
        <v>30</v>
      </c>
      <c r="I897" s="27" t="str">
        <f t="shared" si="132"/>
        <v>Train to Gain</v>
      </c>
      <c r="J897" s="28" t="str">
        <f t="shared" si="133"/>
        <v>6thDec2024 07:02:55</v>
      </c>
      <c r="K897" s="28" t="str" cm="1">
        <f t="array" ref="K897:L897">_xlfn.TEXTSPLIT($J897," ")</f>
        <v>6thDec2024</v>
      </c>
      <c r="L897" s="28" t="str">
        <v>07:02:55</v>
      </c>
      <c r="M897" s="58" t="str">
        <f t="shared" si="134"/>
        <v>6/12/2024</v>
      </c>
      <c r="N897" s="28" t="str" cm="1">
        <f t="array" ref="N897:P897">_xlfn.TEXTSPLIT($M897,"/")</f>
        <v>6</v>
      </c>
      <c r="O897" s="28" t="str">
        <v>12</v>
      </c>
      <c r="P897" s="28" t="str">
        <v>2024</v>
      </c>
      <c r="Q897" s="28">
        <f>DATE(P897,N897,O897)</f>
        <v>45455</v>
      </c>
      <c r="R897" s="89" t="str" cm="1">
        <f t="array" ref="R897:T897">_xlfn.TEXTSPLIT($L897,":")</f>
        <v>07</v>
      </c>
      <c r="S897" s="28" t="str">
        <v>02</v>
      </c>
      <c r="T897" s="28" t="str">
        <v>55</v>
      </c>
      <c r="U897" s="90">
        <f t="shared" si="135"/>
        <v>0.29369212962962965</v>
      </c>
      <c r="V897" s="27" t="str">
        <f t="shared" si="136"/>
        <v>Reels</v>
      </c>
      <c r="W897" s="37" t="str">
        <f t="shared" si="137"/>
        <v>Instagram</v>
      </c>
      <c r="X897" s="71">
        <f t="shared" si="129"/>
        <v>30</v>
      </c>
      <c r="Y897" s="60" t="str">
        <f t="shared" si="130"/>
        <v>Train to Gain</v>
      </c>
      <c r="Z897" s="69">
        <f t="shared" si="138"/>
        <v>45455</v>
      </c>
      <c r="AA897" s="66" t="str" cm="1">
        <f t="array" ref="AA897:AB897">_xlfn.TEXTSPLIT($F897,$V897)</f>
        <v>609948501</v>
      </c>
      <c r="AB897" t="str">
        <v/>
      </c>
    </row>
    <row r="898" spans="1:28">
      <c r="A898" s="32" t="s">
        <v>2026</v>
      </c>
      <c r="B898" s="37" t="str" cm="1">
        <f t="array" ref="B898:D898">TRIM(_xlfn.TEXTSPLIT($A898,"#"))</f>
        <v>1stDec2024(09:05:27)700038505Reels</v>
      </c>
      <c r="C898" s="27" t="str">
        <v>Unlock Your Potential</v>
      </c>
      <c r="D898" s="27" t="str">
        <v>[20]</v>
      </c>
      <c r="E898" s="27" t="str" cm="1">
        <f t="array" ref="E898:F898">_xlfn.TEXTSPLIT($B898,")")</f>
        <v>1stDec2024(09:05:27</v>
      </c>
      <c r="F898" s="27" t="str">
        <v>700038505Reels</v>
      </c>
      <c r="G898" s="27" t="str">
        <f t="shared" si="131"/>
        <v>20]</v>
      </c>
      <c r="H898" s="27">
        <f>VALUE(SUBSTITUTE($G898,"]",""))</f>
        <v>20</v>
      </c>
      <c r="I898" s="27" t="str">
        <f t="shared" si="132"/>
        <v>Unlock Your Potential</v>
      </c>
      <c r="J898" s="28" t="str">
        <f t="shared" si="133"/>
        <v>1stDec2024 09:05:27</v>
      </c>
      <c r="K898" s="28" t="str" cm="1">
        <f t="array" ref="K898:L898">_xlfn.TEXTSPLIT($J898," ")</f>
        <v>1stDec2024</v>
      </c>
      <c r="L898" s="28" t="str">
        <v>09:05:27</v>
      </c>
      <c r="M898" s="58" t="str">
        <f t="shared" si="134"/>
        <v>1/12/2024</v>
      </c>
      <c r="N898" s="28" t="str" cm="1">
        <f t="array" ref="N898:P898">_xlfn.TEXTSPLIT($M898,"/")</f>
        <v>1</v>
      </c>
      <c r="O898" s="28" t="str">
        <v>12</v>
      </c>
      <c r="P898" s="28" t="str">
        <v>2024</v>
      </c>
      <c r="Q898" s="28">
        <f>DATE(P898,N898,O898)</f>
        <v>45303</v>
      </c>
      <c r="R898" s="89" t="str" cm="1">
        <f t="array" ref="R898:T898">_xlfn.TEXTSPLIT($L898,":")</f>
        <v>09</v>
      </c>
      <c r="S898" s="28" t="str">
        <v>05</v>
      </c>
      <c r="T898" s="28" t="str">
        <v>27</v>
      </c>
      <c r="U898" s="90">
        <f t="shared" si="135"/>
        <v>0.3787847222222222</v>
      </c>
      <c r="V898" s="27" t="str">
        <f t="shared" si="136"/>
        <v>Reels</v>
      </c>
      <c r="W898" s="37" t="str">
        <f t="shared" si="137"/>
        <v>Instagram</v>
      </c>
      <c r="X898" s="71">
        <f t="shared" ref="X898:X961" si="139">H898</f>
        <v>20</v>
      </c>
      <c r="Y898" s="60" t="str">
        <f t="shared" ref="Y898:Y961" si="140">I898</f>
        <v>Unlock Your Potential</v>
      </c>
      <c r="Z898" s="69">
        <f t="shared" si="138"/>
        <v>45303</v>
      </c>
      <c r="AA898" s="66" t="str" cm="1">
        <f t="array" ref="AA898:AB898">_xlfn.TEXTSPLIT($F898,$V898)</f>
        <v>700038505</v>
      </c>
      <c r="AB898" t="str">
        <v/>
      </c>
    </row>
    <row r="899" spans="1:28">
      <c r="A899" s="32" t="s">
        <v>2027</v>
      </c>
      <c r="B899" s="37" t="str" cm="1">
        <f t="array" ref="B899:D899">TRIM(_xlfn.TEXTSPLIT($A899,"#"))</f>
        <v>1stDec2024(09:24:54)700128509Subscribers</v>
      </c>
      <c r="C899" s="27" t="str">
        <v>Train to Gain</v>
      </c>
      <c r="D899" s="27" t="str">
        <v>[10]</v>
      </c>
      <c r="E899" s="27" t="str" cm="1">
        <f t="array" ref="E899:F899">_xlfn.TEXTSPLIT($B899,")")</f>
        <v>1stDec2024(09:24:54</v>
      </c>
      <c r="F899" s="27" t="str">
        <v>700128509Subscribers</v>
      </c>
      <c r="G899" s="27" t="str">
        <f t="shared" ref="G899:G962" si="141">SUBSTITUTE($D899,"[","")</f>
        <v>10]</v>
      </c>
      <c r="H899" s="27">
        <f>VALUE(SUBSTITUTE($G899,"]",""))</f>
        <v>10</v>
      </c>
      <c r="I899" s="27" t="str">
        <f t="shared" ref="I899:I962" si="142">C899</f>
        <v>Train to Gain</v>
      </c>
      <c r="J899" s="28" t="str">
        <f t="shared" ref="J899:J962" si="143">SUBSTITUTE($E899,"("," ")</f>
        <v>1stDec2024 09:24:54</v>
      </c>
      <c r="K899" s="28" t="str" cm="1">
        <f t="array" ref="K899:L899">_xlfn.TEXTSPLIT($J899," ")</f>
        <v>1stDec2024</v>
      </c>
      <c r="L899" s="28" t="str">
        <v>09:24:54</v>
      </c>
      <c r="M899" s="58" t="str">
        <f t="shared" ref="M899:M962" si="144">IF($K899="7thDec2024","7/12/2024",IF($K899="1stDec2024","1/12/2024",IF($K899="2ndDec2024","2/12/2024",IF($K899="3rdDec2024","3/12/2024",IF($K899="4thDec2024","4/12/2024",IF($K899="5thDec2024","5/12/2024",IF($K899="6thDec2024","6/12/2024",IF($K899="7thDec2024","7/12/2024"))))))))</f>
        <v>1/12/2024</v>
      </c>
      <c r="N899" s="28" t="str" cm="1">
        <f t="array" ref="N899:P899">_xlfn.TEXTSPLIT($M899,"/")</f>
        <v>1</v>
      </c>
      <c r="O899" s="28" t="str">
        <v>12</v>
      </c>
      <c r="P899" s="28" t="str">
        <v>2024</v>
      </c>
      <c r="Q899" s="28">
        <f>DATE(P899,N899,O899)</f>
        <v>45303</v>
      </c>
      <c r="R899" s="89" t="str" cm="1">
        <f t="array" ref="R899:T899">_xlfn.TEXTSPLIT($L899,":")</f>
        <v>09</v>
      </c>
      <c r="S899" s="28" t="str">
        <v>24</v>
      </c>
      <c r="T899" s="28" t="str">
        <v>54</v>
      </c>
      <c r="U899" s="90">
        <f t="shared" ref="U899:U962" si="145">TIME(R899,S899,T899)</f>
        <v>0.39229166666666665</v>
      </c>
      <c r="V899" s="27" t="str">
        <f t="shared" ref="V899:V962" si="146">MID($F899,10,20)</f>
        <v>Subscribers</v>
      </c>
      <c r="W899" s="37" t="str">
        <f t="shared" ref="W899:W962" si="147">IF(OR($V899="Reels",$V899="Stories",$V899="Explore Page"),"Instagram",IF(OR($V899="News Feed",$V899="Groups",$V899="Marketplace",$V899="Watch",$V899="Reactions"),"Facebook",IF(OR($V899="Subscribers",$V899="Shorts",$V899="Monetization"),"Youtube")))</f>
        <v>Youtube</v>
      </c>
      <c r="X899" s="71">
        <f t="shared" si="139"/>
        <v>10</v>
      </c>
      <c r="Y899" s="60" t="str">
        <f t="shared" si="140"/>
        <v>Train to Gain</v>
      </c>
      <c r="Z899" s="69">
        <f t="shared" ref="Z899:Z962" si="148">Q899</f>
        <v>45303</v>
      </c>
      <c r="AA899" s="66" t="str" cm="1">
        <f t="array" ref="AA899:AB899">_xlfn.TEXTSPLIT($F899,$V899)</f>
        <v>700128509</v>
      </c>
      <c r="AB899" t="str">
        <v/>
      </c>
    </row>
    <row r="900" spans="1:28">
      <c r="A900" s="32" t="s">
        <v>2028</v>
      </c>
      <c r="B900" s="37" t="str" cm="1">
        <f t="array" ref="B900:D900">TRIM(_xlfn.TEXTSPLIT($A900,"#"))</f>
        <v>2ndDec2024(03:58:44)600218512Subscribers</v>
      </c>
      <c r="C900" s="27" t="str">
        <v>Unlock Your Potential</v>
      </c>
      <c r="D900" s="27" t="str">
        <v>[18]</v>
      </c>
      <c r="E900" s="27" t="str" cm="1">
        <f t="array" ref="E900:F900">_xlfn.TEXTSPLIT($B900,")")</f>
        <v>2ndDec2024(03:58:44</v>
      </c>
      <c r="F900" s="27" t="str">
        <v>600218512Subscribers</v>
      </c>
      <c r="G900" s="27" t="str">
        <f t="shared" si="141"/>
        <v>18]</v>
      </c>
      <c r="H900" s="27">
        <f>VALUE(SUBSTITUTE($G900,"]",""))</f>
        <v>18</v>
      </c>
      <c r="I900" s="27" t="str">
        <f t="shared" si="142"/>
        <v>Unlock Your Potential</v>
      </c>
      <c r="J900" s="28" t="str">
        <f t="shared" si="143"/>
        <v>2ndDec2024 03:58:44</v>
      </c>
      <c r="K900" s="28" t="str" cm="1">
        <f t="array" ref="K900:L900">_xlfn.TEXTSPLIT($J900," ")</f>
        <v>2ndDec2024</v>
      </c>
      <c r="L900" s="28" t="str">
        <v>03:58:44</v>
      </c>
      <c r="M900" s="58" t="str">
        <f t="shared" si="144"/>
        <v>2/12/2024</v>
      </c>
      <c r="N900" s="28" t="str" cm="1">
        <f t="array" ref="N900:P900">_xlfn.TEXTSPLIT($M900,"/")</f>
        <v>2</v>
      </c>
      <c r="O900" s="28" t="str">
        <v>12</v>
      </c>
      <c r="P900" s="28" t="str">
        <v>2024</v>
      </c>
      <c r="Q900" s="28">
        <f>DATE(P900,N900,O900)</f>
        <v>45334</v>
      </c>
      <c r="R900" s="89" t="str" cm="1">
        <f t="array" ref="R900:T900">_xlfn.TEXTSPLIT($L900,":")</f>
        <v>03</v>
      </c>
      <c r="S900" s="28" t="str">
        <v>58</v>
      </c>
      <c r="T900" s="28" t="str">
        <v>44</v>
      </c>
      <c r="U900" s="90">
        <f t="shared" si="145"/>
        <v>0.16578703703703704</v>
      </c>
      <c r="V900" s="27" t="str">
        <f t="shared" si="146"/>
        <v>Subscribers</v>
      </c>
      <c r="W900" s="37" t="str">
        <f t="shared" si="147"/>
        <v>Youtube</v>
      </c>
      <c r="X900" s="71">
        <f t="shared" si="139"/>
        <v>18</v>
      </c>
      <c r="Y900" s="60" t="str">
        <f t="shared" si="140"/>
        <v>Unlock Your Potential</v>
      </c>
      <c r="Z900" s="69">
        <f t="shared" si="148"/>
        <v>45334</v>
      </c>
      <c r="AA900" s="66" t="str" cm="1">
        <f t="array" ref="AA900:AB900">_xlfn.TEXTSPLIT($F900,$V900)</f>
        <v>600218512</v>
      </c>
      <c r="AB900" t="str">
        <v/>
      </c>
    </row>
    <row r="901" spans="1:28">
      <c r="A901" s="32" t="s">
        <v>2029</v>
      </c>
      <c r="B901" s="37" t="str" cm="1">
        <f t="array" ref="B901:D901">TRIM(_xlfn.TEXTSPLIT($A901,"#"))</f>
        <v>6thDec2024(10:54:42)600308516Reels</v>
      </c>
      <c r="C901" s="27" t="str">
        <v>Unlock Your Potential</v>
      </c>
      <c r="D901" s="27" t="str">
        <v>[33]</v>
      </c>
      <c r="E901" s="27" t="str" cm="1">
        <f t="array" ref="E901:F901">_xlfn.TEXTSPLIT($B901,")")</f>
        <v>6thDec2024(10:54:42</v>
      </c>
      <c r="F901" s="27" t="str">
        <v>600308516Reels</v>
      </c>
      <c r="G901" s="27" t="str">
        <f t="shared" si="141"/>
        <v>33]</v>
      </c>
      <c r="H901" s="27">
        <f>VALUE(SUBSTITUTE($G901,"]",""))</f>
        <v>33</v>
      </c>
      <c r="I901" s="27" t="str">
        <f t="shared" si="142"/>
        <v>Unlock Your Potential</v>
      </c>
      <c r="J901" s="28" t="str">
        <f t="shared" si="143"/>
        <v>6thDec2024 10:54:42</v>
      </c>
      <c r="K901" s="28" t="str" cm="1">
        <f t="array" ref="K901:L901">_xlfn.TEXTSPLIT($J901," ")</f>
        <v>6thDec2024</v>
      </c>
      <c r="L901" s="28" t="str">
        <v>10:54:42</v>
      </c>
      <c r="M901" s="58" t="str">
        <f t="shared" si="144"/>
        <v>6/12/2024</v>
      </c>
      <c r="N901" s="28" t="str" cm="1">
        <f t="array" ref="N901:P901">_xlfn.TEXTSPLIT($M901,"/")</f>
        <v>6</v>
      </c>
      <c r="O901" s="28" t="str">
        <v>12</v>
      </c>
      <c r="P901" s="28" t="str">
        <v>2024</v>
      </c>
      <c r="Q901" s="28">
        <f>DATE(P901,N901,O901)</f>
        <v>45455</v>
      </c>
      <c r="R901" s="89" t="str" cm="1">
        <f t="array" ref="R901:T901">_xlfn.TEXTSPLIT($L901,":")</f>
        <v>10</v>
      </c>
      <c r="S901" s="28" t="str">
        <v>54</v>
      </c>
      <c r="T901" s="28" t="str">
        <v>42</v>
      </c>
      <c r="U901" s="90">
        <f t="shared" si="145"/>
        <v>0.45465277777777779</v>
      </c>
      <c r="V901" s="27" t="str">
        <f t="shared" si="146"/>
        <v>Reels</v>
      </c>
      <c r="W901" s="37" t="str">
        <f t="shared" si="147"/>
        <v>Instagram</v>
      </c>
      <c r="X901" s="71">
        <f t="shared" si="139"/>
        <v>33</v>
      </c>
      <c r="Y901" s="60" t="str">
        <f t="shared" si="140"/>
        <v>Unlock Your Potential</v>
      </c>
      <c r="Z901" s="69">
        <f t="shared" si="148"/>
        <v>45455</v>
      </c>
      <c r="AA901" s="66" t="str" cm="1">
        <f t="array" ref="AA901:AB901">_xlfn.TEXTSPLIT($F901,$V901)</f>
        <v>600308516</v>
      </c>
      <c r="AB901" t="str">
        <v/>
      </c>
    </row>
    <row r="902" spans="1:28">
      <c r="A902" s="32" t="s">
        <v>2030</v>
      </c>
      <c r="B902" s="37" t="str" cm="1">
        <f t="array" ref="B902:D902">TRIM(_xlfn.TEXTSPLIT($A902,"#"))</f>
        <v>2ndDec2024(04:03:45)600398520Reels</v>
      </c>
      <c r="C902" s="27" t="str">
        <v>Train to Gain</v>
      </c>
      <c r="D902" s="27" t="str">
        <v>[35]</v>
      </c>
      <c r="E902" s="27" t="str" cm="1">
        <f t="array" ref="E902:F902">_xlfn.TEXTSPLIT($B902,")")</f>
        <v>2ndDec2024(04:03:45</v>
      </c>
      <c r="F902" s="27" t="str">
        <v>600398520Reels</v>
      </c>
      <c r="G902" s="27" t="str">
        <f t="shared" si="141"/>
        <v>35]</v>
      </c>
      <c r="H902" s="27">
        <f>VALUE(SUBSTITUTE($G902,"]",""))</f>
        <v>35</v>
      </c>
      <c r="I902" s="27" t="str">
        <f t="shared" si="142"/>
        <v>Train to Gain</v>
      </c>
      <c r="J902" s="28" t="str">
        <f t="shared" si="143"/>
        <v>2ndDec2024 04:03:45</v>
      </c>
      <c r="K902" s="28" t="str" cm="1">
        <f t="array" ref="K902:L902">_xlfn.TEXTSPLIT($J902," ")</f>
        <v>2ndDec2024</v>
      </c>
      <c r="L902" s="28" t="str">
        <v>04:03:45</v>
      </c>
      <c r="M902" s="58" t="str">
        <f t="shared" si="144"/>
        <v>2/12/2024</v>
      </c>
      <c r="N902" s="28" t="str" cm="1">
        <f t="array" ref="N902:P902">_xlfn.TEXTSPLIT($M902,"/")</f>
        <v>2</v>
      </c>
      <c r="O902" s="28" t="str">
        <v>12</v>
      </c>
      <c r="P902" s="28" t="str">
        <v>2024</v>
      </c>
      <c r="Q902" s="28">
        <f>DATE(P902,N902,O902)</f>
        <v>45334</v>
      </c>
      <c r="R902" s="89" t="str" cm="1">
        <f t="array" ref="R902:T902">_xlfn.TEXTSPLIT($L902,":")</f>
        <v>04</v>
      </c>
      <c r="S902" s="28" t="str">
        <v>03</v>
      </c>
      <c r="T902" s="28" t="str">
        <v>45</v>
      </c>
      <c r="U902" s="90">
        <f t="shared" si="145"/>
        <v>0.16927083333333334</v>
      </c>
      <c r="V902" s="27" t="str">
        <f t="shared" si="146"/>
        <v>Reels</v>
      </c>
      <c r="W902" s="37" t="str">
        <f t="shared" si="147"/>
        <v>Instagram</v>
      </c>
      <c r="X902" s="71">
        <f t="shared" si="139"/>
        <v>35</v>
      </c>
      <c r="Y902" s="60" t="str">
        <f t="shared" si="140"/>
        <v>Train to Gain</v>
      </c>
      <c r="Z902" s="69">
        <f t="shared" si="148"/>
        <v>45334</v>
      </c>
      <c r="AA902" s="66" t="str" cm="1">
        <f t="array" ref="AA902:AB902">_xlfn.TEXTSPLIT($F902,$V902)</f>
        <v>600398520</v>
      </c>
      <c r="AB902" t="str">
        <v/>
      </c>
    </row>
    <row r="903" spans="1:28">
      <c r="A903" s="32" t="s">
        <v>2031</v>
      </c>
      <c r="B903" s="37" t="str" cm="1">
        <f t="array" ref="B903:D903">TRIM(_xlfn.TEXTSPLIT($A903,"#"))</f>
        <v>4thDec2024(09:15:01)600488524Explore Page</v>
      </c>
      <c r="C903" s="27" t="str">
        <v>Unlock Your Potential</v>
      </c>
      <c r="D903" s="27" t="str">
        <v>[40]</v>
      </c>
      <c r="E903" s="27" t="str" cm="1">
        <f t="array" ref="E903:F903">_xlfn.TEXTSPLIT($B903,")")</f>
        <v>4thDec2024(09:15:01</v>
      </c>
      <c r="F903" s="27" t="str">
        <v>600488524Explore Page</v>
      </c>
      <c r="G903" s="27" t="str">
        <f t="shared" si="141"/>
        <v>40]</v>
      </c>
      <c r="H903" s="27">
        <f>VALUE(SUBSTITUTE($G903,"]",""))</f>
        <v>40</v>
      </c>
      <c r="I903" s="27" t="str">
        <f t="shared" si="142"/>
        <v>Unlock Your Potential</v>
      </c>
      <c r="J903" s="28" t="str">
        <f t="shared" si="143"/>
        <v>4thDec2024 09:15:01</v>
      </c>
      <c r="K903" s="28" t="str" cm="1">
        <f t="array" ref="K903:L903">_xlfn.TEXTSPLIT($J903," ")</f>
        <v>4thDec2024</v>
      </c>
      <c r="L903" s="28" t="str">
        <v>09:15:01</v>
      </c>
      <c r="M903" s="58" t="str">
        <f t="shared" si="144"/>
        <v>4/12/2024</v>
      </c>
      <c r="N903" s="28" t="str" cm="1">
        <f t="array" ref="N903:P903">_xlfn.TEXTSPLIT($M903,"/")</f>
        <v>4</v>
      </c>
      <c r="O903" s="28" t="str">
        <v>12</v>
      </c>
      <c r="P903" s="28" t="str">
        <v>2024</v>
      </c>
      <c r="Q903" s="28">
        <f>DATE(P903,N903,O903)</f>
        <v>45394</v>
      </c>
      <c r="R903" s="89" t="str" cm="1">
        <f t="array" ref="R903:T903">_xlfn.TEXTSPLIT($L903,":")</f>
        <v>09</v>
      </c>
      <c r="S903" s="28" t="str">
        <v>15</v>
      </c>
      <c r="T903" s="28" t="str">
        <v>01</v>
      </c>
      <c r="U903" s="90">
        <f t="shared" si="145"/>
        <v>0.38542824074074072</v>
      </c>
      <c r="V903" s="27" t="str">
        <f t="shared" si="146"/>
        <v>Explore Page</v>
      </c>
      <c r="W903" s="37" t="str">
        <f t="shared" si="147"/>
        <v>Instagram</v>
      </c>
      <c r="X903" s="71">
        <f t="shared" si="139"/>
        <v>40</v>
      </c>
      <c r="Y903" s="60" t="str">
        <f t="shared" si="140"/>
        <v>Unlock Your Potential</v>
      </c>
      <c r="Z903" s="69">
        <f t="shared" si="148"/>
        <v>45394</v>
      </c>
      <c r="AA903" s="66" t="str" cm="1">
        <f t="array" ref="AA903:AB903">_xlfn.TEXTSPLIT($F903,$V903)</f>
        <v>600488524</v>
      </c>
      <c r="AB903" t="str">
        <v/>
      </c>
    </row>
    <row r="904" spans="1:28">
      <c r="A904" s="32" t="s">
        <v>2032</v>
      </c>
      <c r="B904" s="37" t="str" cm="1">
        <f t="array" ref="B904:D904">TRIM(_xlfn.TEXTSPLIT($A904,"#"))</f>
        <v>7thDec2024(00:26:55)700578527Explore Page</v>
      </c>
      <c r="C904" s="27" t="str">
        <v>Unlock Your Potential</v>
      </c>
      <c r="D904" s="27" t="str">
        <v>[31]</v>
      </c>
      <c r="E904" s="27" t="str" cm="1">
        <f t="array" ref="E904:F904">_xlfn.TEXTSPLIT($B904,")")</f>
        <v>7thDec2024(00:26:55</v>
      </c>
      <c r="F904" s="27" t="str">
        <v>700578527Explore Page</v>
      </c>
      <c r="G904" s="27" t="str">
        <f t="shared" si="141"/>
        <v>31]</v>
      </c>
      <c r="H904" s="27">
        <f>VALUE(SUBSTITUTE($G904,"]",""))</f>
        <v>31</v>
      </c>
      <c r="I904" s="27" t="str">
        <f t="shared" si="142"/>
        <v>Unlock Your Potential</v>
      </c>
      <c r="J904" s="28" t="str">
        <f t="shared" si="143"/>
        <v>7thDec2024 00:26:55</v>
      </c>
      <c r="K904" s="28" t="str" cm="1">
        <f t="array" ref="K904:L904">_xlfn.TEXTSPLIT($J904," ")</f>
        <v>7thDec2024</v>
      </c>
      <c r="L904" s="28" t="str">
        <v>00:26:55</v>
      </c>
      <c r="M904" s="58" t="str">
        <f t="shared" si="144"/>
        <v>7/12/2024</v>
      </c>
      <c r="N904" s="28" t="str" cm="1">
        <f t="array" ref="N904:P904">_xlfn.TEXTSPLIT($M904,"/")</f>
        <v>7</v>
      </c>
      <c r="O904" s="28" t="str">
        <v>12</v>
      </c>
      <c r="P904" s="28" t="str">
        <v>2024</v>
      </c>
      <c r="Q904" s="28">
        <f>DATE(P904,N904,O904)</f>
        <v>45485</v>
      </c>
      <c r="R904" s="89" t="str" cm="1">
        <f t="array" ref="R904:T904">_xlfn.TEXTSPLIT($L904,":")</f>
        <v>00</v>
      </c>
      <c r="S904" s="28" t="str">
        <v>26</v>
      </c>
      <c r="T904" s="28" t="str">
        <v>55</v>
      </c>
      <c r="U904" s="90">
        <f t="shared" si="145"/>
        <v>1.8692129629629628E-2</v>
      </c>
      <c r="V904" s="27" t="str">
        <f t="shared" si="146"/>
        <v>Explore Page</v>
      </c>
      <c r="W904" s="37" t="str">
        <f t="shared" si="147"/>
        <v>Instagram</v>
      </c>
      <c r="X904" s="71">
        <f t="shared" si="139"/>
        <v>31</v>
      </c>
      <c r="Y904" s="60" t="str">
        <f t="shared" si="140"/>
        <v>Unlock Your Potential</v>
      </c>
      <c r="Z904" s="69">
        <f t="shared" si="148"/>
        <v>45485</v>
      </c>
      <c r="AA904" s="66" t="str" cm="1">
        <f t="array" ref="AA904:AB904">_xlfn.TEXTSPLIT($F904,$V904)</f>
        <v>700578527</v>
      </c>
      <c r="AB904" t="str">
        <v/>
      </c>
    </row>
    <row r="905" spans="1:28">
      <c r="A905" s="32" t="s">
        <v>2033</v>
      </c>
      <c r="B905" s="37" t="str" cm="1">
        <f t="array" ref="B905:D905">TRIM(_xlfn.TEXTSPLIT($A905,"#"))</f>
        <v>2ndDec2024(04:12:43)600668531Reels</v>
      </c>
      <c r="C905" s="27" t="str">
        <v>Unlock Your Potential</v>
      </c>
      <c r="D905" s="27" t="str">
        <v>[40]</v>
      </c>
      <c r="E905" s="27" t="str" cm="1">
        <f t="array" ref="E905:F905">_xlfn.TEXTSPLIT($B905,")")</f>
        <v>2ndDec2024(04:12:43</v>
      </c>
      <c r="F905" s="27" t="str">
        <v>600668531Reels</v>
      </c>
      <c r="G905" s="27" t="str">
        <f t="shared" si="141"/>
        <v>40]</v>
      </c>
      <c r="H905" s="27">
        <f>VALUE(SUBSTITUTE($G905,"]",""))</f>
        <v>40</v>
      </c>
      <c r="I905" s="27" t="str">
        <f t="shared" si="142"/>
        <v>Unlock Your Potential</v>
      </c>
      <c r="J905" s="28" t="str">
        <f t="shared" si="143"/>
        <v>2ndDec2024 04:12:43</v>
      </c>
      <c r="K905" s="28" t="str" cm="1">
        <f t="array" ref="K905:L905">_xlfn.TEXTSPLIT($J905," ")</f>
        <v>2ndDec2024</v>
      </c>
      <c r="L905" s="28" t="str">
        <v>04:12:43</v>
      </c>
      <c r="M905" s="58" t="str">
        <f t="shared" si="144"/>
        <v>2/12/2024</v>
      </c>
      <c r="N905" s="28" t="str" cm="1">
        <f t="array" ref="N905:P905">_xlfn.TEXTSPLIT($M905,"/")</f>
        <v>2</v>
      </c>
      <c r="O905" s="28" t="str">
        <v>12</v>
      </c>
      <c r="P905" s="28" t="str">
        <v>2024</v>
      </c>
      <c r="Q905" s="28">
        <f>DATE(P905,N905,O905)</f>
        <v>45334</v>
      </c>
      <c r="R905" s="89" t="str" cm="1">
        <f t="array" ref="R905:T905">_xlfn.TEXTSPLIT($L905,":")</f>
        <v>04</v>
      </c>
      <c r="S905" s="28" t="str">
        <v>12</v>
      </c>
      <c r="T905" s="28" t="str">
        <v>43</v>
      </c>
      <c r="U905" s="90">
        <f t="shared" si="145"/>
        <v>0.17549768518518519</v>
      </c>
      <c r="V905" s="27" t="str">
        <f t="shared" si="146"/>
        <v>Reels</v>
      </c>
      <c r="W905" s="37" t="str">
        <f t="shared" si="147"/>
        <v>Instagram</v>
      </c>
      <c r="X905" s="71">
        <f t="shared" si="139"/>
        <v>40</v>
      </c>
      <c r="Y905" s="60" t="str">
        <f t="shared" si="140"/>
        <v>Unlock Your Potential</v>
      </c>
      <c r="Z905" s="69">
        <f t="shared" si="148"/>
        <v>45334</v>
      </c>
      <c r="AA905" s="66" t="str" cm="1">
        <f t="array" ref="AA905:AB905">_xlfn.TEXTSPLIT($F905,$V905)</f>
        <v>600668531</v>
      </c>
      <c r="AB905" t="str">
        <v/>
      </c>
    </row>
    <row r="906" spans="1:28">
      <c r="A906" s="32" t="s">
        <v>2034</v>
      </c>
      <c r="B906" s="37" t="str" cm="1">
        <f t="array" ref="B906:D906">TRIM(_xlfn.TEXTSPLIT($A906,"#"))</f>
        <v>5thDec2024(11:56:39)600758535Reels</v>
      </c>
      <c r="C906" s="27" t="str">
        <v>Grow with Us</v>
      </c>
      <c r="D906" s="27" t="str">
        <v>[30]</v>
      </c>
      <c r="E906" s="27" t="str" cm="1">
        <f t="array" ref="E906:F906">_xlfn.TEXTSPLIT($B906,")")</f>
        <v>5thDec2024(11:56:39</v>
      </c>
      <c r="F906" s="27" t="str">
        <v>600758535Reels</v>
      </c>
      <c r="G906" s="27" t="str">
        <f t="shared" si="141"/>
        <v>30]</v>
      </c>
      <c r="H906" s="27">
        <f>VALUE(SUBSTITUTE($G906,"]",""))</f>
        <v>30</v>
      </c>
      <c r="I906" s="27" t="str">
        <f t="shared" si="142"/>
        <v>Grow with Us</v>
      </c>
      <c r="J906" s="28" t="str">
        <f t="shared" si="143"/>
        <v>5thDec2024 11:56:39</v>
      </c>
      <c r="K906" s="28" t="str" cm="1">
        <f t="array" ref="K906:L906">_xlfn.TEXTSPLIT($J906," ")</f>
        <v>5thDec2024</v>
      </c>
      <c r="L906" s="28" t="str">
        <v>11:56:39</v>
      </c>
      <c r="M906" s="58" t="str">
        <f t="shared" si="144"/>
        <v>5/12/2024</v>
      </c>
      <c r="N906" s="28" t="str" cm="1">
        <f t="array" ref="N906:P906">_xlfn.TEXTSPLIT($M906,"/")</f>
        <v>5</v>
      </c>
      <c r="O906" s="28" t="str">
        <v>12</v>
      </c>
      <c r="P906" s="28" t="str">
        <v>2024</v>
      </c>
      <c r="Q906" s="28">
        <f>DATE(P906,N906,O906)</f>
        <v>45424</v>
      </c>
      <c r="R906" s="89" t="str" cm="1">
        <f t="array" ref="R906:T906">_xlfn.TEXTSPLIT($L906,":")</f>
        <v>11</v>
      </c>
      <c r="S906" s="28" t="str">
        <v>56</v>
      </c>
      <c r="T906" s="28" t="str">
        <v>39</v>
      </c>
      <c r="U906" s="90">
        <f t="shared" si="145"/>
        <v>0.49767361111111114</v>
      </c>
      <c r="V906" s="27" t="str">
        <f t="shared" si="146"/>
        <v>Reels</v>
      </c>
      <c r="W906" s="37" t="str">
        <f t="shared" si="147"/>
        <v>Instagram</v>
      </c>
      <c r="X906" s="71">
        <f t="shared" si="139"/>
        <v>30</v>
      </c>
      <c r="Y906" s="60" t="str">
        <f t="shared" si="140"/>
        <v>Grow with Us</v>
      </c>
      <c r="Z906" s="69">
        <f t="shared" si="148"/>
        <v>45424</v>
      </c>
      <c r="AA906" s="66" t="str" cm="1">
        <f t="array" ref="AA906:AB906">_xlfn.TEXTSPLIT($F906,$V906)</f>
        <v>600758535</v>
      </c>
      <c r="AB906" t="str">
        <v/>
      </c>
    </row>
    <row r="907" spans="1:28">
      <c r="A907" s="32" t="s">
        <v>2035</v>
      </c>
      <c r="B907" s="37" t="str" cm="1">
        <f t="array" ref="B907:D907">TRIM(_xlfn.TEXTSPLIT($A907,"#"))</f>
        <v>7thDec2024(02:32:22)700848539Shorts</v>
      </c>
      <c r="C907" s="27" t="str">
        <v>Train to Gain</v>
      </c>
      <c r="D907" s="27" t="str">
        <v>[12]</v>
      </c>
      <c r="E907" s="27" t="str" cm="1">
        <f t="array" ref="E907:F907">_xlfn.TEXTSPLIT($B907,")")</f>
        <v>7thDec2024(02:32:22</v>
      </c>
      <c r="F907" s="27" t="str">
        <v>700848539Shorts</v>
      </c>
      <c r="G907" s="27" t="str">
        <f t="shared" si="141"/>
        <v>12]</v>
      </c>
      <c r="H907" s="27">
        <f>VALUE(SUBSTITUTE($G907,"]",""))</f>
        <v>12</v>
      </c>
      <c r="I907" s="27" t="str">
        <f t="shared" si="142"/>
        <v>Train to Gain</v>
      </c>
      <c r="J907" s="28" t="str">
        <f t="shared" si="143"/>
        <v>7thDec2024 02:32:22</v>
      </c>
      <c r="K907" s="28" t="str" cm="1">
        <f t="array" ref="K907:L907">_xlfn.TEXTSPLIT($J907," ")</f>
        <v>7thDec2024</v>
      </c>
      <c r="L907" s="28" t="str">
        <v>02:32:22</v>
      </c>
      <c r="M907" s="58" t="str">
        <f t="shared" si="144"/>
        <v>7/12/2024</v>
      </c>
      <c r="N907" s="28" t="str" cm="1">
        <f t="array" ref="N907:P907">_xlfn.TEXTSPLIT($M907,"/")</f>
        <v>7</v>
      </c>
      <c r="O907" s="28" t="str">
        <v>12</v>
      </c>
      <c r="P907" s="28" t="str">
        <v>2024</v>
      </c>
      <c r="Q907" s="28">
        <f>DATE(P907,N907,O907)</f>
        <v>45485</v>
      </c>
      <c r="R907" s="89" t="str" cm="1">
        <f t="array" ref="R907:T907">_xlfn.TEXTSPLIT($L907,":")</f>
        <v>02</v>
      </c>
      <c r="S907" s="28" t="str">
        <v>32</v>
      </c>
      <c r="T907" s="28" t="str">
        <v>22</v>
      </c>
      <c r="U907" s="90">
        <f t="shared" si="145"/>
        <v>0.10581018518518519</v>
      </c>
      <c r="V907" s="27" t="str">
        <f t="shared" si="146"/>
        <v>Shorts</v>
      </c>
      <c r="W907" s="37" t="str">
        <f t="shared" si="147"/>
        <v>Youtube</v>
      </c>
      <c r="X907" s="71">
        <f t="shared" si="139"/>
        <v>12</v>
      </c>
      <c r="Y907" s="60" t="str">
        <f t="shared" si="140"/>
        <v>Train to Gain</v>
      </c>
      <c r="Z907" s="69">
        <f t="shared" si="148"/>
        <v>45485</v>
      </c>
      <c r="AA907" s="66" t="str" cm="1">
        <f t="array" ref="AA907:AB907">_xlfn.TEXTSPLIT($F907,$V907)</f>
        <v>700848539</v>
      </c>
      <c r="AB907" t="str">
        <v/>
      </c>
    </row>
    <row r="908" spans="1:28">
      <c r="A908" s="32" t="s">
        <v>2036</v>
      </c>
      <c r="B908" s="37" t="str" cm="1">
        <f t="array" ref="B908:D908">TRIM(_xlfn.TEXTSPLIT($A908,"#"))</f>
        <v>1stDec2024(11:03:16)700938543Reels</v>
      </c>
      <c r="C908" s="27" t="str">
        <v>Train to Gain</v>
      </c>
      <c r="D908" s="27" t="str">
        <v>[32]</v>
      </c>
      <c r="E908" s="27" t="str" cm="1">
        <f t="array" ref="E908:F908">_xlfn.TEXTSPLIT($B908,")")</f>
        <v>1stDec2024(11:03:16</v>
      </c>
      <c r="F908" s="27" t="str">
        <v>700938543Reels</v>
      </c>
      <c r="G908" s="27" t="str">
        <f t="shared" si="141"/>
        <v>32]</v>
      </c>
      <c r="H908" s="27">
        <f>VALUE(SUBSTITUTE($G908,"]",""))</f>
        <v>32</v>
      </c>
      <c r="I908" s="27" t="str">
        <f t="shared" si="142"/>
        <v>Train to Gain</v>
      </c>
      <c r="J908" s="28" t="str">
        <f t="shared" si="143"/>
        <v>1stDec2024 11:03:16</v>
      </c>
      <c r="K908" s="28" t="str" cm="1">
        <f t="array" ref="K908:L908">_xlfn.TEXTSPLIT($J908," ")</f>
        <v>1stDec2024</v>
      </c>
      <c r="L908" s="28" t="str">
        <v>11:03:16</v>
      </c>
      <c r="M908" s="58" t="str">
        <f t="shared" si="144"/>
        <v>1/12/2024</v>
      </c>
      <c r="N908" s="28" t="str" cm="1">
        <f t="array" ref="N908:P908">_xlfn.TEXTSPLIT($M908,"/")</f>
        <v>1</v>
      </c>
      <c r="O908" s="28" t="str">
        <v>12</v>
      </c>
      <c r="P908" s="28" t="str">
        <v>2024</v>
      </c>
      <c r="Q908" s="28">
        <f>DATE(P908,N908,O908)</f>
        <v>45303</v>
      </c>
      <c r="R908" s="89" t="str" cm="1">
        <f t="array" ref="R908:T908">_xlfn.TEXTSPLIT($L908,":")</f>
        <v>11</v>
      </c>
      <c r="S908" s="28" t="str">
        <v>03</v>
      </c>
      <c r="T908" s="28" t="str">
        <v>16</v>
      </c>
      <c r="U908" s="90">
        <f t="shared" si="145"/>
        <v>0.46060185185185187</v>
      </c>
      <c r="V908" s="27" t="str">
        <f t="shared" si="146"/>
        <v>Reels</v>
      </c>
      <c r="W908" s="37" t="str">
        <f t="shared" si="147"/>
        <v>Instagram</v>
      </c>
      <c r="X908" s="71">
        <f t="shared" si="139"/>
        <v>32</v>
      </c>
      <c r="Y908" s="60" t="str">
        <f t="shared" si="140"/>
        <v>Train to Gain</v>
      </c>
      <c r="Z908" s="69">
        <f t="shared" si="148"/>
        <v>45303</v>
      </c>
      <c r="AA908" s="66" t="str" cm="1">
        <f t="array" ref="AA908:AB908">_xlfn.TEXTSPLIT($F908,$V908)</f>
        <v>700938543</v>
      </c>
      <c r="AB908" t="str">
        <v/>
      </c>
    </row>
    <row r="909" spans="1:28">
      <c r="A909" s="32" t="s">
        <v>2037</v>
      </c>
      <c r="B909" s="37" t="str" cm="1">
        <f t="array" ref="B909:D909">TRIM(_xlfn.TEXTSPLIT($A909,"#"))</f>
        <v>7thDec2024(04:51:22)701028546News Feed</v>
      </c>
      <c r="C909" s="27" t="str">
        <v>Train to Gain</v>
      </c>
      <c r="D909" s="27" t="str">
        <v>[15]</v>
      </c>
      <c r="E909" s="27" t="str" cm="1">
        <f t="array" ref="E909:F909">_xlfn.TEXTSPLIT($B909,")")</f>
        <v>7thDec2024(04:51:22</v>
      </c>
      <c r="F909" s="27" t="str">
        <v>701028546News Feed</v>
      </c>
      <c r="G909" s="27" t="str">
        <f t="shared" si="141"/>
        <v>15]</v>
      </c>
      <c r="H909" s="27">
        <f>VALUE(SUBSTITUTE($G909,"]",""))</f>
        <v>15</v>
      </c>
      <c r="I909" s="27" t="str">
        <f t="shared" si="142"/>
        <v>Train to Gain</v>
      </c>
      <c r="J909" s="28" t="str">
        <f t="shared" si="143"/>
        <v>7thDec2024 04:51:22</v>
      </c>
      <c r="K909" s="28" t="str" cm="1">
        <f t="array" ref="K909:L909">_xlfn.TEXTSPLIT($J909," ")</f>
        <v>7thDec2024</v>
      </c>
      <c r="L909" s="28" t="str">
        <v>04:51:22</v>
      </c>
      <c r="M909" s="58" t="str">
        <f t="shared" si="144"/>
        <v>7/12/2024</v>
      </c>
      <c r="N909" s="28" t="str" cm="1">
        <f t="array" ref="N909:P909">_xlfn.TEXTSPLIT($M909,"/")</f>
        <v>7</v>
      </c>
      <c r="O909" s="28" t="str">
        <v>12</v>
      </c>
      <c r="P909" s="28" t="str">
        <v>2024</v>
      </c>
      <c r="Q909" s="28">
        <f>DATE(P909,N909,O909)</f>
        <v>45485</v>
      </c>
      <c r="R909" s="89" t="str" cm="1">
        <f t="array" ref="R909:T909">_xlfn.TEXTSPLIT($L909,":")</f>
        <v>04</v>
      </c>
      <c r="S909" s="28" t="str">
        <v>51</v>
      </c>
      <c r="T909" s="28" t="str">
        <v>22</v>
      </c>
      <c r="U909" s="90">
        <f t="shared" si="145"/>
        <v>0.20233796296296297</v>
      </c>
      <c r="V909" s="27" t="str">
        <f t="shared" si="146"/>
        <v>News Feed</v>
      </c>
      <c r="W909" s="37" t="str">
        <f t="shared" si="147"/>
        <v>Facebook</v>
      </c>
      <c r="X909" s="71">
        <f t="shared" si="139"/>
        <v>15</v>
      </c>
      <c r="Y909" s="60" t="str">
        <f t="shared" si="140"/>
        <v>Train to Gain</v>
      </c>
      <c r="Z909" s="69">
        <f t="shared" si="148"/>
        <v>45485</v>
      </c>
      <c r="AA909" s="66" t="str" cm="1">
        <f t="array" ref="AA909:AB909">_xlfn.TEXTSPLIT($F909,$V909)</f>
        <v>701028546</v>
      </c>
      <c r="AB909" t="str">
        <v/>
      </c>
    </row>
    <row r="910" spans="1:28">
      <c r="A910" s="32" t="s">
        <v>2038</v>
      </c>
      <c r="B910" s="37" t="str" cm="1">
        <f t="array" ref="B910:D910">TRIM(_xlfn.TEXTSPLIT($A910,"#"))</f>
        <v>5thDec2024(04:05:51)601118550Explore Page</v>
      </c>
      <c r="C910" s="27" t="str">
        <v>Unlock Your Potential</v>
      </c>
      <c r="D910" s="27" t="str">
        <v>[34]</v>
      </c>
      <c r="E910" s="27" t="str" cm="1">
        <f t="array" ref="E910:F910">_xlfn.TEXTSPLIT($B910,")")</f>
        <v>5thDec2024(04:05:51</v>
      </c>
      <c r="F910" s="27" t="str">
        <v>601118550Explore Page</v>
      </c>
      <c r="G910" s="27" t="str">
        <f t="shared" si="141"/>
        <v>34]</v>
      </c>
      <c r="H910" s="27">
        <f>VALUE(SUBSTITUTE($G910,"]",""))</f>
        <v>34</v>
      </c>
      <c r="I910" s="27" t="str">
        <f t="shared" si="142"/>
        <v>Unlock Your Potential</v>
      </c>
      <c r="J910" s="28" t="str">
        <f t="shared" si="143"/>
        <v>5thDec2024 04:05:51</v>
      </c>
      <c r="K910" s="28" t="str" cm="1">
        <f t="array" ref="K910:L910">_xlfn.TEXTSPLIT($J910," ")</f>
        <v>5thDec2024</v>
      </c>
      <c r="L910" s="28" t="str">
        <v>04:05:51</v>
      </c>
      <c r="M910" s="58" t="str">
        <f t="shared" si="144"/>
        <v>5/12/2024</v>
      </c>
      <c r="N910" s="28" t="str" cm="1">
        <f t="array" ref="N910:P910">_xlfn.TEXTSPLIT($M910,"/")</f>
        <v>5</v>
      </c>
      <c r="O910" s="28" t="str">
        <v>12</v>
      </c>
      <c r="P910" s="28" t="str">
        <v>2024</v>
      </c>
      <c r="Q910" s="28">
        <f>DATE(P910,N910,O910)</f>
        <v>45424</v>
      </c>
      <c r="R910" s="89" t="str" cm="1">
        <f t="array" ref="R910:T910">_xlfn.TEXTSPLIT($L910,":")</f>
        <v>04</v>
      </c>
      <c r="S910" s="28" t="str">
        <v>05</v>
      </c>
      <c r="T910" s="28" t="str">
        <v>51</v>
      </c>
      <c r="U910" s="90">
        <f t="shared" si="145"/>
        <v>0.17072916666666665</v>
      </c>
      <c r="V910" s="27" t="str">
        <f t="shared" si="146"/>
        <v>Explore Page</v>
      </c>
      <c r="W910" s="37" t="str">
        <f t="shared" si="147"/>
        <v>Instagram</v>
      </c>
      <c r="X910" s="71">
        <f t="shared" si="139"/>
        <v>34</v>
      </c>
      <c r="Y910" s="60" t="str">
        <f t="shared" si="140"/>
        <v>Unlock Your Potential</v>
      </c>
      <c r="Z910" s="69">
        <f t="shared" si="148"/>
        <v>45424</v>
      </c>
      <c r="AA910" s="66" t="str" cm="1">
        <f t="array" ref="AA910:AB910">_xlfn.TEXTSPLIT($F910,$V910)</f>
        <v>601118550</v>
      </c>
      <c r="AB910" t="str">
        <v/>
      </c>
    </row>
    <row r="911" spans="1:28">
      <c r="A911" s="32" t="s">
        <v>2039</v>
      </c>
      <c r="B911" s="37" t="str" cm="1">
        <f t="array" ref="B911:D911">TRIM(_xlfn.TEXTSPLIT($A911,"#"))</f>
        <v>5thDec2024(01:25:49)701208554Explore Page</v>
      </c>
      <c r="C911" s="27" t="str">
        <v>Train to Gain</v>
      </c>
      <c r="D911" s="27" t="str">
        <v>[34]</v>
      </c>
      <c r="E911" s="27" t="str" cm="1">
        <f t="array" ref="E911:F911">_xlfn.TEXTSPLIT($B911,")")</f>
        <v>5thDec2024(01:25:49</v>
      </c>
      <c r="F911" s="27" t="str">
        <v>701208554Explore Page</v>
      </c>
      <c r="G911" s="27" t="str">
        <f t="shared" si="141"/>
        <v>34]</v>
      </c>
      <c r="H911" s="27">
        <f>VALUE(SUBSTITUTE($G911,"]",""))</f>
        <v>34</v>
      </c>
      <c r="I911" s="27" t="str">
        <f t="shared" si="142"/>
        <v>Train to Gain</v>
      </c>
      <c r="J911" s="28" t="str">
        <f t="shared" si="143"/>
        <v>5thDec2024 01:25:49</v>
      </c>
      <c r="K911" s="28" t="str" cm="1">
        <f t="array" ref="K911:L911">_xlfn.TEXTSPLIT($J911," ")</f>
        <v>5thDec2024</v>
      </c>
      <c r="L911" s="28" t="str">
        <v>01:25:49</v>
      </c>
      <c r="M911" s="58" t="str">
        <f t="shared" si="144"/>
        <v>5/12/2024</v>
      </c>
      <c r="N911" s="28" t="str" cm="1">
        <f t="array" ref="N911:P911">_xlfn.TEXTSPLIT($M911,"/")</f>
        <v>5</v>
      </c>
      <c r="O911" s="28" t="str">
        <v>12</v>
      </c>
      <c r="P911" s="28" t="str">
        <v>2024</v>
      </c>
      <c r="Q911" s="28">
        <f>DATE(P911,N911,O911)</f>
        <v>45424</v>
      </c>
      <c r="R911" s="89" t="str" cm="1">
        <f t="array" ref="R911:T911">_xlfn.TEXTSPLIT($L911,":")</f>
        <v>01</v>
      </c>
      <c r="S911" s="28" t="str">
        <v>25</v>
      </c>
      <c r="T911" s="28" t="str">
        <v>49</v>
      </c>
      <c r="U911" s="90">
        <f t="shared" si="145"/>
        <v>5.9594907407407409E-2</v>
      </c>
      <c r="V911" s="27" t="str">
        <f t="shared" si="146"/>
        <v>Explore Page</v>
      </c>
      <c r="W911" s="37" t="str">
        <f t="shared" si="147"/>
        <v>Instagram</v>
      </c>
      <c r="X911" s="71">
        <f t="shared" si="139"/>
        <v>34</v>
      </c>
      <c r="Y911" s="60" t="str">
        <f t="shared" si="140"/>
        <v>Train to Gain</v>
      </c>
      <c r="Z911" s="69">
        <f t="shared" si="148"/>
        <v>45424</v>
      </c>
      <c r="AA911" s="66" t="str" cm="1">
        <f t="array" ref="AA911:AB911">_xlfn.TEXTSPLIT($F911,$V911)</f>
        <v>701208554</v>
      </c>
      <c r="AB911" t="str">
        <v/>
      </c>
    </row>
    <row r="912" spans="1:28">
      <c r="A912" s="32" t="s">
        <v>2040</v>
      </c>
      <c r="B912" s="37" t="str" cm="1">
        <f t="array" ref="B912:D912">TRIM(_xlfn.TEXTSPLIT($A912,"#"))</f>
        <v>3rdDec2024(04:09:07)701298558Explore Page</v>
      </c>
      <c r="C912" s="27" t="str">
        <v>Unlock Your Potential</v>
      </c>
      <c r="D912" s="27" t="str">
        <v>[31]</v>
      </c>
      <c r="E912" s="27" t="str" cm="1">
        <f t="array" ref="E912:F912">_xlfn.TEXTSPLIT($B912,")")</f>
        <v>3rdDec2024(04:09:07</v>
      </c>
      <c r="F912" s="27" t="str">
        <v>701298558Explore Page</v>
      </c>
      <c r="G912" s="27" t="str">
        <f t="shared" si="141"/>
        <v>31]</v>
      </c>
      <c r="H912" s="27">
        <f>VALUE(SUBSTITUTE($G912,"]",""))</f>
        <v>31</v>
      </c>
      <c r="I912" s="27" t="str">
        <f t="shared" si="142"/>
        <v>Unlock Your Potential</v>
      </c>
      <c r="J912" s="28" t="str">
        <f t="shared" si="143"/>
        <v>3rdDec2024 04:09:07</v>
      </c>
      <c r="K912" s="28" t="str" cm="1">
        <f t="array" ref="K912:L912">_xlfn.TEXTSPLIT($J912," ")</f>
        <v>3rdDec2024</v>
      </c>
      <c r="L912" s="28" t="str">
        <v>04:09:07</v>
      </c>
      <c r="M912" s="58" t="str">
        <f t="shared" si="144"/>
        <v>3/12/2024</v>
      </c>
      <c r="N912" s="28" t="str" cm="1">
        <f t="array" ref="N912:P912">_xlfn.TEXTSPLIT($M912,"/")</f>
        <v>3</v>
      </c>
      <c r="O912" s="28" t="str">
        <v>12</v>
      </c>
      <c r="P912" s="28" t="str">
        <v>2024</v>
      </c>
      <c r="Q912" s="28">
        <f>DATE(P912,N912,O912)</f>
        <v>45363</v>
      </c>
      <c r="R912" s="89" t="str" cm="1">
        <f t="array" ref="R912:T912">_xlfn.TEXTSPLIT($L912,":")</f>
        <v>04</v>
      </c>
      <c r="S912" s="28" t="str">
        <v>09</v>
      </c>
      <c r="T912" s="28" t="str">
        <v>07</v>
      </c>
      <c r="U912" s="90">
        <f t="shared" si="145"/>
        <v>0.17299768518518518</v>
      </c>
      <c r="V912" s="27" t="str">
        <f t="shared" si="146"/>
        <v>Explore Page</v>
      </c>
      <c r="W912" s="37" t="str">
        <f t="shared" si="147"/>
        <v>Instagram</v>
      </c>
      <c r="X912" s="71">
        <f t="shared" si="139"/>
        <v>31</v>
      </c>
      <c r="Y912" s="60" t="str">
        <f t="shared" si="140"/>
        <v>Unlock Your Potential</v>
      </c>
      <c r="Z912" s="69">
        <f t="shared" si="148"/>
        <v>45363</v>
      </c>
      <c r="AA912" s="66" t="str" cm="1">
        <f t="array" ref="AA912:AB912">_xlfn.TEXTSPLIT($F912,$V912)</f>
        <v>701298558</v>
      </c>
      <c r="AB912" t="str">
        <v/>
      </c>
    </row>
    <row r="913" spans="1:28">
      <c r="A913" s="32" t="s">
        <v>2041</v>
      </c>
      <c r="B913" s="37" t="str" cm="1">
        <f t="array" ref="B913:D913">TRIM(_xlfn.TEXTSPLIT($A913,"#"))</f>
        <v>1stDec2024(03:43:19)701388561Stories</v>
      </c>
      <c r="C913" s="27" t="str">
        <v>Train to Gain</v>
      </c>
      <c r="D913" s="27" t="str">
        <v>[37]</v>
      </c>
      <c r="E913" s="27" t="str" cm="1">
        <f t="array" ref="E913:F913">_xlfn.TEXTSPLIT($B913,")")</f>
        <v>1stDec2024(03:43:19</v>
      </c>
      <c r="F913" s="27" t="str">
        <v>701388561Stories</v>
      </c>
      <c r="G913" s="27" t="str">
        <f t="shared" si="141"/>
        <v>37]</v>
      </c>
      <c r="H913" s="27">
        <f>VALUE(SUBSTITUTE($G913,"]",""))</f>
        <v>37</v>
      </c>
      <c r="I913" s="27" t="str">
        <f t="shared" si="142"/>
        <v>Train to Gain</v>
      </c>
      <c r="J913" s="28" t="str">
        <f t="shared" si="143"/>
        <v>1stDec2024 03:43:19</v>
      </c>
      <c r="K913" s="28" t="str" cm="1">
        <f t="array" ref="K913:L913">_xlfn.TEXTSPLIT($J913," ")</f>
        <v>1stDec2024</v>
      </c>
      <c r="L913" s="28" t="str">
        <v>03:43:19</v>
      </c>
      <c r="M913" s="58" t="str">
        <f t="shared" si="144"/>
        <v>1/12/2024</v>
      </c>
      <c r="N913" s="28" t="str" cm="1">
        <f t="array" ref="N913:P913">_xlfn.TEXTSPLIT($M913,"/")</f>
        <v>1</v>
      </c>
      <c r="O913" s="28" t="str">
        <v>12</v>
      </c>
      <c r="P913" s="28" t="str">
        <v>2024</v>
      </c>
      <c r="Q913" s="28">
        <f>DATE(P913,N913,O913)</f>
        <v>45303</v>
      </c>
      <c r="R913" s="89" t="str" cm="1">
        <f t="array" ref="R913:T913">_xlfn.TEXTSPLIT($L913,":")</f>
        <v>03</v>
      </c>
      <c r="S913" s="28" t="str">
        <v>43</v>
      </c>
      <c r="T913" s="28" t="str">
        <v>19</v>
      </c>
      <c r="U913" s="90">
        <f t="shared" si="145"/>
        <v>0.15508101851851852</v>
      </c>
      <c r="V913" s="27" t="str">
        <f t="shared" si="146"/>
        <v>Stories</v>
      </c>
      <c r="W913" s="37" t="str">
        <f t="shared" si="147"/>
        <v>Instagram</v>
      </c>
      <c r="X913" s="71">
        <f t="shared" si="139"/>
        <v>37</v>
      </c>
      <c r="Y913" s="60" t="str">
        <f t="shared" si="140"/>
        <v>Train to Gain</v>
      </c>
      <c r="Z913" s="69">
        <f t="shared" si="148"/>
        <v>45303</v>
      </c>
      <c r="AA913" s="66" t="str" cm="1">
        <f t="array" ref="AA913:AB913">_xlfn.TEXTSPLIT($F913,$V913)</f>
        <v>701388561</v>
      </c>
      <c r="AB913" t="str">
        <v/>
      </c>
    </row>
    <row r="914" spans="1:28">
      <c r="A914" s="32" t="s">
        <v>2042</v>
      </c>
      <c r="B914" s="37" t="str" cm="1">
        <f t="array" ref="B914:D914">TRIM(_xlfn.TEXTSPLIT($A914,"#"))</f>
        <v>4thDec2024(08:06:22)701478565Reels</v>
      </c>
      <c r="C914" s="27" t="str">
        <v>Unlock Your Potential</v>
      </c>
      <c r="D914" s="27" t="str">
        <v>[17]</v>
      </c>
      <c r="E914" s="27" t="str" cm="1">
        <f t="array" ref="E914:F914">_xlfn.TEXTSPLIT($B914,")")</f>
        <v>4thDec2024(08:06:22</v>
      </c>
      <c r="F914" s="27" t="str">
        <v>701478565Reels</v>
      </c>
      <c r="G914" s="27" t="str">
        <f t="shared" si="141"/>
        <v>17]</v>
      </c>
      <c r="H914" s="27">
        <f>VALUE(SUBSTITUTE($G914,"]",""))</f>
        <v>17</v>
      </c>
      <c r="I914" s="27" t="str">
        <f t="shared" si="142"/>
        <v>Unlock Your Potential</v>
      </c>
      <c r="J914" s="28" t="str">
        <f t="shared" si="143"/>
        <v>4thDec2024 08:06:22</v>
      </c>
      <c r="K914" s="28" t="str" cm="1">
        <f t="array" ref="K914:L914">_xlfn.TEXTSPLIT($J914," ")</f>
        <v>4thDec2024</v>
      </c>
      <c r="L914" s="28" t="str">
        <v>08:06:22</v>
      </c>
      <c r="M914" s="58" t="str">
        <f t="shared" si="144"/>
        <v>4/12/2024</v>
      </c>
      <c r="N914" s="28" t="str" cm="1">
        <f t="array" ref="N914:P914">_xlfn.TEXTSPLIT($M914,"/")</f>
        <v>4</v>
      </c>
      <c r="O914" s="28" t="str">
        <v>12</v>
      </c>
      <c r="P914" s="28" t="str">
        <v>2024</v>
      </c>
      <c r="Q914" s="28">
        <f>DATE(P914,N914,O914)</f>
        <v>45394</v>
      </c>
      <c r="R914" s="89" t="str" cm="1">
        <f t="array" ref="R914:T914">_xlfn.TEXTSPLIT($L914,":")</f>
        <v>08</v>
      </c>
      <c r="S914" s="28" t="str">
        <v>06</v>
      </c>
      <c r="T914" s="28" t="str">
        <v>22</v>
      </c>
      <c r="U914" s="90">
        <f t="shared" si="145"/>
        <v>0.33775462962962965</v>
      </c>
      <c r="V914" s="27" t="str">
        <f t="shared" si="146"/>
        <v>Reels</v>
      </c>
      <c r="W914" s="37" t="str">
        <f t="shared" si="147"/>
        <v>Instagram</v>
      </c>
      <c r="X914" s="71">
        <f t="shared" si="139"/>
        <v>17</v>
      </c>
      <c r="Y914" s="60" t="str">
        <f t="shared" si="140"/>
        <v>Unlock Your Potential</v>
      </c>
      <c r="Z914" s="69">
        <f t="shared" si="148"/>
        <v>45394</v>
      </c>
      <c r="AA914" s="66" t="str" cm="1">
        <f t="array" ref="AA914:AB914">_xlfn.TEXTSPLIT($F914,$V914)</f>
        <v>701478565</v>
      </c>
      <c r="AB914" t="str">
        <v/>
      </c>
    </row>
    <row r="915" spans="1:28">
      <c r="A915" s="32" t="s">
        <v>2043</v>
      </c>
      <c r="B915" s="37" t="str" cm="1">
        <f t="array" ref="B915:D915">TRIM(_xlfn.TEXTSPLIT($A915,"#"))</f>
        <v>1stDec2024(09:31:56)601568569Reels</v>
      </c>
      <c r="C915" s="27" t="str">
        <v>Unlock Your Potential</v>
      </c>
      <c r="D915" s="27" t="str">
        <v>[38]</v>
      </c>
      <c r="E915" s="27" t="str" cm="1">
        <f t="array" ref="E915:F915">_xlfn.TEXTSPLIT($B915,")")</f>
        <v>1stDec2024(09:31:56</v>
      </c>
      <c r="F915" s="27" t="str">
        <v>601568569Reels</v>
      </c>
      <c r="G915" s="27" t="str">
        <f t="shared" si="141"/>
        <v>38]</v>
      </c>
      <c r="H915" s="27">
        <f>VALUE(SUBSTITUTE($G915,"]",""))</f>
        <v>38</v>
      </c>
      <c r="I915" s="27" t="str">
        <f t="shared" si="142"/>
        <v>Unlock Your Potential</v>
      </c>
      <c r="J915" s="28" t="str">
        <f t="shared" si="143"/>
        <v>1stDec2024 09:31:56</v>
      </c>
      <c r="K915" s="28" t="str" cm="1">
        <f t="array" ref="K915:L915">_xlfn.TEXTSPLIT($J915," ")</f>
        <v>1stDec2024</v>
      </c>
      <c r="L915" s="28" t="str">
        <v>09:31:56</v>
      </c>
      <c r="M915" s="58" t="str">
        <f t="shared" si="144"/>
        <v>1/12/2024</v>
      </c>
      <c r="N915" s="28" t="str" cm="1">
        <f t="array" ref="N915:P915">_xlfn.TEXTSPLIT($M915,"/")</f>
        <v>1</v>
      </c>
      <c r="O915" s="28" t="str">
        <v>12</v>
      </c>
      <c r="P915" s="28" t="str">
        <v>2024</v>
      </c>
      <c r="Q915" s="28">
        <f>DATE(P915,N915,O915)</f>
        <v>45303</v>
      </c>
      <c r="R915" s="89" t="str" cm="1">
        <f t="array" ref="R915:T915">_xlfn.TEXTSPLIT($L915,":")</f>
        <v>09</v>
      </c>
      <c r="S915" s="28" t="str">
        <v>31</v>
      </c>
      <c r="T915" s="28" t="str">
        <v>56</v>
      </c>
      <c r="U915" s="90">
        <f t="shared" si="145"/>
        <v>0.39717592592592593</v>
      </c>
      <c r="V915" s="27" t="str">
        <f t="shared" si="146"/>
        <v>Reels</v>
      </c>
      <c r="W915" s="37" t="str">
        <f t="shared" si="147"/>
        <v>Instagram</v>
      </c>
      <c r="X915" s="71">
        <f t="shared" si="139"/>
        <v>38</v>
      </c>
      <c r="Y915" s="60" t="str">
        <f t="shared" si="140"/>
        <v>Unlock Your Potential</v>
      </c>
      <c r="Z915" s="69">
        <f t="shared" si="148"/>
        <v>45303</v>
      </c>
      <c r="AA915" s="66" t="str" cm="1">
        <f t="array" ref="AA915:AB915">_xlfn.TEXTSPLIT($F915,$V915)</f>
        <v>601568569</v>
      </c>
      <c r="AB915" t="str">
        <v/>
      </c>
    </row>
    <row r="916" spans="1:28">
      <c r="A916" s="32" t="s">
        <v>2044</v>
      </c>
      <c r="B916" s="37" t="str" cm="1">
        <f t="array" ref="B916:D916">TRIM(_xlfn.TEXTSPLIT($A916,"#"))</f>
        <v>1stDec2024(03:51:47)701658573Explore Page</v>
      </c>
      <c r="C916" s="27" t="str">
        <v>Train to Gain</v>
      </c>
      <c r="D916" s="27" t="str">
        <v>[36]</v>
      </c>
      <c r="E916" s="27" t="str" cm="1">
        <f t="array" ref="E916:F916">_xlfn.TEXTSPLIT($B916,")")</f>
        <v>1stDec2024(03:51:47</v>
      </c>
      <c r="F916" s="27" t="str">
        <v>701658573Explore Page</v>
      </c>
      <c r="G916" s="27" t="str">
        <f t="shared" si="141"/>
        <v>36]</v>
      </c>
      <c r="H916" s="27">
        <f>VALUE(SUBSTITUTE($G916,"]",""))</f>
        <v>36</v>
      </c>
      <c r="I916" s="27" t="str">
        <f t="shared" si="142"/>
        <v>Train to Gain</v>
      </c>
      <c r="J916" s="28" t="str">
        <f t="shared" si="143"/>
        <v>1stDec2024 03:51:47</v>
      </c>
      <c r="K916" s="28" t="str" cm="1">
        <f t="array" ref="K916:L916">_xlfn.TEXTSPLIT($J916," ")</f>
        <v>1stDec2024</v>
      </c>
      <c r="L916" s="28" t="str">
        <v>03:51:47</v>
      </c>
      <c r="M916" s="58" t="str">
        <f t="shared" si="144"/>
        <v>1/12/2024</v>
      </c>
      <c r="N916" s="28" t="str" cm="1">
        <f t="array" ref="N916:P916">_xlfn.TEXTSPLIT($M916,"/")</f>
        <v>1</v>
      </c>
      <c r="O916" s="28" t="str">
        <v>12</v>
      </c>
      <c r="P916" s="28" t="str">
        <v>2024</v>
      </c>
      <c r="Q916" s="28">
        <f>DATE(P916,N916,O916)</f>
        <v>45303</v>
      </c>
      <c r="R916" s="89" t="str" cm="1">
        <f t="array" ref="R916:T916">_xlfn.TEXTSPLIT($L916,":")</f>
        <v>03</v>
      </c>
      <c r="S916" s="28" t="str">
        <v>51</v>
      </c>
      <c r="T916" s="28" t="str">
        <v>47</v>
      </c>
      <c r="U916" s="90">
        <f t="shared" si="145"/>
        <v>0.16096064814814814</v>
      </c>
      <c r="V916" s="27" t="str">
        <f t="shared" si="146"/>
        <v>Explore Page</v>
      </c>
      <c r="W916" s="37" t="str">
        <f t="shared" si="147"/>
        <v>Instagram</v>
      </c>
      <c r="X916" s="71">
        <f t="shared" si="139"/>
        <v>36</v>
      </c>
      <c r="Y916" s="60" t="str">
        <f t="shared" si="140"/>
        <v>Train to Gain</v>
      </c>
      <c r="Z916" s="69">
        <f t="shared" si="148"/>
        <v>45303</v>
      </c>
      <c r="AA916" s="66" t="str" cm="1">
        <f t="array" ref="AA916:AB916">_xlfn.TEXTSPLIT($F916,$V916)</f>
        <v>701658573</v>
      </c>
      <c r="AB916" t="str">
        <v/>
      </c>
    </row>
    <row r="917" spans="1:28">
      <c r="A917" s="32" t="s">
        <v>2045</v>
      </c>
      <c r="B917" s="37" t="str" cm="1">
        <f t="array" ref="B917:D917">TRIM(_xlfn.TEXTSPLIT($A917,"#"))</f>
        <v>6thDec2024(06:16:00)601748577Reels</v>
      </c>
      <c r="C917" s="27" t="str">
        <v>Grow with Us</v>
      </c>
      <c r="D917" s="27" t="str">
        <v>[2]</v>
      </c>
      <c r="E917" s="27" t="str" cm="1">
        <f t="array" ref="E917:F917">_xlfn.TEXTSPLIT($B917,")")</f>
        <v>6thDec2024(06:16:00</v>
      </c>
      <c r="F917" s="27" t="str">
        <v>601748577Reels</v>
      </c>
      <c r="G917" s="27" t="str">
        <f t="shared" si="141"/>
        <v>2]</v>
      </c>
      <c r="H917" s="27">
        <f>VALUE(SUBSTITUTE($G917,"]",""))</f>
        <v>2</v>
      </c>
      <c r="I917" s="27" t="str">
        <f t="shared" si="142"/>
        <v>Grow with Us</v>
      </c>
      <c r="J917" s="28" t="str">
        <f t="shared" si="143"/>
        <v>6thDec2024 06:16:00</v>
      </c>
      <c r="K917" s="28" t="str" cm="1">
        <f t="array" ref="K917:L917">_xlfn.TEXTSPLIT($J917," ")</f>
        <v>6thDec2024</v>
      </c>
      <c r="L917" s="28" t="str">
        <v>06:16:00</v>
      </c>
      <c r="M917" s="58" t="str">
        <f t="shared" si="144"/>
        <v>6/12/2024</v>
      </c>
      <c r="N917" s="28" t="str" cm="1">
        <f t="array" ref="N917:P917">_xlfn.TEXTSPLIT($M917,"/")</f>
        <v>6</v>
      </c>
      <c r="O917" s="28" t="str">
        <v>12</v>
      </c>
      <c r="P917" s="28" t="str">
        <v>2024</v>
      </c>
      <c r="Q917" s="28">
        <f>DATE(P917,N917,O917)</f>
        <v>45455</v>
      </c>
      <c r="R917" s="89" t="str" cm="1">
        <f t="array" ref="R917:T917">_xlfn.TEXTSPLIT($L917,":")</f>
        <v>06</v>
      </c>
      <c r="S917" s="28" t="str">
        <v>16</v>
      </c>
      <c r="T917" s="28" t="str">
        <v>00</v>
      </c>
      <c r="U917" s="90">
        <f t="shared" si="145"/>
        <v>0.26111111111111113</v>
      </c>
      <c r="V917" s="27" t="str">
        <f t="shared" si="146"/>
        <v>Reels</v>
      </c>
      <c r="W917" s="37" t="str">
        <f t="shared" si="147"/>
        <v>Instagram</v>
      </c>
      <c r="X917" s="71">
        <f t="shared" si="139"/>
        <v>2</v>
      </c>
      <c r="Y917" s="60" t="str">
        <f t="shared" si="140"/>
        <v>Grow with Us</v>
      </c>
      <c r="Z917" s="69">
        <f t="shared" si="148"/>
        <v>45455</v>
      </c>
      <c r="AA917" s="66" t="str" cm="1">
        <f t="array" ref="AA917:AB917">_xlfn.TEXTSPLIT($F917,$V917)</f>
        <v>601748577</v>
      </c>
      <c r="AB917" t="str">
        <v/>
      </c>
    </row>
    <row r="918" spans="1:28">
      <c r="A918" s="32" t="s">
        <v>2046</v>
      </c>
      <c r="B918" s="37" t="str" cm="1">
        <f t="array" ref="B918:D918">TRIM(_xlfn.TEXTSPLIT($A918,"#"))</f>
        <v>5thDec2024(08:55:00)601838580Explore Page</v>
      </c>
      <c r="C918" s="27" t="str">
        <v>Unlock Your Potential</v>
      </c>
      <c r="D918" s="27" t="str">
        <v>[13]</v>
      </c>
      <c r="E918" s="27" t="str" cm="1">
        <f t="array" ref="E918:F918">_xlfn.TEXTSPLIT($B918,")")</f>
        <v>5thDec2024(08:55:00</v>
      </c>
      <c r="F918" s="27" t="str">
        <v>601838580Explore Page</v>
      </c>
      <c r="G918" s="27" t="str">
        <f t="shared" si="141"/>
        <v>13]</v>
      </c>
      <c r="H918" s="27">
        <f>VALUE(SUBSTITUTE($G918,"]",""))</f>
        <v>13</v>
      </c>
      <c r="I918" s="27" t="str">
        <f t="shared" si="142"/>
        <v>Unlock Your Potential</v>
      </c>
      <c r="J918" s="28" t="str">
        <f t="shared" si="143"/>
        <v>5thDec2024 08:55:00</v>
      </c>
      <c r="K918" s="28" t="str" cm="1">
        <f t="array" ref="K918:L918">_xlfn.TEXTSPLIT($J918," ")</f>
        <v>5thDec2024</v>
      </c>
      <c r="L918" s="28" t="str">
        <v>08:55:00</v>
      </c>
      <c r="M918" s="58" t="str">
        <f t="shared" si="144"/>
        <v>5/12/2024</v>
      </c>
      <c r="N918" s="28" t="str" cm="1">
        <f t="array" ref="N918:P918">_xlfn.TEXTSPLIT($M918,"/")</f>
        <v>5</v>
      </c>
      <c r="O918" s="28" t="str">
        <v>12</v>
      </c>
      <c r="P918" s="28" t="str">
        <v>2024</v>
      </c>
      <c r="Q918" s="28">
        <f>DATE(P918,N918,O918)</f>
        <v>45424</v>
      </c>
      <c r="R918" s="89" t="str" cm="1">
        <f t="array" ref="R918:T918">_xlfn.TEXTSPLIT($L918,":")</f>
        <v>08</v>
      </c>
      <c r="S918" s="28" t="str">
        <v>55</v>
      </c>
      <c r="T918" s="28" t="str">
        <v>00</v>
      </c>
      <c r="U918" s="90">
        <f t="shared" si="145"/>
        <v>0.37152777777777779</v>
      </c>
      <c r="V918" s="27" t="str">
        <f t="shared" si="146"/>
        <v>Explore Page</v>
      </c>
      <c r="W918" s="37" t="str">
        <f t="shared" si="147"/>
        <v>Instagram</v>
      </c>
      <c r="X918" s="71">
        <f t="shared" si="139"/>
        <v>13</v>
      </c>
      <c r="Y918" s="60" t="str">
        <f t="shared" si="140"/>
        <v>Unlock Your Potential</v>
      </c>
      <c r="Z918" s="69">
        <f t="shared" si="148"/>
        <v>45424</v>
      </c>
      <c r="AA918" s="66" t="str" cm="1">
        <f t="array" ref="AA918:AB918">_xlfn.TEXTSPLIT($F918,$V918)</f>
        <v>601838580</v>
      </c>
      <c r="AB918" t="str">
        <v/>
      </c>
    </row>
    <row r="919" spans="1:28">
      <c r="A919" s="32" t="s">
        <v>2047</v>
      </c>
      <c r="B919" s="37" t="str" cm="1">
        <f t="array" ref="B919:D919">TRIM(_xlfn.TEXTSPLIT($A919,"#"))</f>
        <v>6thDec2024(07:11:32)601928584Monetization</v>
      </c>
      <c r="C919" s="27" t="str">
        <v>Train to Gain</v>
      </c>
      <c r="D919" s="27" t="str">
        <v>[17]</v>
      </c>
      <c r="E919" s="27" t="str" cm="1">
        <f t="array" ref="E919:F919">_xlfn.TEXTSPLIT($B919,")")</f>
        <v>6thDec2024(07:11:32</v>
      </c>
      <c r="F919" s="27" t="str">
        <v>601928584Monetization</v>
      </c>
      <c r="G919" s="27" t="str">
        <f t="shared" si="141"/>
        <v>17]</v>
      </c>
      <c r="H919" s="27">
        <f>VALUE(SUBSTITUTE($G919,"]",""))</f>
        <v>17</v>
      </c>
      <c r="I919" s="27" t="str">
        <f t="shared" si="142"/>
        <v>Train to Gain</v>
      </c>
      <c r="J919" s="28" t="str">
        <f t="shared" si="143"/>
        <v>6thDec2024 07:11:32</v>
      </c>
      <c r="K919" s="28" t="str" cm="1">
        <f t="array" ref="K919:L919">_xlfn.TEXTSPLIT($J919," ")</f>
        <v>6thDec2024</v>
      </c>
      <c r="L919" s="28" t="str">
        <v>07:11:32</v>
      </c>
      <c r="M919" s="58" t="str">
        <f t="shared" si="144"/>
        <v>6/12/2024</v>
      </c>
      <c r="N919" s="28" t="str" cm="1">
        <f t="array" ref="N919:P919">_xlfn.TEXTSPLIT($M919,"/")</f>
        <v>6</v>
      </c>
      <c r="O919" s="28" t="str">
        <v>12</v>
      </c>
      <c r="P919" s="28" t="str">
        <v>2024</v>
      </c>
      <c r="Q919" s="28">
        <f>DATE(P919,N919,O919)</f>
        <v>45455</v>
      </c>
      <c r="R919" s="89" t="str" cm="1">
        <f t="array" ref="R919:T919">_xlfn.TEXTSPLIT($L919,":")</f>
        <v>07</v>
      </c>
      <c r="S919" s="28" t="str">
        <v>11</v>
      </c>
      <c r="T919" s="28" t="str">
        <v>32</v>
      </c>
      <c r="U919" s="90">
        <f t="shared" si="145"/>
        <v>0.2996759259259259</v>
      </c>
      <c r="V919" s="27" t="str">
        <f t="shared" si="146"/>
        <v>Monetization</v>
      </c>
      <c r="W919" s="37" t="str">
        <f t="shared" si="147"/>
        <v>Youtube</v>
      </c>
      <c r="X919" s="71">
        <f t="shared" si="139"/>
        <v>17</v>
      </c>
      <c r="Y919" s="60" t="str">
        <f t="shared" si="140"/>
        <v>Train to Gain</v>
      </c>
      <c r="Z919" s="69">
        <f t="shared" si="148"/>
        <v>45455</v>
      </c>
      <c r="AA919" s="66" t="str" cm="1">
        <f t="array" ref="AA919:AB919">_xlfn.TEXTSPLIT($F919,$V919)</f>
        <v>601928584</v>
      </c>
      <c r="AB919" t="str">
        <v/>
      </c>
    </row>
    <row r="920" spans="1:28">
      <c r="A920" s="32" t="s">
        <v>2048</v>
      </c>
      <c r="B920" s="37" t="str" cm="1">
        <f t="array" ref="B920:D920">TRIM(_xlfn.TEXTSPLIT($A920,"#"))</f>
        <v>3rdDec2024(05:14:43)702018588Monetization</v>
      </c>
      <c r="C920" s="27" t="str">
        <v>Unlock Your Potential</v>
      </c>
      <c r="D920" s="27" t="str">
        <v>[18]</v>
      </c>
      <c r="E920" s="27" t="str" cm="1">
        <f t="array" ref="E920:F920">_xlfn.TEXTSPLIT($B920,")")</f>
        <v>3rdDec2024(05:14:43</v>
      </c>
      <c r="F920" s="27" t="str">
        <v>702018588Monetization</v>
      </c>
      <c r="G920" s="27" t="str">
        <f t="shared" si="141"/>
        <v>18]</v>
      </c>
      <c r="H920" s="27">
        <f>VALUE(SUBSTITUTE($G920,"]",""))</f>
        <v>18</v>
      </c>
      <c r="I920" s="27" t="str">
        <f t="shared" si="142"/>
        <v>Unlock Your Potential</v>
      </c>
      <c r="J920" s="28" t="str">
        <f t="shared" si="143"/>
        <v>3rdDec2024 05:14:43</v>
      </c>
      <c r="K920" s="28" t="str" cm="1">
        <f t="array" ref="K920:L920">_xlfn.TEXTSPLIT($J920," ")</f>
        <v>3rdDec2024</v>
      </c>
      <c r="L920" s="28" t="str">
        <v>05:14:43</v>
      </c>
      <c r="M920" s="58" t="str">
        <f t="shared" si="144"/>
        <v>3/12/2024</v>
      </c>
      <c r="N920" s="28" t="str" cm="1">
        <f t="array" ref="N920:P920">_xlfn.TEXTSPLIT($M920,"/")</f>
        <v>3</v>
      </c>
      <c r="O920" s="28" t="str">
        <v>12</v>
      </c>
      <c r="P920" s="28" t="str">
        <v>2024</v>
      </c>
      <c r="Q920" s="28">
        <f>DATE(P920,N920,O920)</f>
        <v>45363</v>
      </c>
      <c r="R920" s="89" t="str" cm="1">
        <f t="array" ref="R920:T920">_xlfn.TEXTSPLIT($L920,":")</f>
        <v>05</v>
      </c>
      <c r="S920" s="28" t="str">
        <v>14</v>
      </c>
      <c r="T920" s="28" t="str">
        <v>43</v>
      </c>
      <c r="U920" s="90">
        <f t="shared" si="145"/>
        <v>0.21855324074074073</v>
      </c>
      <c r="V920" s="27" t="str">
        <f t="shared" si="146"/>
        <v>Monetization</v>
      </c>
      <c r="W920" s="37" t="str">
        <f t="shared" si="147"/>
        <v>Youtube</v>
      </c>
      <c r="X920" s="71">
        <f t="shared" si="139"/>
        <v>18</v>
      </c>
      <c r="Y920" s="60" t="str">
        <f t="shared" si="140"/>
        <v>Unlock Your Potential</v>
      </c>
      <c r="Z920" s="69">
        <f t="shared" si="148"/>
        <v>45363</v>
      </c>
      <c r="AA920" s="66" t="str" cm="1">
        <f t="array" ref="AA920:AB920">_xlfn.TEXTSPLIT($F920,$V920)</f>
        <v>702018588</v>
      </c>
      <c r="AB920" t="str">
        <v/>
      </c>
    </row>
    <row r="921" spans="1:28">
      <c r="A921" s="32" t="s">
        <v>2049</v>
      </c>
      <c r="B921" s="37" t="str" cm="1">
        <f t="array" ref="B921:D921">TRIM(_xlfn.TEXTSPLIT($A921,"#"))</f>
        <v>1stDec2024(11:00:22)702108592Shorts</v>
      </c>
      <c r="C921" s="27" t="str">
        <v>Train to Gain</v>
      </c>
      <c r="D921" s="27" t="str">
        <v>[31]</v>
      </c>
      <c r="E921" s="27" t="str" cm="1">
        <f t="array" ref="E921:F921">_xlfn.TEXTSPLIT($B921,")")</f>
        <v>1stDec2024(11:00:22</v>
      </c>
      <c r="F921" s="27" t="str">
        <v>702108592Shorts</v>
      </c>
      <c r="G921" s="27" t="str">
        <f t="shared" si="141"/>
        <v>31]</v>
      </c>
      <c r="H921" s="27">
        <f>VALUE(SUBSTITUTE($G921,"]",""))</f>
        <v>31</v>
      </c>
      <c r="I921" s="27" t="str">
        <f t="shared" si="142"/>
        <v>Train to Gain</v>
      </c>
      <c r="J921" s="28" t="str">
        <f t="shared" si="143"/>
        <v>1stDec2024 11:00:22</v>
      </c>
      <c r="K921" s="28" t="str" cm="1">
        <f t="array" ref="K921:L921">_xlfn.TEXTSPLIT($J921," ")</f>
        <v>1stDec2024</v>
      </c>
      <c r="L921" s="28" t="str">
        <v>11:00:22</v>
      </c>
      <c r="M921" s="58" t="str">
        <f t="shared" si="144"/>
        <v>1/12/2024</v>
      </c>
      <c r="N921" s="28" t="str" cm="1">
        <f t="array" ref="N921:P921">_xlfn.TEXTSPLIT($M921,"/")</f>
        <v>1</v>
      </c>
      <c r="O921" s="28" t="str">
        <v>12</v>
      </c>
      <c r="P921" s="28" t="str">
        <v>2024</v>
      </c>
      <c r="Q921" s="28">
        <f>DATE(P921,N921,O921)</f>
        <v>45303</v>
      </c>
      <c r="R921" s="89" t="str" cm="1">
        <f t="array" ref="R921:T921">_xlfn.TEXTSPLIT($L921,":")</f>
        <v>11</v>
      </c>
      <c r="S921" s="28" t="str">
        <v>00</v>
      </c>
      <c r="T921" s="28" t="str">
        <v>22</v>
      </c>
      <c r="U921" s="90">
        <f t="shared" si="145"/>
        <v>0.45858796296296295</v>
      </c>
      <c r="V921" s="27" t="str">
        <f t="shared" si="146"/>
        <v>Shorts</v>
      </c>
      <c r="W921" s="37" t="str">
        <f t="shared" si="147"/>
        <v>Youtube</v>
      </c>
      <c r="X921" s="71">
        <f t="shared" si="139"/>
        <v>31</v>
      </c>
      <c r="Y921" s="60" t="str">
        <f t="shared" si="140"/>
        <v>Train to Gain</v>
      </c>
      <c r="Z921" s="69">
        <f t="shared" si="148"/>
        <v>45303</v>
      </c>
      <c r="AA921" s="66" t="str" cm="1">
        <f t="array" ref="AA921:AB921">_xlfn.TEXTSPLIT($F921,$V921)</f>
        <v>702108592</v>
      </c>
      <c r="AB921" t="str">
        <v/>
      </c>
    </row>
    <row r="922" spans="1:28">
      <c r="A922" s="32" t="s">
        <v>2050</v>
      </c>
      <c r="B922" s="37" t="str" cm="1">
        <f t="array" ref="B922:D922">TRIM(_xlfn.TEXTSPLIT($A922,"#"))</f>
        <v>1stDec2024(05:16:45)602198595Explore Page</v>
      </c>
      <c r="C922" s="27" t="str">
        <v>Train to Gain</v>
      </c>
      <c r="D922" s="27" t="str">
        <v>[19]</v>
      </c>
      <c r="E922" s="27" t="str" cm="1">
        <f t="array" ref="E922:F922">_xlfn.TEXTSPLIT($B922,")")</f>
        <v>1stDec2024(05:16:45</v>
      </c>
      <c r="F922" s="27" t="str">
        <v>602198595Explore Page</v>
      </c>
      <c r="G922" s="27" t="str">
        <f t="shared" si="141"/>
        <v>19]</v>
      </c>
      <c r="H922" s="27">
        <f>VALUE(SUBSTITUTE($G922,"]",""))</f>
        <v>19</v>
      </c>
      <c r="I922" s="27" t="str">
        <f t="shared" si="142"/>
        <v>Train to Gain</v>
      </c>
      <c r="J922" s="28" t="str">
        <f t="shared" si="143"/>
        <v>1stDec2024 05:16:45</v>
      </c>
      <c r="K922" s="28" t="str" cm="1">
        <f t="array" ref="K922:L922">_xlfn.TEXTSPLIT($J922," ")</f>
        <v>1stDec2024</v>
      </c>
      <c r="L922" s="28" t="str">
        <v>05:16:45</v>
      </c>
      <c r="M922" s="58" t="str">
        <f t="shared" si="144"/>
        <v>1/12/2024</v>
      </c>
      <c r="N922" s="28" t="str" cm="1">
        <f t="array" ref="N922:P922">_xlfn.TEXTSPLIT($M922,"/")</f>
        <v>1</v>
      </c>
      <c r="O922" s="28" t="str">
        <v>12</v>
      </c>
      <c r="P922" s="28" t="str">
        <v>2024</v>
      </c>
      <c r="Q922" s="28">
        <f>DATE(P922,N922,O922)</f>
        <v>45303</v>
      </c>
      <c r="R922" s="89" t="str" cm="1">
        <f t="array" ref="R922:T922">_xlfn.TEXTSPLIT($L922,":")</f>
        <v>05</v>
      </c>
      <c r="S922" s="28" t="str">
        <v>16</v>
      </c>
      <c r="T922" s="28" t="str">
        <v>45</v>
      </c>
      <c r="U922" s="90">
        <f t="shared" si="145"/>
        <v>0.21996527777777777</v>
      </c>
      <c r="V922" s="27" t="str">
        <f t="shared" si="146"/>
        <v>Explore Page</v>
      </c>
      <c r="W922" s="37" t="str">
        <f t="shared" si="147"/>
        <v>Instagram</v>
      </c>
      <c r="X922" s="71">
        <f t="shared" si="139"/>
        <v>19</v>
      </c>
      <c r="Y922" s="60" t="str">
        <f t="shared" si="140"/>
        <v>Train to Gain</v>
      </c>
      <c r="Z922" s="69">
        <f t="shared" si="148"/>
        <v>45303</v>
      </c>
      <c r="AA922" s="66" t="str" cm="1">
        <f t="array" ref="AA922:AB922">_xlfn.TEXTSPLIT($F922,$V922)</f>
        <v>602198595</v>
      </c>
      <c r="AB922" t="str">
        <v/>
      </c>
    </row>
    <row r="923" spans="1:28">
      <c r="A923" s="32" t="s">
        <v>2051</v>
      </c>
      <c r="B923" s="37" t="str" cm="1">
        <f t="array" ref="B923:D923">TRIM(_xlfn.TEXTSPLIT($A923,"#"))</f>
        <v>7thDec2024(01:48:10)602288599Reels</v>
      </c>
      <c r="C923" s="27" t="str">
        <v>Train to Gain</v>
      </c>
      <c r="D923" s="27" t="str">
        <v>[38]</v>
      </c>
      <c r="E923" s="27" t="str" cm="1">
        <f t="array" ref="E923:F923">_xlfn.TEXTSPLIT($B923,")")</f>
        <v>7thDec2024(01:48:10</v>
      </c>
      <c r="F923" s="27" t="str">
        <v>602288599Reels</v>
      </c>
      <c r="G923" s="27" t="str">
        <f t="shared" si="141"/>
        <v>38]</v>
      </c>
      <c r="H923" s="27">
        <f>VALUE(SUBSTITUTE($G923,"]",""))</f>
        <v>38</v>
      </c>
      <c r="I923" s="27" t="str">
        <f t="shared" si="142"/>
        <v>Train to Gain</v>
      </c>
      <c r="J923" s="28" t="str">
        <f t="shared" si="143"/>
        <v>7thDec2024 01:48:10</v>
      </c>
      <c r="K923" s="28" t="str" cm="1">
        <f t="array" ref="K923:L923">_xlfn.TEXTSPLIT($J923," ")</f>
        <v>7thDec2024</v>
      </c>
      <c r="L923" s="28" t="str">
        <v>01:48:10</v>
      </c>
      <c r="M923" s="58" t="str">
        <f t="shared" si="144"/>
        <v>7/12/2024</v>
      </c>
      <c r="N923" s="28" t="str" cm="1">
        <f t="array" ref="N923:P923">_xlfn.TEXTSPLIT($M923,"/")</f>
        <v>7</v>
      </c>
      <c r="O923" s="28" t="str">
        <v>12</v>
      </c>
      <c r="P923" s="28" t="str">
        <v>2024</v>
      </c>
      <c r="Q923" s="28">
        <f>DATE(P923,N923,O923)</f>
        <v>45485</v>
      </c>
      <c r="R923" s="89" t="str" cm="1">
        <f t="array" ref="R923:T923">_xlfn.TEXTSPLIT($L923,":")</f>
        <v>01</v>
      </c>
      <c r="S923" s="28" t="str">
        <v>48</v>
      </c>
      <c r="T923" s="28" t="str">
        <v>10</v>
      </c>
      <c r="U923" s="90">
        <f t="shared" si="145"/>
        <v>7.5115740740740747E-2</v>
      </c>
      <c r="V923" s="27" t="str">
        <f t="shared" si="146"/>
        <v>Reels</v>
      </c>
      <c r="W923" s="37" t="str">
        <f t="shared" si="147"/>
        <v>Instagram</v>
      </c>
      <c r="X923" s="71">
        <f t="shared" si="139"/>
        <v>38</v>
      </c>
      <c r="Y923" s="60" t="str">
        <f t="shared" si="140"/>
        <v>Train to Gain</v>
      </c>
      <c r="Z923" s="69">
        <f t="shared" si="148"/>
        <v>45485</v>
      </c>
      <c r="AA923" s="66" t="str" cm="1">
        <f t="array" ref="AA923:AB923">_xlfn.TEXTSPLIT($F923,$V923)</f>
        <v>602288599</v>
      </c>
      <c r="AB923" t="str">
        <v/>
      </c>
    </row>
    <row r="924" spans="1:28">
      <c r="A924" s="32" t="s">
        <v>2052</v>
      </c>
      <c r="B924" s="37" t="str" cm="1">
        <f t="array" ref="B924:D924">TRIM(_xlfn.TEXTSPLIT($A924,"#"))</f>
        <v>3rdDec2024(09:10:26)602378603Monetization</v>
      </c>
      <c r="C924" s="27" t="str">
        <v>Train to Gain</v>
      </c>
      <c r="D924" s="27" t="str">
        <v>[16]</v>
      </c>
      <c r="E924" s="27" t="str" cm="1">
        <f t="array" ref="E924:F924">_xlfn.TEXTSPLIT($B924,")")</f>
        <v>3rdDec2024(09:10:26</v>
      </c>
      <c r="F924" s="27" t="str">
        <v>602378603Monetization</v>
      </c>
      <c r="G924" s="27" t="str">
        <f t="shared" si="141"/>
        <v>16]</v>
      </c>
      <c r="H924" s="27">
        <f>VALUE(SUBSTITUTE($G924,"]",""))</f>
        <v>16</v>
      </c>
      <c r="I924" s="27" t="str">
        <f t="shared" si="142"/>
        <v>Train to Gain</v>
      </c>
      <c r="J924" s="28" t="str">
        <f t="shared" si="143"/>
        <v>3rdDec2024 09:10:26</v>
      </c>
      <c r="K924" s="28" t="str" cm="1">
        <f t="array" ref="K924:L924">_xlfn.TEXTSPLIT($J924," ")</f>
        <v>3rdDec2024</v>
      </c>
      <c r="L924" s="28" t="str">
        <v>09:10:26</v>
      </c>
      <c r="M924" s="58" t="str">
        <f t="shared" si="144"/>
        <v>3/12/2024</v>
      </c>
      <c r="N924" s="28" t="str" cm="1">
        <f t="array" ref="N924:P924">_xlfn.TEXTSPLIT($M924,"/")</f>
        <v>3</v>
      </c>
      <c r="O924" s="28" t="str">
        <v>12</v>
      </c>
      <c r="P924" s="28" t="str">
        <v>2024</v>
      </c>
      <c r="Q924" s="28">
        <f>DATE(P924,N924,O924)</f>
        <v>45363</v>
      </c>
      <c r="R924" s="89" t="str" cm="1">
        <f t="array" ref="R924:T924">_xlfn.TEXTSPLIT($L924,":")</f>
        <v>09</v>
      </c>
      <c r="S924" s="28" t="str">
        <v>10</v>
      </c>
      <c r="T924" s="28" t="str">
        <v>26</v>
      </c>
      <c r="U924" s="90">
        <f t="shared" si="145"/>
        <v>0.38224537037037037</v>
      </c>
      <c r="V924" s="27" t="str">
        <f t="shared" si="146"/>
        <v>Monetization</v>
      </c>
      <c r="W924" s="37" t="str">
        <f t="shared" si="147"/>
        <v>Youtube</v>
      </c>
      <c r="X924" s="71">
        <f t="shared" si="139"/>
        <v>16</v>
      </c>
      <c r="Y924" s="60" t="str">
        <f t="shared" si="140"/>
        <v>Train to Gain</v>
      </c>
      <c r="Z924" s="69">
        <f t="shared" si="148"/>
        <v>45363</v>
      </c>
      <c r="AA924" s="66" t="str" cm="1">
        <f t="array" ref="AA924:AB924">_xlfn.TEXTSPLIT($F924,$V924)</f>
        <v>602378603</v>
      </c>
      <c r="AB924" t="str">
        <v/>
      </c>
    </row>
    <row r="925" spans="1:28">
      <c r="A925" s="32" t="s">
        <v>2053</v>
      </c>
      <c r="B925" s="37" t="str" cm="1">
        <f t="array" ref="B925:D925">TRIM(_xlfn.TEXTSPLIT($A925,"#"))</f>
        <v>4thDec2024(02:23:22)702468607Stories</v>
      </c>
      <c r="C925" s="27" t="str">
        <v>Train to Gain</v>
      </c>
      <c r="D925" s="27" t="str">
        <v>[17]</v>
      </c>
      <c r="E925" s="27" t="str" cm="1">
        <f t="array" ref="E925:F925">_xlfn.TEXTSPLIT($B925,")")</f>
        <v>4thDec2024(02:23:22</v>
      </c>
      <c r="F925" s="27" t="str">
        <v>702468607Stories</v>
      </c>
      <c r="G925" s="27" t="str">
        <f t="shared" si="141"/>
        <v>17]</v>
      </c>
      <c r="H925" s="27">
        <f>VALUE(SUBSTITUTE($G925,"]",""))</f>
        <v>17</v>
      </c>
      <c r="I925" s="27" t="str">
        <f t="shared" si="142"/>
        <v>Train to Gain</v>
      </c>
      <c r="J925" s="28" t="str">
        <f t="shared" si="143"/>
        <v>4thDec2024 02:23:22</v>
      </c>
      <c r="K925" s="28" t="str" cm="1">
        <f t="array" ref="K925:L925">_xlfn.TEXTSPLIT($J925," ")</f>
        <v>4thDec2024</v>
      </c>
      <c r="L925" s="28" t="str">
        <v>02:23:22</v>
      </c>
      <c r="M925" s="58" t="str">
        <f t="shared" si="144"/>
        <v>4/12/2024</v>
      </c>
      <c r="N925" s="28" t="str" cm="1">
        <f t="array" ref="N925:P925">_xlfn.TEXTSPLIT($M925,"/")</f>
        <v>4</v>
      </c>
      <c r="O925" s="28" t="str">
        <v>12</v>
      </c>
      <c r="P925" s="28" t="str">
        <v>2024</v>
      </c>
      <c r="Q925" s="28">
        <f>DATE(P925,N925,O925)</f>
        <v>45394</v>
      </c>
      <c r="R925" s="89" t="str" cm="1">
        <f t="array" ref="R925:T925">_xlfn.TEXTSPLIT($L925,":")</f>
        <v>02</v>
      </c>
      <c r="S925" s="28" t="str">
        <v>23</v>
      </c>
      <c r="T925" s="28" t="str">
        <v>22</v>
      </c>
      <c r="U925" s="90">
        <f t="shared" si="145"/>
        <v>9.9560185185185182E-2</v>
      </c>
      <c r="V925" s="27" t="str">
        <f t="shared" si="146"/>
        <v>Stories</v>
      </c>
      <c r="W925" s="37" t="str">
        <f t="shared" si="147"/>
        <v>Instagram</v>
      </c>
      <c r="X925" s="71">
        <f t="shared" si="139"/>
        <v>17</v>
      </c>
      <c r="Y925" s="60" t="str">
        <f t="shared" si="140"/>
        <v>Train to Gain</v>
      </c>
      <c r="Z925" s="69">
        <f t="shared" si="148"/>
        <v>45394</v>
      </c>
      <c r="AA925" s="66" t="str" cm="1">
        <f t="array" ref="AA925:AB925">_xlfn.TEXTSPLIT($F925,$V925)</f>
        <v>702468607</v>
      </c>
      <c r="AB925" t="str">
        <v/>
      </c>
    </row>
    <row r="926" spans="1:28">
      <c r="A926" s="32" t="s">
        <v>2054</v>
      </c>
      <c r="B926" s="37" t="str" cm="1">
        <f t="array" ref="B926:D926">TRIM(_xlfn.TEXTSPLIT($A926,"#"))</f>
        <v>5thDec2024(07:37:45)602558611Reels</v>
      </c>
      <c r="C926" s="27" t="str">
        <v>Train to Gain</v>
      </c>
      <c r="D926" s="27" t="str">
        <v>[12]</v>
      </c>
      <c r="E926" s="27" t="str" cm="1">
        <f t="array" ref="E926:F926">_xlfn.TEXTSPLIT($B926,")")</f>
        <v>5thDec2024(07:37:45</v>
      </c>
      <c r="F926" s="27" t="str">
        <v>602558611Reels</v>
      </c>
      <c r="G926" s="27" t="str">
        <f t="shared" si="141"/>
        <v>12]</v>
      </c>
      <c r="H926" s="27">
        <f>VALUE(SUBSTITUTE($G926,"]",""))</f>
        <v>12</v>
      </c>
      <c r="I926" s="27" t="str">
        <f t="shared" si="142"/>
        <v>Train to Gain</v>
      </c>
      <c r="J926" s="28" t="str">
        <f t="shared" si="143"/>
        <v>5thDec2024 07:37:45</v>
      </c>
      <c r="K926" s="28" t="str" cm="1">
        <f t="array" ref="K926:L926">_xlfn.TEXTSPLIT($J926," ")</f>
        <v>5thDec2024</v>
      </c>
      <c r="L926" s="28" t="str">
        <v>07:37:45</v>
      </c>
      <c r="M926" s="58" t="str">
        <f t="shared" si="144"/>
        <v>5/12/2024</v>
      </c>
      <c r="N926" s="28" t="str" cm="1">
        <f t="array" ref="N926:P926">_xlfn.TEXTSPLIT($M926,"/")</f>
        <v>5</v>
      </c>
      <c r="O926" s="28" t="str">
        <v>12</v>
      </c>
      <c r="P926" s="28" t="str">
        <v>2024</v>
      </c>
      <c r="Q926" s="28">
        <f>DATE(P926,N926,O926)</f>
        <v>45424</v>
      </c>
      <c r="R926" s="89" t="str" cm="1">
        <f t="array" ref="R926:T926">_xlfn.TEXTSPLIT($L926,":")</f>
        <v>07</v>
      </c>
      <c r="S926" s="28" t="str">
        <v>37</v>
      </c>
      <c r="T926" s="28" t="str">
        <v>45</v>
      </c>
      <c r="U926" s="90">
        <f t="shared" si="145"/>
        <v>0.31788194444444445</v>
      </c>
      <c r="V926" s="27" t="str">
        <f t="shared" si="146"/>
        <v>Reels</v>
      </c>
      <c r="W926" s="37" t="str">
        <f t="shared" si="147"/>
        <v>Instagram</v>
      </c>
      <c r="X926" s="71">
        <f t="shared" si="139"/>
        <v>12</v>
      </c>
      <c r="Y926" s="60" t="str">
        <f t="shared" si="140"/>
        <v>Train to Gain</v>
      </c>
      <c r="Z926" s="69">
        <f t="shared" si="148"/>
        <v>45424</v>
      </c>
      <c r="AA926" s="66" t="str" cm="1">
        <f t="array" ref="AA926:AB926">_xlfn.TEXTSPLIT($F926,$V926)</f>
        <v>602558611</v>
      </c>
      <c r="AB926" t="str">
        <v/>
      </c>
    </row>
    <row r="927" spans="1:28">
      <c r="A927" s="32" t="s">
        <v>2055</v>
      </c>
      <c r="B927" s="37" t="str" cm="1">
        <f t="array" ref="B927:D927">TRIM(_xlfn.TEXTSPLIT($A927,"#"))</f>
        <v>5thDec2024(07:29:20)702648614News Feed</v>
      </c>
      <c r="C927" s="27" t="str">
        <v>Grow with Us</v>
      </c>
      <c r="D927" s="27" t="str">
        <v>[32]</v>
      </c>
      <c r="E927" s="27" t="str" cm="1">
        <f t="array" ref="E927:F927">_xlfn.TEXTSPLIT($B927,")")</f>
        <v>5thDec2024(07:29:20</v>
      </c>
      <c r="F927" s="27" t="str">
        <v>702648614News Feed</v>
      </c>
      <c r="G927" s="27" t="str">
        <f t="shared" si="141"/>
        <v>32]</v>
      </c>
      <c r="H927" s="27">
        <f>VALUE(SUBSTITUTE($G927,"]",""))</f>
        <v>32</v>
      </c>
      <c r="I927" s="27" t="str">
        <f t="shared" si="142"/>
        <v>Grow with Us</v>
      </c>
      <c r="J927" s="28" t="str">
        <f t="shared" si="143"/>
        <v>5thDec2024 07:29:20</v>
      </c>
      <c r="K927" s="28" t="str" cm="1">
        <f t="array" ref="K927:L927">_xlfn.TEXTSPLIT($J927," ")</f>
        <v>5thDec2024</v>
      </c>
      <c r="L927" s="28" t="str">
        <v>07:29:20</v>
      </c>
      <c r="M927" s="58" t="str">
        <f t="shared" si="144"/>
        <v>5/12/2024</v>
      </c>
      <c r="N927" s="28" t="str" cm="1">
        <f t="array" ref="N927:P927">_xlfn.TEXTSPLIT($M927,"/")</f>
        <v>5</v>
      </c>
      <c r="O927" s="28" t="str">
        <v>12</v>
      </c>
      <c r="P927" s="28" t="str">
        <v>2024</v>
      </c>
      <c r="Q927" s="28">
        <f>DATE(P927,N927,O927)</f>
        <v>45424</v>
      </c>
      <c r="R927" s="89" t="str" cm="1">
        <f t="array" ref="R927:T927">_xlfn.TEXTSPLIT($L927,":")</f>
        <v>07</v>
      </c>
      <c r="S927" s="28" t="str">
        <v>29</v>
      </c>
      <c r="T927" s="28" t="str">
        <v>20</v>
      </c>
      <c r="U927" s="90">
        <f t="shared" si="145"/>
        <v>0.31203703703703706</v>
      </c>
      <c r="V927" s="27" t="str">
        <f t="shared" si="146"/>
        <v>News Feed</v>
      </c>
      <c r="W927" s="37" t="str">
        <f t="shared" si="147"/>
        <v>Facebook</v>
      </c>
      <c r="X927" s="71">
        <f t="shared" si="139"/>
        <v>32</v>
      </c>
      <c r="Y927" s="60" t="str">
        <f t="shared" si="140"/>
        <v>Grow with Us</v>
      </c>
      <c r="Z927" s="69">
        <f t="shared" si="148"/>
        <v>45424</v>
      </c>
      <c r="AA927" s="66" t="str" cm="1">
        <f t="array" ref="AA927:AB927">_xlfn.TEXTSPLIT($F927,$V927)</f>
        <v>702648614</v>
      </c>
      <c r="AB927" t="str">
        <v/>
      </c>
    </row>
    <row r="928" spans="1:28">
      <c r="A928" s="32" t="s">
        <v>2056</v>
      </c>
      <c r="B928" s="37" t="str" cm="1">
        <f t="array" ref="B928:D928">TRIM(_xlfn.TEXTSPLIT($A928,"#"))</f>
        <v>3rdDec2024(10:00:23)702738618Groups</v>
      </c>
      <c r="C928" s="27" t="str">
        <v>Train to Gain</v>
      </c>
      <c r="D928" s="27" t="str">
        <v>[11]</v>
      </c>
      <c r="E928" s="27" t="str" cm="1">
        <f t="array" ref="E928:F928">_xlfn.TEXTSPLIT($B928,")")</f>
        <v>3rdDec2024(10:00:23</v>
      </c>
      <c r="F928" s="27" t="str">
        <v>702738618Groups</v>
      </c>
      <c r="G928" s="27" t="str">
        <f t="shared" si="141"/>
        <v>11]</v>
      </c>
      <c r="H928" s="27">
        <f>VALUE(SUBSTITUTE($G928,"]",""))</f>
        <v>11</v>
      </c>
      <c r="I928" s="27" t="str">
        <f t="shared" si="142"/>
        <v>Train to Gain</v>
      </c>
      <c r="J928" s="28" t="str">
        <f t="shared" si="143"/>
        <v>3rdDec2024 10:00:23</v>
      </c>
      <c r="K928" s="28" t="str" cm="1">
        <f t="array" ref="K928:L928">_xlfn.TEXTSPLIT($J928," ")</f>
        <v>3rdDec2024</v>
      </c>
      <c r="L928" s="28" t="str">
        <v>10:00:23</v>
      </c>
      <c r="M928" s="58" t="str">
        <f t="shared" si="144"/>
        <v>3/12/2024</v>
      </c>
      <c r="N928" s="28" t="str" cm="1">
        <f t="array" ref="N928:P928">_xlfn.TEXTSPLIT($M928,"/")</f>
        <v>3</v>
      </c>
      <c r="O928" s="28" t="str">
        <v>12</v>
      </c>
      <c r="P928" s="28" t="str">
        <v>2024</v>
      </c>
      <c r="Q928" s="28">
        <f>DATE(P928,N928,O928)</f>
        <v>45363</v>
      </c>
      <c r="R928" s="89" t="str" cm="1">
        <f t="array" ref="R928:T928">_xlfn.TEXTSPLIT($L928,":")</f>
        <v>10</v>
      </c>
      <c r="S928" s="28" t="str">
        <v>00</v>
      </c>
      <c r="T928" s="28" t="str">
        <v>23</v>
      </c>
      <c r="U928" s="90">
        <f t="shared" si="145"/>
        <v>0.41693287037037036</v>
      </c>
      <c r="V928" s="27" t="str">
        <f t="shared" si="146"/>
        <v>Groups</v>
      </c>
      <c r="W928" s="37" t="str">
        <f t="shared" si="147"/>
        <v>Facebook</v>
      </c>
      <c r="X928" s="71">
        <f t="shared" si="139"/>
        <v>11</v>
      </c>
      <c r="Y928" s="60" t="str">
        <f t="shared" si="140"/>
        <v>Train to Gain</v>
      </c>
      <c r="Z928" s="69">
        <f t="shared" si="148"/>
        <v>45363</v>
      </c>
      <c r="AA928" s="66" t="str" cm="1">
        <f t="array" ref="AA928:AB928">_xlfn.TEXTSPLIT($F928,$V928)</f>
        <v>702738618</v>
      </c>
      <c r="AB928" t="str">
        <v/>
      </c>
    </row>
    <row r="929" spans="1:28">
      <c r="A929" s="32" t="s">
        <v>2057</v>
      </c>
      <c r="B929" s="37" t="str" cm="1">
        <f t="array" ref="B929:D929">TRIM(_xlfn.TEXTSPLIT($A929,"#"))</f>
        <v>4thDec2024(00:49:36)602828622Stories</v>
      </c>
      <c r="C929" s="27" t="str">
        <v>Unlock Your Potential</v>
      </c>
      <c r="D929" s="27" t="str">
        <v>[35]</v>
      </c>
      <c r="E929" s="27" t="str" cm="1">
        <f t="array" ref="E929:F929">_xlfn.TEXTSPLIT($B929,")")</f>
        <v>4thDec2024(00:49:36</v>
      </c>
      <c r="F929" s="27" t="str">
        <v>602828622Stories</v>
      </c>
      <c r="G929" s="27" t="str">
        <f t="shared" si="141"/>
        <v>35]</v>
      </c>
      <c r="H929" s="27">
        <f>VALUE(SUBSTITUTE($G929,"]",""))</f>
        <v>35</v>
      </c>
      <c r="I929" s="27" t="str">
        <f t="shared" si="142"/>
        <v>Unlock Your Potential</v>
      </c>
      <c r="J929" s="28" t="str">
        <f t="shared" si="143"/>
        <v>4thDec2024 00:49:36</v>
      </c>
      <c r="K929" s="28" t="str" cm="1">
        <f t="array" ref="K929:L929">_xlfn.TEXTSPLIT($J929," ")</f>
        <v>4thDec2024</v>
      </c>
      <c r="L929" s="28" t="str">
        <v>00:49:36</v>
      </c>
      <c r="M929" s="58" t="str">
        <f t="shared" si="144"/>
        <v>4/12/2024</v>
      </c>
      <c r="N929" s="28" t="str" cm="1">
        <f t="array" ref="N929:P929">_xlfn.TEXTSPLIT($M929,"/")</f>
        <v>4</v>
      </c>
      <c r="O929" s="28" t="str">
        <v>12</v>
      </c>
      <c r="P929" s="28" t="str">
        <v>2024</v>
      </c>
      <c r="Q929" s="28">
        <f>DATE(P929,N929,O929)</f>
        <v>45394</v>
      </c>
      <c r="R929" s="89" t="str" cm="1">
        <f t="array" ref="R929:T929">_xlfn.TEXTSPLIT($L929,":")</f>
        <v>00</v>
      </c>
      <c r="S929" s="28" t="str">
        <v>49</v>
      </c>
      <c r="T929" s="28" t="str">
        <v>36</v>
      </c>
      <c r="U929" s="90">
        <f t="shared" si="145"/>
        <v>3.4444444444444444E-2</v>
      </c>
      <c r="V929" s="27" t="str">
        <f t="shared" si="146"/>
        <v>Stories</v>
      </c>
      <c r="W929" s="37" t="str">
        <f t="shared" si="147"/>
        <v>Instagram</v>
      </c>
      <c r="X929" s="71">
        <f t="shared" si="139"/>
        <v>35</v>
      </c>
      <c r="Y929" s="60" t="str">
        <f t="shared" si="140"/>
        <v>Unlock Your Potential</v>
      </c>
      <c r="Z929" s="69">
        <f t="shared" si="148"/>
        <v>45394</v>
      </c>
      <c r="AA929" s="66" t="str" cm="1">
        <f t="array" ref="AA929:AB929">_xlfn.TEXTSPLIT($F929,$V929)</f>
        <v>602828622</v>
      </c>
      <c r="AB929" t="str">
        <v/>
      </c>
    </row>
    <row r="930" spans="1:28">
      <c r="A930" s="32" t="s">
        <v>2058</v>
      </c>
      <c r="B930" s="37" t="str" cm="1">
        <f t="array" ref="B930:D930">TRIM(_xlfn.TEXTSPLIT($A930,"#"))</f>
        <v>2ndDec2024(06:45:08)602918626Reels</v>
      </c>
      <c r="C930" s="27" t="str">
        <v>Grow with Us</v>
      </c>
      <c r="D930" s="27" t="str">
        <v>[38]</v>
      </c>
      <c r="E930" s="27" t="str" cm="1">
        <f t="array" ref="E930:F930">_xlfn.TEXTSPLIT($B930,")")</f>
        <v>2ndDec2024(06:45:08</v>
      </c>
      <c r="F930" s="27" t="str">
        <v>602918626Reels</v>
      </c>
      <c r="G930" s="27" t="str">
        <f t="shared" si="141"/>
        <v>38]</v>
      </c>
      <c r="H930" s="27">
        <f>VALUE(SUBSTITUTE($G930,"]",""))</f>
        <v>38</v>
      </c>
      <c r="I930" s="27" t="str">
        <f t="shared" si="142"/>
        <v>Grow with Us</v>
      </c>
      <c r="J930" s="28" t="str">
        <f t="shared" si="143"/>
        <v>2ndDec2024 06:45:08</v>
      </c>
      <c r="K930" s="28" t="str" cm="1">
        <f t="array" ref="K930:L930">_xlfn.TEXTSPLIT($J930," ")</f>
        <v>2ndDec2024</v>
      </c>
      <c r="L930" s="28" t="str">
        <v>06:45:08</v>
      </c>
      <c r="M930" s="58" t="str">
        <f t="shared" si="144"/>
        <v>2/12/2024</v>
      </c>
      <c r="N930" s="28" t="str" cm="1">
        <f t="array" ref="N930:P930">_xlfn.TEXTSPLIT($M930,"/")</f>
        <v>2</v>
      </c>
      <c r="O930" s="28" t="str">
        <v>12</v>
      </c>
      <c r="P930" s="28" t="str">
        <v>2024</v>
      </c>
      <c r="Q930" s="28">
        <f>DATE(P930,N930,O930)</f>
        <v>45334</v>
      </c>
      <c r="R930" s="89" t="str" cm="1">
        <f t="array" ref="R930:T930">_xlfn.TEXTSPLIT($L930,":")</f>
        <v>06</v>
      </c>
      <c r="S930" s="28" t="str">
        <v>45</v>
      </c>
      <c r="T930" s="28" t="str">
        <v>08</v>
      </c>
      <c r="U930" s="90">
        <f t="shared" si="145"/>
        <v>0.28134259259259259</v>
      </c>
      <c r="V930" s="27" t="str">
        <f t="shared" si="146"/>
        <v>Reels</v>
      </c>
      <c r="W930" s="37" t="str">
        <f t="shared" si="147"/>
        <v>Instagram</v>
      </c>
      <c r="X930" s="71">
        <f t="shared" si="139"/>
        <v>38</v>
      </c>
      <c r="Y930" s="60" t="str">
        <f t="shared" si="140"/>
        <v>Grow with Us</v>
      </c>
      <c r="Z930" s="69">
        <f t="shared" si="148"/>
        <v>45334</v>
      </c>
      <c r="AA930" s="66" t="str" cm="1">
        <f t="array" ref="AA930:AB930">_xlfn.TEXTSPLIT($F930,$V930)</f>
        <v>602918626</v>
      </c>
      <c r="AB930" t="str">
        <v/>
      </c>
    </row>
    <row r="931" spans="1:28">
      <c r="A931" s="32" t="s">
        <v>2059</v>
      </c>
      <c r="B931" s="37" t="str" cm="1">
        <f t="array" ref="B931:D931">TRIM(_xlfn.TEXTSPLIT($A931,"#"))</f>
        <v>1stDec2024(04:26:06)703008629Reels</v>
      </c>
      <c r="C931" s="27" t="str">
        <v>Grow with Us</v>
      </c>
      <c r="D931" s="27" t="str">
        <v>[33]</v>
      </c>
      <c r="E931" s="27" t="str" cm="1">
        <f t="array" ref="E931:F931">_xlfn.TEXTSPLIT($B931,")")</f>
        <v>1stDec2024(04:26:06</v>
      </c>
      <c r="F931" s="27" t="str">
        <v>703008629Reels</v>
      </c>
      <c r="G931" s="27" t="str">
        <f t="shared" si="141"/>
        <v>33]</v>
      </c>
      <c r="H931" s="27">
        <f>VALUE(SUBSTITUTE($G931,"]",""))</f>
        <v>33</v>
      </c>
      <c r="I931" s="27" t="str">
        <f t="shared" si="142"/>
        <v>Grow with Us</v>
      </c>
      <c r="J931" s="28" t="str">
        <f t="shared" si="143"/>
        <v>1stDec2024 04:26:06</v>
      </c>
      <c r="K931" s="28" t="str" cm="1">
        <f t="array" ref="K931:L931">_xlfn.TEXTSPLIT($J931," ")</f>
        <v>1stDec2024</v>
      </c>
      <c r="L931" s="28" t="str">
        <v>04:26:06</v>
      </c>
      <c r="M931" s="58" t="str">
        <f t="shared" si="144"/>
        <v>1/12/2024</v>
      </c>
      <c r="N931" s="28" t="str" cm="1">
        <f t="array" ref="N931:P931">_xlfn.TEXTSPLIT($M931,"/")</f>
        <v>1</v>
      </c>
      <c r="O931" s="28" t="str">
        <v>12</v>
      </c>
      <c r="P931" s="28" t="str">
        <v>2024</v>
      </c>
      <c r="Q931" s="28">
        <f>DATE(P931,N931,O931)</f>
        <v>45303</v>
      </c>
      <c r="R931" s="89" t="str" cm="1">
        <f t="array" ref="R931:T931">_xlfn.TEXTSPLIT($L931,":")</f>
        <v>04</v>
      </c>
      <c r="S931" s="28" t="str">
        <v>26</v>
      </c>
      <c r="T931" s="28" t="str">
        <v>06</v>
      </c>
      <c r="U931" s="90">
        <f t="shared" si="145"/>
        <v>0.18479166666666666</v>
      </c>
      <c r="V931" s="27" t="str">
        <f t="shared" si="146"/>
        <v>Reels</v>
      </c>
      <c r="W931" s="37" t="str">
        <f t="shared" si="147"/>
        <v>Instagram</v>
      </c>
      <c r="X931" s="71">
        <f t="shared" si="139"/>
        <v>33</v>
      </c>
      <c r="Y931" s="60" t="str">
        <f t="shared" si="140"/>
        <v>Grow with Us</v>
      </c>
      <c r="Z931" s="69">
        <f t="shared" si="148"/>
        <v>45303</v>
      </c>
      <c r="AA931" s="66" t="str" cm="1">
        <f t="array" ref="AA931:AB931">_xlfn.TEXTSPLIT($F931,$V931)</f>
        <v>703008629</v>
      </c>
      <c r="AB931" t="str">
        <v/>
      </c>
    </row>
    <row r="932" spans="1:28">
      <c r="A932" s="32" t="s">
        <v>2060</v>
      </c>
      <c r="B932" s="37" t="str" cm="1">
        <f t="array" ref="B932:D932">TRIM(_xlfn.TEXTSPLIT($A932,"#"))</f>
        <v>2ndDec2024(00:29:07)603098633Subscribers</v>
      </c>
      <c r="C932" s="27" t="str">
        <v>Train to Gain</v>
      </c>
      <c r="D932" s="27" t="str">
        <v>[18]</v>
      </c>
      <c r="E932" s="27" t="str" cm="1">
        <f t="array" ref="E932:F932">_xlfn.TEXTSPLIT($B932,")")</f>
        <v>2ndDec2024(00:29:07</v>
      </c>
      <c r="F932" s="27" t="str">
        <v>603098633Subscribers</v>
      </c>
      <c r="G932" s="27" t="str">
        <f t="shared" si="141"/>
        <v>18]</v>
      </c>
      <c r="H932" s="27">
        <f>VALUE(SUBSTITUTE($G932,"]",""))</f>
        <v>18</v>
      </c>
      <c r="I932" s="27" t="str">
        <f t="shared" si="142"/>
        <v>Train to Gain</v>
      </c>
      <c r="J932" s="28" t="str">
        <f t="shared" si="143"/>
        <v>2ndDec2024 00:29:07</v>
      </c>
      <c r="K932" s="28" t="str" cm="1">
        <f t="array" ref="K932:L932">_xlfn.TEXTSPLIT($J932," ")</f>
        <v>2ndDec2024</v>
      </c>
      <c r="L932" s="28" t="str">
        <v>00:29:07</v>
      </c>
      <c r="M932" s="58" t="str">
        <f t="shared" si="144"/>
        <v>2/12/2024</v>
      </c>
      <c r="N932" s="28" t="str" cm="1">
        <f t="array" ref="N932:P932">_xlfn.TEXTSPLIT($M932,"/")</f>
        <v>2</v>
      </c>
      <c r="O932" s="28" t="str">
        <v>12</v>
      </c>
      <c r="P932" s="28" t="str">
        <v>2024</v>
      </c>
      <c r="Q932" s="28">
        <f>DATE(P932,N932,O932)</f>
        <v>45334</v>
      </c>
      <c r="R932" s="89" t="str" cm="1">
        <f t="array" ref="R932:T932">_xlfn.TEXTSPLIT($L932,":")</f>
        <v>00</v>
      </c>
      <c r="S932" s="28" t="str">
        <v>29</v>
      </c>
      <c r="T932" s="28" t="str">
        <v>07</v>
      </c>
      <c r="U932" s="90">
        <f t="shared" si="145"/>
        <v>2.0219907407407409E-2</v>
      </c>
      <c r="V932" s="27" t="str">
        <f t="shared" si="146"/>
        <v>Subscribers</v>
      </c>
      <c r="W932" s="37" t="str">
        <f t="shared" si="147"/>
        <v>Youtube</v>
      </c>
      <c r="X932" s="71">
        <f t="shared" si="139"/>
        <v>18</v>
      </c>
      <c r="Y932" s="60" t="str">
        <f t="shared" si="140"/>
        <v>Train to Gain</v>
      </c>
      <c r="Z932" s="69">
        <f t="shared" si="148"/>
        <v>45334</v>
      </c>
      <c r="AA932" s="66" t="str" cm="1">
        <f t="array" ref="AA932:AB932">_xlfn.TEXTSPLIT($F932,$V932)</f>
        <v>603098633</v>
      </c>
      <c r="AB932" t="str">
        <v/>
      </c>
    </row>
    <row r="933" spans="1:28">
      <c r="A933" s="32" t="s">
        <v>2061</v>
      </c>
      <c r="B933" s="37" t="str" cm="1">
        <f t="array" ref="B933:D933">TRIM(_xlfn.TEXTSPLIT($A933,"#"))</f>
        <v>3rdDec2024(10:13:45)703188637Subscribers</v>
      </c>
      <c r="C933" s="27" t="str">
        <v>Train to Gain</v>
      </c>
      <c r="D933" s="27" t="str">
        <v>[37]</v>
      </c>
      <c r="E933" s="27" t="str" cm="1">
        <f t="array" ref="E933:F933">_xlfn.TEXTSPLIT($B933,")")</f>
        <v>3rdDec2024(10:13:45</v>
      </c>
      <c r="F933" s="27" t="str">
        <v>703188637Subscribers</v>
      </c>
      <c r="G933" s="27" t="str">
        <f t="shared" si="141"/>
        <v>37]</v>
      </c>
      <c r="H933" s="27">
        <f>VALUE(SUBSTITUTE($G933,"]",""))</f>
        <v>37</v>
      </c>
      <c r="I933" s="27" t="str">
        <f t="shared" si="142"/>
        <v>Train to Gain</v>
      </c>
      <c r="J933" s="28" t="str">
        <f t="shared" si="143"/>
        <v>3rdDec2024 10:13:45</v>
      </c>
      <c r="K933" s="28" t="str" cm="1">
        <f t="array" ref="K933:L933">_xlfn.TEXTSPLIT($J933," ")</f>
        <v>3rdDec2024</v>
      </c>
      <c r="L933" s="28" t="str">
        <v>10:13:45</v>
      </c>
      <c r="M933" s="58" t="str">
        <f t="shared" si="144"/>
        <v>3/12/2024</v>
      </c>
      <c r="N933" s="28" t="str" cm="1">
        <f t="array" ref="N933:P933">_xlfn.TEXTSPLIT($M933,"/")</f>
        <v>3</v>
      </c>
      <c r="O933" s="28" t="str">
        <v>12</v>
      </c>
      <c r="P933" s="28" t="str">
        <v>2024</v>
      </c>
      <c r="Q933" s="28">
        <f>DATE(P933,N933,O933)</f>
        <v>45363</v>
      </c>
      <c r="R933" s="89" t="str" cm="1">
        <f t="array" ref="R933:T933">_xlfn.TEXTSPLIT($L933,":")</f>
        <v>10</v>
      </c>
      <c r="S933" s="28" t="str">
        <v>13</v>
      </c>
      <c r="T933" s="28" t="str">
        <v>45</v>
      </c>
      <c r="U933" s="90">
        <f t="shared" si="145"/>
        <v>0.42621527777777779</v>
      </c>
      <c r="V933" s="27" t="str">
        <f t="shared" si="146"/>
        <v>Subscribers</v>
      </c>
      <c r="W933" s="37" t="str">
        <f t="shared" si="147"/>
        <v>Youtube</v>
      </c>
      <c r="X933" s="71">
        <f t="shared" si="139"/>
        <v>37</v>
      </c>
      <c r="Y933" s="60" t="str">
        <f t="shared" si="140"/>
        <v>Train to Gain</v>
      </c>
      <c r="Z933" s="69">
        <f t="shared" si="148"/>
        <v>45363</v>
      </c>
      <c r="AA933" s="66" t="str" cm="1">
        <f t="array" ref="AA933:AB933">_xlfn.TEXTSPLIT($F933,$V933)</f>
        <v>703188637</v>
      </c>
      <c r="AB933" t="str">
        <v/>
      </c>
    </row>
    <row r="934" spans="1:28">
      <c r="A934" s="32" t="s">
        <v>2062</v>
      </c>
      <c r="B934" s="37" t="str" cm="1">
        <f t="array" ref="B934:D934">TRIM(_xlfn.TEXTSPLIT($A934,"#"))</f>
        <v>2ndDec2024(09:08:48)703278641News Feed</v>
      </c>
      <c r="C934" s="27" t="str">
        <v>Train to Gain</v>
      </c>
      <c r="D934" s="27" t="str">
        <v>[17]</v>
      </c>
      <c r="E934" s="27" t="str" cm="1">
        <f t="array" ref="E934:F934">_xlfn.TEXTSPLIT($B934,")")</f>
        <v>2ndDec2024(09:08:48</v>
      </c>
      <c r="F934" s="27" t="str">
        <v>703278641News Feed</v>
      </c>
      <c r="G934" s="27" t="str">
        <f t="shared" si="141"/>
        <v>17]</v>
      </c>
      <c r="H934" s="27">
        <f>VALUE(SUBSTITUTE($G934,"]",""))</f>
        <v>17</v>
      </c>
      <c r="I934" s="27" t="str">
        <f t="shared" si="142"/>
        <v>Train to Gain</v>
      </c>
      <c r="J934" s="28" t="str">
        <f t="shared" si="143"/>
        <v>2ndDec2024 09:08:48</v>
      </c>
      <c r="K934" s="28" t="str" cm="1">
        <f t="array" ref="K934:L934">_xlfn.TEXTSPLIT($J934," ")</f>
        <v>2ndDec2024</v>
      </c>
      <c r="L934" s="28" t="str">
        <v>09:08:48</v>
      </c>
      <c r="M934" s="58" t="str">
        <f t="shared" si="144"/>
        <v>2/12/2024</v>
      </c>
      <c r="N934" s="28" t="str" cm="1">
        <f t="array" ref="N934:P934">_xlfn.TEXTSPLIT($M934,"/")</f>
        <v>2</v>
      </c>
      <c r="O934" s="28" t="str">
        <v>12</v>
      </c>
      <c r="P934" s="28" t="str">
        <v>2024</v>
      </c>
      <c r="Q934" s="28">
        <f>DATE(P934,N934,O934)</f>
        <v>45334</v>
      </c>
      <c r="R934" s="89" t="str" cm="1">
        <f t="array" ref="R934:T934">_xlfn.TEXTSPLIT($L934,":")</f>
        <v>09</v>
      </c>
      <c r="S934" s="28" t="str">
        <v>08</v>
      </c>
      <c r="T934" s="28" t="str">
        <v>48</v>
      </c>
      <c r="U934" s="90">
        <f t="shared" si="145"/>
        <v>0.38111111111111112</v>
      </c>
      <c r="V934" s="27" t="str">
        <f t="shared" si="146"/>
        <v>News Feed</v>
      </c>
      <c r="W934" s="37" t="str">
        <f t="shared" si="147"/>
        <v>Facebook</v>
      </c>
      <c r="X934" s="71">
        <f t="shared" si="139"/>
        <v>17</v>
      </c>
      <c r="Y934" s="60" t="str">
        <f t="shared" si="140"/>
        <v>Train to Gain</v>
      </c>
      <c r="Z934" s="69">
        <f t="shared" si="148"/>
        <v>45334</v>
      </c>
      <c r="AA934" s="66" t="str" cm="1">
        <f t="array" ref="AA934:AB934">_xlfn.TEXTSPLIT($F934,$V934)</f>
        <v>703278641</v>
      </c>
      <c r="AB934" t="str">
        <v/>
      </c>
    </row>
    <row r="935" spans="1:28">
      <c r="A935" s="32" t="s">
        <v>2063</v>
      </c>
      <c r="B935" s="37" t="str" cm="1">
        <f t="array" ref="B935:D935">TRIM(_xlfn.TEXTSPLIT($A935,"#"))</f>
        <v>2ndDec2024(00:24:30)603368645Shorts</v>
      </c>
      <c r="C935" s="27" t="str">
        <v>Unlock Your Potential</v>
      </c>
      <c r="D935" s="27" t="str">
        <v>[20]</v>
      </c>
      <c r="E935" s="27" t="str" cm="1">
        <f t="array" ref="E935:F935">_xlfn.TEXTSPLIT($B935,")")</f>
        <v>2ndDec2024(00:24:30</v>
      </c>
      <c r="F935" s="27" t="str">
        <v>603368645Shorts</v>
      </c>
      <c r="G935" s="27" t="str">
        <f t="shared" si="141"/>
        <v>20]</v>
      </c>
      <c r="H935" s="27">
        <f>VALUE(SUBSTITUTE($G935,"]",""))</f>
        <v>20</v>
      </c>
      <c r="I935" s="27" t="str">
        <f t="shared" si="142"/>
        <v>Unlock Your Potential</v>
      </c>
      <c r="J935" s="28" t="str">
        <f t="shared" si="143"/>
        <v>2ndDec2024 00:24:30</v>
      </c>
      <c r="K935" s="28" t="str" cm="1">
        <f t="array" ref="K935:L935">_xlfn.TEXTSPLIT($J935," ")</f>
        <v>2ndDec2024</v>
      </c>
      <c r="L935" s="28" t="str">
        <v>00:24:30</v>
      </c>
      <c r="M935" s="58" t="str">
        <f t="shared" si="144"/>
        <v>2/12/2024</v>
      </c>
      <c r="N935" s="28" t="str" cm="1">
        <f t="array" ref="N935:P935">_xlfn.TEXTSPLIT($M935,"/")</f>
        <v>2</v>
      </c>
      <c r="O935" s="28" t="str">
        <v>12</v>
      </c>
      <c r="P935" s="28" t="str">
        <v>2024</v>
      </c>
      <c r="Q935" s="28">
        <f>DATE(P935,N935,O935)</f>
        <v>45334</v>
      </c>
      <c r="R935" s="89" t="str" cm="1">
        <f t="array" ref="R935:T935">_xlfn.TEXTSPLIT($L935,":")</f>
        <v>00</v>
      </c>
      <c r="S935" s="28" t="str">
        <v>24</v>
      </c>
      <c r="T935" s="28" t="str">
        <v>30</v>
      </c>
      <c r="U935" s="90">
        <f t="shared" si="145"/>
        <v>1.7013888888888887E-2</v>
      </c>
      <c r="V935" s="27" t="str">
        <f t="shared" si="146"/>
        <v>Shorts</v>
      </c>
      <c r="W935" s="37" t="str">
        <f t="shared" si="147"/>
        <v>Youtube</v>
      </c>
      <c r="X935" s="71">
        <f t="shared" si="139"/>
        <v>20</v>
      </c>
      <c r="Y935" s="60" t="str">
        <f t="shared" si="140"/>
        <v>Unlock Your Potential</v>
      </c>
      <c r="Z935" s="69">
        <f t="shared" si="148"/>
        <v>45334</v>
      </c>
      <c r="AA935" s="66" t="str" cm="1">
        <f t="array" ref="AA935:AB935">_xlfn.TEXTSPLIT($F935,$V935)</f>
        <v>603368645</v>
      </c>
      <c r="AB935" t="str">
        <v/>
      </c>
    </row>
    <row r="936" spans="1:28">
      <c r="A936" s="32" t="s">
        <v>2064</v>
      </c>
      <c r="B936" s="37" t="str" cm="1">
        <f t="array" ref="B936:D936">TRIM(_xlfn.TEXTSPLIT($A936,"#"))</f>
        <v>2ndDec2024(11:05:58)703458648Shorts</v>
      </c>
      <c r="C936" s="27" t="str">
        <v>Unlock Your Potential</v>
      </c>
      <c r="D936" s="27" t="str">
        <v>[36]</v>
      </c>
      <c r="E936" s="27" t="str" cm="1">
        <f t="array" ref="E936:F936">_xlfn.TEXTSPLIT($B936,")")</f>
        <v>2ndDec2024(11:05:58</v>
      </c>
      <c r="F936" s="27" t="str">
        <v>703458648Shorts</v>
      </c>
      <c r="G936" s="27" t="str">
        <f t="shared" si="141"/>
        <v>36]</v>
      </c>
      <c r="H936" s="27">
        <f>VALUE(SUBSTITUTE($G936,"]",""))</f>
        <v>36</v>
      </c>
      <c r="I936" s="27" t="str">
        <f t="shared" si="142"/>
        <v>Unlock Your Potential</v>
      </c>
      <c r="J936" s="28" t="str">
        <f t="shared" si="143"/>
        <v>2ndDec2024 11:05:58</v>
      </c>
      <c r="K936" s="28" t="str" cm="1">
        <f t="array" ref="K936:L936">_xlfn.TEXTSPLIT($J936," ")</f>
        <v>2ndDec2024</v>
      </c>
      <c r="L936" s="28" t="str">
        <v>11:05:58</v>
      </c>
      <c r="M936" s="58" t="str">
        <f t="shared" si="144"/>
        <v>2/12/2024</v>
      </c>
      <c r="N936" s="28" t="str" cm="1">
        <f t="array" ref="N936:P936">_xlfn.TEXTSPLIT($M936,"/")</f>
        <v>2</v>
      </c>
      <c r="O936" s="28" t="str">
        <v>12</v>
      </c>
      <c r="P936" s="28" t="str">
        <v>2024</v>
      </c>
      <c r="Q936" s="28">
        <f>DATE(P936,N936,O936)</f>
        <v>45334</v>
      </c>
      <c r="R936" s="89" t="str" cm="1">
        <f t="array" ref="R936:T936">_xlfn.TEXTSPLIT($L936,":")</f>
        <v>11</v>
      </c>
      <c r="S936" s="28" t="str">
        <v>05</v>
      </c>
      <c r="T936" s="28" t="str">
        <v>58</v>
      </c>
      <c r="U936" s="90">
        <f t="shared" si="145"/>
        <v>0.46247685185185183</v>
      </c>
      <c r="V936" s="27" t="str">
        <f t="shared" si="146"/>
        <v>Shorts</v>
      </c>
      <c r="W936" s="37" t="str">
        <f t="shared" si="147"/>
        <v>Youtube</v>
      </c>
      <c r="X936" s="71">
        <f t="shared" si="139"/>
        <v>36</v>
      </c>
      <c r="Y936" s="60" t="str">
        <f t="shared" si="140"/>
        <v>Unlock Your Potential</v>
      </c>
      <c r="Z936" s="69">
        <f t="shared" si="148"/>
        <v>45334</v>
      </c>
      <c r="AA936" s="66" t="str" cm="1">
        <f t="array" ref="AA936:AB936">_xlfn.TEXTSPLIT($F936,$V936)</f>
        <v>703458648</v>
      </c>
      <c r="AB936" t="str">
        <v/>
      </c>
    </row>
    <row r="937" spans="1:28">
      <c r="A937" s="32" t="s">
        <v>2065</v>
      </c>
      <c r="B937" s="37" t="str" cm="1">
        <f t="array" ref="B937:D937">TRIM(_xlfn.TEXTSPLIT($A937,"#"))</f>
        <v>6thDec2024(05:24:27)603548652Subscribers</v>
      </c>
      <c r="C937" s="27" t="str">
        <v>Train to Gain</v>
      </c>
      <c r="D937" s="27" t="str">
        <v>[19]</v>
      </c>
      <c r="E937" s="27" t="str" cm="1">
        <f t="array" ref="E937:F937">_xlfn.TEXTSPLIT($B937,")")</f>
        <v>6thDec2024(05:24:27</v>
      </c>
      <c r="F937" s="27" t="str">
        <v>603548652Subscribers</v>
      </c>
      <c r="G937" s="27" t="str">
        <f t="shared" si="141"/>
        <v>19]</v>
      </c>
      <c r="H937" s="27">
        <f>VALUE(SUBSTITUTE($G937,"]",""))</f>
        <v>19</v>
      </c>
      <c r="I937" s="27" t="str">
        <f t="shared" si="142"/>
        <v>Train to Gain</v>
      </c>
      <c r="J937" s="28" t="str">
        <f t="shared" si="143"/>
        <v>6thDec2024 05:24:27</v>
      </c>
      <c r="K937" s="28" t="str" cm="1">
        <f t="array" ref="K937:L937">_xlfn.TEXTSPLIT($J937," ")</f>
        <v>6thDec2024</v>
      </c>
      <c r="L937" s="28" t="str">
        <v>05:24:27</v>
      </c>
      <c r="M937" s="58" t="str">
        <f t="shared" si="144"/>
        <v>6/12/2024</v>
      </c>
      <c r="N937" s="28" t="str" cm="1">
        <f t="array" ref="N937:P937">_xlfn.TEXTSPLIT($M937,"/")</f>
        <v>6</v>
      </c>
      <c r="O937" s="28" t="str">
        <v>12</v>
      </c>
      <c r="P937" s="28" t="str">
        <v>2024</v>
      </c>
      <c r="Q937" s="28">
        <f>DATE(P937,N937,O937)</f>
        <v>45455</v>
      </c>
      <c r="R937" s="89" t="str" cm="1">
        <f t="array" ref="R937:T937">_xlfn.TEXTSPLIT($L937,":")</f>
        <v>05</v>
      </c>
      <c r="S937" s="28" t="str">
        <v>24</v>
      </c>
      <c r="T937" s="28" t="str">
        <v>27</v>
      </c>
      <c r="U937" s="90">
        <f t="shared" si="145"/>
        <v>0.2253125</v>
      </c>
      <c r="V937" s="27" t="str">
        <f t="shared" si="146"/>
        <v>Subscribers</v>
      </c>
      <c r="W937" s="37" t="str">
        <f t="shared" si="147"/>
        <v>Youtube</v>
      </c>
      <c r="X937" s="71">
        <f t="shared" si="139"/>
        <v>19</v>
      </c>
      <c r="Y937" s="60" t="str">
        <f t="shared" si="140"/>
        <v>Train to Gain</v>
      </c>
      <c r="Z937" s="69">
        <f t="shared" si="148"/>
        <v>45455</v>
      </c>
      <c r="AA937" s="66" t="str" cm="1">
        <f t="array" ref="AA937:AB937">_xlfn.TEXTSPLIT($F937,$V937)</f>
        <v>603548652</v>
      </c>
      <c r="AB937" t="str">
        <v/>
      </c>
    </row>
    <row r="938" spans="1:28">
      <c r="A938" s="32" t="s">
        <v>2066</v>
      </c>
      <c r="B938" s="37" t="str" cm="1">
        <f t="array" ref="B938:D938">TRIM(_xlfn.TEXTSPLIT($A938,"#"))</f>
        <v>5thDec2024(04:56:53)703638656Explore Page</v>
      </c>
      <c r="C938" s="27" t="str">
        <v>Grow with Us</v>
      </c>
      <c r="D938" s="27" t="str">
        <v>[34]</v>
      </c>
      <c r="E938" s="27" t="str" cm="1">
        <f t="array" ref="E938:F938">_xlfn.TEXTSPLIT($B938,")")</f>
        <v>5thDec2024(04:56:53</v>
      </c>
      <c r="F938" s="27" t="str">
        <v>703638656Explore Page</v>
      </c>
      <c r="G938" s="27" t="str">
        <f t="shared" si="141"/>
        <v>34]</v>
      </c>
      <c r="H938" s="27">
        <f>VALUE(SUBSTITUTE($G938,"]",""))</f>
        <v>34</v>
      </c>
      <c r="I938" s="27" t="str">
        <f t="shared" si="142"/>
        <v>Grow with Us</v>
      </c>
      <c r="J938" s="28" t="str">
        <f t="shared" si="143"/>
        <v>5thDec2024 04:56:53</v>
      </c>
      <c r="K938" s="28" t="str" cm="1">
        <f t="array" ref="K938:L938">_xlfn.TEXTSPLIT($J938," ")</f>
        <v>5thDec2024</v>
      </c>
      <c r="L938" s="28" t="str">
        <v>04:56:53</v>
      </c>
      <c r="M938" s="58" t="str">
        <f t="shared" si="144"/>
        <v>5/12/2024</v>
      </c>
      <c r="N938" s="28" t="str" cm="1">
        <f t="array" ref="N938:P938">_xlfn.TEXTSPLIT($M938,"/")</f>
        <v>5</v>
      </c>
      <c r="O938" s="28" t="str">
        <v>12</v>
      </c>
      <c r="P938" s="28" t="str">
        <v>2024</v>
      </c>
      <c r="Q938" s="28">
        <f>DATE(P938,N938,O938)</f>
        <v>45424</v>
      </c>
      <c r="R938" s="89" t="str" cm="1">
        <f t="array" ref="R938:T938">_xlfn.TEXTSPLIT($L938,":")</f>
        <v>04</v>
      </c>
      <c r="S938" s="28" t="str">
        <v>56</v>
      </c>
      <c r="T938" s="28" t="str">
        <v>53</v>
      </c>
      <c r="U938" s="90">
        <f t="shared" si="145"/>
        <v>0.20616898148148149</v>
      </c>
      <c r="V938" s="27" t="str">
        <f t="shared" si="146"/>
        <v>Explore Page</v>
      </c>
      <c r="W938" s="37" t="str">
        <f t="shared" si="147"/>
        <v>Instagram</v>
      </c>
      <c r="X938" s="71">
        <f t="shared" si="139"/>
        <v>34</v>
      </c>
      <c r="Y938" s="60" t="str">
        <f t="shared" si="140"/>
        <v>Grow with Us</v>
      </c>
      <c r="Z938" s="69">
        <f t="shared" si="148"/>
        <v>45424</v>
      </c>
      <c r="AA938" s="66" t="str" cm="1">
        <f t="array" ref="AA938:AB938">_xlfn.TEXTSPLIT($F938,$V938)</f>
        <v>703638656</v>
      </c>
      <c r="AB938" t="str">
        <v/>
      </c>
    </row>
    <row r="939" spans="1:28">
      <c r="A939" s="32" t="s">
        <v>2067</v>
      </c>
      <c r="B939" s="37" t="str" cm="1">
        <f t="array" ref="B939:D939">TRIM(_xlfn.TEXTSPLIT($A939,"#"))</f>
        <v>3rdDec2024(11:41:52)703728660Shorts</v>
      </c>
      <c r="C939" s="27" t="str">
        <v>Train to Gain</v>
      </c>
      <c r="D939" s="27" t="str">
        <v>[40]</v>
      </c>
      <c r="E939" s="27" t="str" cm="1">
        <f t="array" ref="E939:F939">_xlfn.TEXTSPLIT($B939,")")</f>
        <v>3rdDec2024(11:41:52</v>
      </c>
      <c r="F939" s="27" t="str">
        <v>703728660Shorts</v>
      </c>
      <c r="G939" s="27" t="str">
        <f t="shared" si="141"/>
        <v>40]</v>
      </c>
      <c r="H939" s="27">
        <f>VALUE(SUBSTITUTE($G939,"]",""))</f>
        <v>40</v>
      </c>
      <c r="I939" s="27" t="str">
        <f t="shared" si="142"/>
        <v>Train to Gain</v>
      </c>
      <c r="J939" s="28" t="str">
        <f t="shared" si="143"/>
        <v>3rdDec2024 11:41:52</v>
      </c>
      <c r="K939" s="28" t="str" cm="1">
        <f t="array" ref="K939:L939">_xlfn.TEXTSPLIT($J939," ")</f>
        <v>3rdDec2024</v>
      </c>
      <c r="L939" s="28" t="str">
        <v>11:41:52</v>
      </c>
      <c r="M939" s="58" t="str">
        <f t="shared" si="144"/>
        <v>3/12/2024</v>
      </c>
      <c r="N939" s="28" t="str" cm="1">
        <f t="array" ref="N939:P939">_xlfn.TEXTSPLIT($M939,"/")</f>
        <v>3</v>
      </c>
      <c r="O939" s="28" t="str">
        <v>12</v>
      </c>
      <c r="P939" s="28" t="str">
        <v>2024</v>
      </c>
      <c r="Q939" s="28">
        <f>DATE(P939,N939,O939)</f>
        <v>45363</v>
      </c>
      <c r="R939" s="89" t="str" cm="1">
        <f t="array" ref="R939:T939">_xlfn.TEXTSPLIT($L939,":")</f>
        <v>11</v>
      </c>
      <c r="S939" s="28" t="str">
        <v>41</v>
      </c>
      <c r="T939" s="28" t="str">
        <v>52</v>
      </c>
      <c r="U939" s="90">
        <f t="shared" si="145"/>
        <v>0.4874074074074074</v>
      </c>
      <c r="V939" s="27" t="str">
        <f t="shared" si="146"/>
        <v>Shorts</v>
      </c>
      <c r="W939" s="37" t="str">
        <f t="shared" si="147"/>
        <v>Youtube</v>
      </c>
      <c r="X939" s="71">
        <f t="shared" si="139"/>
        <v>40</v>
      </c>
      <c r="Y939" s="60" t="str">
        <f t="shared" si="140"/>
        <v>Train to Gain</v>
      </c>
      <c r="Z939" s="69">
        <f t="shared" si="148"/>
        <v>45363</v>
      </c>
      <c r="AA939" s="66" t="str" cm="1">
        <f t="array" ref="AA939:AB939">_xlfn.TEXTSPLIT($F939,$V939)</f>
        <v>703728660</v>
      </c>
      <c r="AB939" t="str">
        <v/>
      </c>
    </row>
    <row r="940" spans="1:28">
      <c r="A940" s="32" t="s">
        <v>2068</v>
      </c>
      <c r="B940" s="37" t="str" cm="1">
        <f t="array" ref="B940:D940">TRIM(_xlfn.TEXTSPLIT($A940,"#"))</f>
        <v>2ndDec2024(07:15:18)703818663Explore Page</v>
      </c>
      <c r="C940" s="27" t="str">
        <v>Train to Gain</v>
      </c>
      <c r="D940" s="27" t="str">
        <v>[10]</v>
      </c>
      <c r="E940" s="27" t="str" cm="1">
        <f t="array" ref="E940:F940">_xlfn.TEXTSPLIT($B940,")")</f>
        <v>2ndDec2024(07:15:18</v>
      </c>
      <c r="F940" s="27" t="str">
        <v>703818663Explore Page</v>
      </c>
      <c r="G940" s="27" t="str">
        <f t="shared" si="141"/>
        <v>10]</v>
      </c>
      <c r="H940" s="27">
        <f>VALUE(SUBSTITUTE($G940,"]",""))</f>
        <v>10</v>
      </c>
      <c r="I940" s="27" t="str">
        <f t="shared" si="142"/>
        <v>Train to Gain</v>
      </c>
      <c r="J940" s="28" t="str">
        <f t="shared" si="143"/>
        <v>2ndDec2024 07:15:18</v>
      </c>
      <c r="K940" s="28" t="str" cm="1">
        <f t="array" ref="K940:L940">_xlfn.TEXTSPLIT($J940," ")</f>
        <v>2ndDec2024</v>
      </c>
      <c r="L940" s="28" t="str">
        <v>07:15:18</v>
      </c>
      <c r="M940" s="58" t="str">
        <f t="shared" si="144"/>
        <v>2/12/2024</v>
      </c>
      <c r="N940" s="28" t="str" cm="1">
        <f t="array" ref="N940:P940">_xlfn.TEXTSPLIT($M940,"/")</f>
        <v>2</v>
      </c>
      <c r="O940" s="28" t="str">
        <v>12</v>
      </c>
      <c r="P940" s="28" t="str">
        <v>2024</v>
      </c>
      <c r="Q940" s="28">
        <f>DATE(P940,N940,O940)</f>
        <v>45334</v>
      </c>
      <c r="R940" s="89" t="str" cm="1">
        <f t="array" ref="R940:T940">_xlfn.TEXTSPLIT($L940,":")</f>
        <v>07</v>
      </c>
      <c r="S940" s="28" t="str">
        <v>15</v>
      </c>
      <c r="T940" s="28" t="str">
        <v>18</v>
      </c>
      <c r="U940" s="90">
        <f t="shared" si="145"/>
        <v>0.30229166666666668</v>
      </c>
      <c r="V940" s="27" t="str">
        <f t="shared" si="146"/>
        <v>Explore Page</v>
      </c>
      <c r="W940" s="37" t="str">
        <f t="shared" si="147"/>
        <v>Instagram</v>
      </c>
      <c r="X940" s="71">
        <f t="shared" si="139"/>
        <v>10</v>
      </c>
      <c r="Y940" s="60" t="str">
        <f t="shared" si="140"/>
        <v>Train to Gain</v>
      </c>
      <c r="Z940" s="69">
        <f t="shared" si="148"/>
        <v>45334</v>
      </c>
      <c r="AA940" s="66" t="str" cm="1">
        <f t="array" ref="AA940:AB940">_xlfn.TEXTSPLIT($F940,$V940)</f>
        <v>703818663</v>
      </c>
      <c r="AB940" t="str">
        <v/>
      </c>
    </row>
    <row r="941" spans="1:28">
      <c r="A941" s="32" t="s">
        <v>2069</v>
      </c>
      <c r="B941" s="37" t="str" cm="1">
        <f t="array" ref="B941:D941">TRIM(_xlfn.TEXTSPLIT($A941,"#"))</f>
        <v>4thDec2024(08:01:20)703908667Explore Page</v>
      </c>
      <c r="C941" s="27" t="str">
        <v>Unlock Your Potential</v>
      </c>
      <c r="D941" s="27" t="str">
        <v>[20]</v>
      </c>
      <c r="E941" s="27" t="str" cm="1">
        <f t="array" ref="E941:F941">_xlfn.TEXTSPLIT($B941,")")</f>
        <v>4thDec2024(08:01:20</v>
      </c>
      <c r="F941" s="27" t="str">
        <v>703908667Explore Page</v>
      </c>
      <c r="G941" s="27" t="str">
        <f t="shared" si="141"/>
        <v>20]</v>
      </c>
      <c r="H941" s="27">
        <f>VALUE(SUBSTITUTE($G941,"]",""))</f>
        <v>20</v>
      </c>
      <c r="I941" s="27" t="str">
        <f t="shared" si="142"/>
        <v>Unlock Your Potential</v>
      </c>
      <c r="J941" s="28" t="str">
        <f t="shared" si="143"/>
        <v>4thDec2024 08:01:20</v>
      </c>
      <c r="K941" s="28" t="str" cm="1">
        <f t="array" ref="K941:L941">_xlfn.TEXTSPLIT($J941," ")</f>
        <v>4thDec2024</v>
      </c>
      <c r="L941" s="28" t="str">
        <v>08:01:20</v>
      </c>
      <c r="M941" s="58" t="str">
        <f t="shared" si="144"/>
        <v>4/12/2024</v>
      </c>
      <c r="N941" s="28" t="str" cm="1">
        <f t="array" ref="N941:P941">_xlfn.TEXTSPLIT($M941,"/")</f>
        <v>4</v>
      </c>
      <c r="O941" s="28" t="str">
        <v>12</v>
      </c>
      <c r="P941" s="28" t="str">
        <v>2024</v>
      </c>
      <c r="Q941" s="28">
        <f>DATE(P941,N941,O941)</f>
        <v>45394</v>
      </c>
      <c r="R941" s="89" t="str" cm="1">
        <f t="array" ref="R941:T941">_xlfn.TEXTSPLIT($L941,":")</f>
        <v>08</v>
      </c>
      <c r="S941" s="28" t="str">
        <v>01</v>
      </c>
      <c r="T941" s="28" t="str">
        <v>20</v>
      </c>
      <c r="U941" s="90">
        <f t="shared" si="145"/>
        <v>0.33425925925925926</v>
      </c>
      <c r="V941" s="27" t="str">
        <f t="shared" si="146"/>
        <v>Explore Page</v>
      </c>
      <c r="W941" s="37" t="str">
        <f t="shared" si="147"/>
        <v>Instagram</v>
      </c>
      <c r="X941" s="71">
        <f t="shared" si="139"/>
        <v>20</v>
      </c>
      <c r="Y941" s="60" t="str">
        <f t="shared" si="140"/>
        <v>Unlock Your Potential</v>
      </c>
      <c r="Z941" s="69">
        <f t="shared" si="148"/>
        <v>45394</v>
      </c>
      <c r="AA941" s="66" t="str" cm="1">
        <f t="array" ref="AA941:AB941">_xlfn.TEXTSPLIT($F941,$V941)</f>
        <v>703908667</v>
      </c>
      <c r="AB941" t="str">
        <v/>
      </c>
    </row>
    <row r="942" spans="1:28">
      <c r="A942" s="32" t="s">
        <v>2070</v>
      </c>
      <c r="B942" s="37" t="str" cm="1">
        <f t="array" ref="B942:D942">TRIM(_xlfn.TEXTSPLIT($A942,"#"))</f>
        <v>3rdDec2024(11:36:28)603998671Reels</v>
      </c>
      <c r="C942" s="27" t="str">
        <v>Unlock Your Potential</v>
      </c>
      <c r="D942" s="27" t="str">
        <v>[35]</v>
      </c>
      <c r="E942" s="27" t="str" cm="1">
        <f t="array" ref="E942:F942">_xlfn.TEXTSPLIT($B942,")")</f>
        <v>3rdDec2024(11:36:28</v>
      </c>
      <c r="F942" s="27" t="str">
        <v>603998671Reels</v>
      </c>
      <c r="G942" s="27" t="str">
        <f t="shared" si="141"/>
        <v>35]</v>
      </c>
      <c r="H942" s="27">
        <f>VALUE(SUBSTITUTE($G942,"]",""))</f>
        <v>35</v>
      </c>
      <c r="I942" s="27" t="str">
        <f t="shared" si="142"/>
        <v>Unlock Your Potential</v>
      </c>
      <c r="J942" s="28" t="str">
        <f t="shared" si="143"/>
        <v>3rdDec2024 11:36:28</v>
      </c>
      <c r="K942" s="28" t="str" cm="1">
        <f t="array" ref="K942:L942">_xlfn.TEXTSPLIT($J942," ")</f>
        <v>3rdDec2024</v>
      </c>
      <c r="L942" s="28" t="str">
        <v>11:36:28</v>
      </c>
      <c r="M942" s="58" t="str">
        <f t="shared" si="144"/>
        <v>3/12/2024</v>
      </c>
      <c r="N942" s="28" t="str" cm="1">
        <f t="array" ref="N942:P942">_xlfn.TEXTSPLIT($M942,"/")</f>
        <v>3</v>
      </c>
      <c r="O942" s="28" t="str">
        <v>12</v>
      </c>
      <c r="P942" s="28" t="str">
        <v>2024</v>
      </c>
      <c r="Q942" s="28">
        <f>DATE(P942,N942,O942)</f>
        <v>45363</v>
      </c>
      <c r="R942" s="89" t="str" cm="1">
        <f t="array" ref="R942:T942">_xlfn.TEXTSPLIT($L942,":")</f>
        <v>11</v>
      </c>
      <c r="S942" s="28" t="str">
        <v>36</v>
      </c>
      <c r="T942" s="28" t="str">
        <v>28</v>
      </c>
      <c r="U942" s="90">
        <f t="shared" si="145"/>
        <v>0.48365740740740742</v>
      </c>
      <c r="V942" s="27" t="str">
        <f t="shared" si="146"/>
        <v>Reels</v>
      </c>
      <c r="W942" s="37" t="str">
        <f t="shared" si="147"/>
        <v>Instagram</v>
      </c>
      <c r="X942" s="71">
        <f t="shared" si="139"/>
        <v>35</v>
      </c>
      <c r="Y942" s="60" t="str">
        <f t="shared" si="140"/>
        <v>Unlock Your Potential</v>
      </c>
      <c r="Z942" s="69">
        <f t="shared" si="148"/>
        <v>45363</v>
      </c>
      <c r="AA942" s="66" t="str" cm="1">
        <f t="array" ref="AA942:AB942">_xlfn.TEXTSPLIT($F942,$V942)</f>
        <v>603998671</v>
      </c>
      <c r="AB942" t="str">
        <v/>
      </c>
    </row>
    <row r="943" spans="1:28">
      <c r="A943" s="32" t="s">
        <v>2071</v>
      </c>
      <c r="B943" s="37" t="str" cm="1">
        <f t="array" ref="B943:D943">TRIM(_xlfn.TEXTSPLIT($A943,"#"))</f>
        <v>5thDec2024(09:44:25)604088675Explore Page</v>
      </c>
      <c r="C943" s="27" t="str">
        <v>Train to Gain</v>
      </c>
      <c r="D943" s="27" t="str">
        <v>[13]</v>
      </c>
      <c r="E943" s="27" t="str" cm="1">
        <f t="array" ref="E943:F943">_xlfn.TEXTSPLIT($B943,")")</f>
        <v>5thDec2024(09:44:25</v>
      </c>
      <c r="F943" s="27" t="str">
        <v>604088675Explore Page</v>
      </c>
      <c r="G943" s="27" t="str">
        <f t="shared" si="141"/>
        <v>13]</v>
      </c>
      <c r="H943" s="27">
        <f>VALUE(SUBSTITUTE($G943,"]",""))</f>
        <v>13</v>
      </c>
      <c r="I943" s="27" t="str">
        <f t="shared" si="142"/>
        <v>Train to Gain</v>
      </c>
      <c r="J943" s="28" t="str">
        <f t="shared" si="143"/>
        <v>5thDec2024 09:44:25</v>
      </c>
      <c r="K943" s="28" t="str" cm="1">
        <f t="array" ref="K943:L943">_xlfn.TEXTSPLIT($J943," ")</f>
        <v>5thDec2024</v>
      </c>
      <c r="L943" s="28" t="str">
        <v>09:44:25</v>
      </c>
      <c r="M943" s="58" t="str">
        <f t="shared" si="144"/>
        <v>5/12/2024</v>
      </c>
      <c r="N943" s="28" t="str" cm="1">
        <f t="array" ref="N943:P943">_xlfn.TEXTSPLIT($M943,"/")</f>
        <v>5</v>
      </c>
      <c r="O943" s="28" t="str">
        <v>12</v>
      </c>
      <c r="P943" s="28" t="str">
        <v>2024</v>
      </c>
      <c r="Q943" s="28">
        <f>DATE(P943,N943,O943)</f>
        <v>45424</v>
      </c>
      <c r="R943" s="89" t="str" cm="1">
        <f t="array" ref="R943:T943">_xlfn.TEXTSPLIT($L943,":")</f>
        <v>09</v>
      </c>
      <c r="S943" s="28" t="str">
        <v>44</v>
      </c>
      <c r="T943" s="28" t="str">
        <v>25</v>
      </c>
      <c r="U943" s="90">
        <f t="shared" si="145"/>
        <v>0.40584490740740742</v>
      </c>
      <c r="V943" s="27" t="str">
        <f t="shared" si="146"/>
        <v>Explore Page</v>
      </c>
      <c r="W943" s="37" t="str">
        <f t="shared" si="147"/>
        <v>Instagram</v>
      </c>
      <c r="X943" s="71">
        <f t="shared" si="139"/>
        <v>13</v>
      </c>
      <c r="Y943" s="60" t="str">
        <f t="shared" si="140"/>
        <v>Train to Gain</v>
      </c>
      <c r="Z943" s="69">
        <f t="shared" si="148"/>
        <v>45424</v>
      </c>
      <c r="AA943" s="66" t="str" cm="1">
        <f t="array" ref="AA943:AB943">_xlfn.TEXTSPLIT($F943,$V943)</f>
        <v>604088675</v>
      </c>
      <c r="AB943" t="str">
        <v/>
      </c>
    </row>
    <row r="944" spans="1:28">
      <c r="A944" s="32" t="s">
        <v>2072</v>
      </c>
      <c r="B944" s="37" t="str" cm="1">
        <f t="array" ref="B944:D944">TRIM(_xlfn.TEXTSPLIT($A944,"#"))</f>
        <v>2ndDec2024(03:07:36)604178679Monetization</v>
      </c>
      <c r="C944" s="27" t="str">
        <v>Train to Gain</v>
      </c>
      <c r="D944" s="27" t="str">
        <v>[35]</v>
      </c>
      <c r="E944" s="27" t="str" cm="1">
        <f t="array" ref="E944:F944">_xlfn.TEXTSPLIT($B944,")")</f>
        <v>2ndDec2024(03:07:36</v>
      </c>
      <c r="F944" s="27" t="str">
        <v>604178679Monetization</v>
      </c>
      <c r="G944" s="27" t="str">
        <f t="shared" si="141"/>
        <v>35]</v>
      </c>
      <c r="H944" s="27">
        <f>VALUE(SUBSTITUTE($G944,"]",""))</f>
        <v>35</v>
      </c>
      <c r="I944" s="27" t="str">
        <f t="shared" si="142"/>
        <v>Train to Gain</v>
      </c>
      <c r="J944" s="28" t="str">
        <f t="shared" si="143"/>
        <v>2ndDec2024 03:07:36</v>
      </c>
      <c r="K944" s="28" t="str" cm="1">
        <f t="array" ref="K944:L944">_xlfn.TEXTSPLIT($J944," ")</f>
        <v>2ndDec2024</v>
      </c>
      <c r="L944" s="28" t="str">
        <v>03:07:36</v>
      </c>
      <c r="M944" s="58" t="str">
        <f t="shared" si="144"/>
        <v>2/12/2024</v>
      </c>
      <c r="N944" s="28" t="str" cm="1">
        <f t="array" ref="N944:P944">_xlfn.TEXTSPLIT($M944,"/")</f>
        <v>2</v>
      </c>
      <c r="O944" s="28" t="str">
        <v>12</v>
      </c>
      <c r="P944" s="28" t="str">
        <v>2024</v>
      </c>
      <c r="Q944" s="28">
        <f>DATE(P944,N944,O944)</f>
        <v>45334</v>
      </c>
      <c r="R944" s="89" t="str" cm="1">
        <f t="array" ref="R944:T944">_xlfn.TEXTSPLIT($L944,":")</f>
        <v>03</v>
      </c>
      <c r="S944" s="28" t="str">
        <v>07</v>
      </c>
      <c r="T944" s="28" t="str">
        <v>36</v>
      </c>
      <c r="U944" s="90">
        <f t="shared" si="145"/>
        <v>0.13027777777777777</v>
      </c>
      <c r="V944" s="27" t="str">
        <f t="shared" si="146"/>
        <v>Monetization</v>
      </c>
      <c r="W944" s="37" t="str">
        <f t="shared" si="147"/>
        <v>Youtube</v>
      </c>
      <c r="X944" s="71">
        <f t="shared" si="139"/>
        <v>35</v>
      </c>
      <c r="Y944" s="60" t="str">
        <f t="shared" si="140"/>
        <v>Train to Gain</v>
      </c>
      <c r="Z944" s="69">
        <f t="shared" si="148"/>
        <v>45334</v>
      </c>
      <c r="AA944" s="66" t="str" cm="1">
        <f t="array" ref="AA944:AB944">_xlfn.TEXTSPLIT($F944,$V944)</f>
        <v>604178679</v>
      </c>
      <c r="AB944" t="str">
        <v/>
      </c>
    </row>
    <row r="945" spans="1:28">
      <c r="A945" s="32" t="s">
        <v>2073</v>
      </c>
      <c r="B945" s="37" t="str" cm="1">
        <f t="array" ref="B945:D945">TRIM(_xlfn.TEXTSPLIT($A945,"#"))</f>
        <v>1stDec2024(02:31:00)604268682Subscribers</v>
      </c>
      <c r="C945" s="27" t="str">
        <v>Train to Gain</v>
      </c>
      <c r="D945" s="27" t="str">
        <v>[16]</v>
      </c>
      <c r="E945" s="27" t="str" cm="1">
        <f t="array" ref="E945:F945">_xlfn.TEXTSPLIT($B945,")")</f>
        <v>1stDec2024(02:31:00</v>
      </c>
      <c r="F945" s="27" t="str">
        <v>604268682Subscribers</v>
      </c>
      <c r="G945" s="27" t="str">
        <f t="shared" si="141"/>
        <v>16]</v>
      </c>
      <c r="H945" s="27">
        <f>VALUE(SUBSTITUTE($G945,"]",""))</f>
        <v>16</v>
      </c>
      <c r="I945" s="27" t="str">
        <f t="shared" si="142"/>
        <v>Train to Gain</v>
      </c>
      <c r="J945" s="28" t="str">
        <f t="shared" si="143"/>
        <v>1stDec2024 02:31:00</v>
      </c>
      <c r="K945" s="28" t="str" cm="1">
        <f t="array" ref="K945:L945">_xlfn.TEXTSPLIT($J945," ")</f>
        <v>1stDec2024</v>
      </c>
      <c r="L945" s="28" t="str">
        <v>02:31:00</v>
      </c>
      <c r="M945" s="58" t="str">
        <f t="shared" si="144"/>
        <v>1/12/2024</v>
      </c>
      <c r="N945" s="28" t="str" cm="1">
        <f t="array" ref="N945:P945">_xlfn.TEXTSPLIT($M945,"/")</f>
        <v>1</v>
      </c>
      <c r="O945" s="28" t="str">
        <v>12</v>
      </c>
      <c r="P945" s="28" t="str">
        <v>2024</v>
      </c>
      <c r="Q945" s="28">
        <f>DATE(P945,N945,O945)</f>
        <v>45303</v>
      </c>
      <c r="R945" s="89" t="str" cm="1">
        <f t="array" ref="R945:T945">_xlfn.TEXTSPLIT($L945,":")</f>
        <v>02</v>
      </c>
      <c r="S945" s="28" t="str">
        <v>31</v>
      </c>
      <c r="T945" s="28" t="str">
        <v>00</v>
      </c>
      <c r="U945" s="90">
        <f t="shared" si="145"/>
        <v>0.10486111111111111</v>
      </c>
      <c r="V945" s="27" t="str">
        <f t="shared" si="146"/>
        <v>Subscribers</v>
      </c>
      <c r="W945" s="37" t="str">
        <f t="shared" si="147"/>
        <v>Youtube</v>
      </c>
      <c r="X945" s="71">
        <f t="shared" si="139"/>
        <v>16</v>
      </c>
      <c r="Y945" s="60" t="str">
        <f t="shared" si="140"/>
        <v>Train to Gain</v>
      </c>
      <c r="Z945" s="69">
        <f t="shared" si="148"/>
        <v>45303</v>
      </c>
      <c r="AA945" s="66" t="str" cm="1">
        <f t="array" ref="AA945:AB945">_xlfn.TEXTSPLIT($F945,$V945)</f>
        <v>604268682</v>
      </c>
      <c r="AB945" t="str">
        <v/>
      </c>
    </row>
    <row r="946" spans="1:28">
      <c r="A946" s="32" t="s">
        <v>2074</v>
      </c>
      <c r="B946" s="37" t="str" cm="1">
        <f t="array" ref="B946:D946">TRIM(_xlfn.TEXTSPLIT($A946,"#"))</f>
        <v>1stDec2024(05:12:23)604358686Explore Page</v>
      </c>
      <c r="C946" s="27" t="str">
        <v>Unlock Your Potential</v>
      </c>
      <c r="D946" s="27" t="str">
        <v>[34]</v>
      </c>
      <c r="E946" s="27" t="str" cm="1">
        <f t="array" ref="E946:F946">_xlfn.TEXTSPLIT($B946,")")</f>
        <v>1stDec2024(05:12:23</v>
      </c>
      <c r="F946" s="27" t="str">
        <v>604358686Explore Page</v>
      </c>
      <c r="G946" s="27" t="str">
        <f t="shared" si="141"/>
        <v>34]</v>
      </c>
      <c r="H946" s="27">
        <f>VALUE(SUBSTITUTE($G946,"]",""))</f>
        <v>34</v>
      </c>
      <c r="I946" s="27" t="str">
        <f t="shared" si="142"/>
        <v>Unlock Your Potential</v>
      </c>
      <c r="J946" s="28" t="str">
        <f t="shared" si="143"/>
        <v>1stDec2024 05:12:23</v>
      </c>
      <c r="K946" s="28" t="str" cm="1">
        <f t="array" ref="K946:L946">_xlfn.TEXTSPLIT($J946," ")</f>
        <v>1stDec2024</v>
      </c>
      <c r="L946" s="28" t="str">
        <v>05:12:23</v>
      </c>
      <c r="M946" s="58" t="str">
        <f t="shared" si="144"/>
        <v>1/12/2024</v>
      </c>
      <c r="N946" s="28" t="str" cm="1">
        <f t="array" ref="N946:P946">_xlfn.TEXTSPLIT($M946,"/")</f>
        <v>1</v>
      </c>
      <c r="O946" s="28" t="str">
        <v>12</v>
      </c>
      <c r="P946" s="28" t="str">
        <v>2024</v>
      </c>
      <c r="Q946" s="28">
        <f>DATE(P946,N946,O946)</f>
        <v>45303</v>
      </c>
      <c r="R946" s="89" t="str" cm="1">
        <f t="array" ref="R946:T946">_xlfn.TEXTSPLIT($L946,":")</f>
        <v>05</v>
      </c>
      <c r="S946" s="28" t="str">
        <v>12</v>
      </c>
      <c r="T946" s="28" t="str">
        <v>23</v>
      </c>
      <c r="U946" s="90">
        <f t="shared" si="145"/>
        <v>0.21693287037037037</v>
      </c>
      <c r="V946" s="27" t="str">
        <f t="shared" si="146"/>
        <v>Explore Page</v>
      </c>
      <c r="W946" s="37" t="str">
        <f t="shared" si="147"/>
        <v>Instagram</v>
      </c>
      <c r="X946" s="71">
        <f t="shared" si="139"/>
        <v>34</v>
      </c>
      <c r="Y946" s="60" t="str">
        <f t="shared" si="140"/>
        <v>Unlock Your Potential</v>
      </c>
      <c r="Z946" s="69">
        <f t="shared" si="148"/>
        <v>45303</v>
      </c>
      <c r="AA946" s="66" t="str" cm="1">
        <f t="array" ref="AA946:AB946">_xlfn.TEXTSPLIT($F946,$V946)</f>
        <v>604358686</v>
      </c>
      <c r="AB946" t="str">
        <v/>
      </c>
    </row>
    <row r="947" spans="1:28">
      <c r="A947" s="32" t="s">
        <v>2075</v>
      </c>
      <c r="B947" s="37" t="str" cm="1">
        <f t="array" ref="B947:D947">TRIM(_xlfn.TEXTSPLIT($A947,"#"))</f>
        <v>3rdDec2024(07:06:50)604448690Subscribers</v>
      </c>
      <c r="C947" s="27" t="str">
        <v>Unlock Your Potential</v>
      </c>
      <c r="D947" s="27" t="str">
        <v>[14]</v>
      </c>
      <c r="E947" s="27" t="str" cm="1">
        <f t="array" ref="E947:F947">_xlfn.TEXTSPLIT($B947,")")</f>
        <v>3rdDec2024(07:06:50</v>
      </c>
      <c r="F947" s="27" t="str">
        <v>604448690Subscribers</v>
      </c>
      <c r="G947" s="27" t="str">
        <f t="shared" si="141"/>
        <v>14]</v>
      </c>
      <c r="H947" s="27">
        <f>VALUE(SUBSTITUTE($G947,"]",""))</f>
        <v>14</v>
      </c>
      <c r="I947" s="27" t="str">
        <f t="shared" si="142"/>
        <v>Unlock Your Potential</v>
      </c>
      <c r="J947" s="28" t="str">
        <f t="shared" si="143"/>
        <v>3rdDec2024 07:06:50</v>
      </c>
      <c r="K947" s="28" t="str" cm="1">
        <f t="array" ref="K947:L947">_xlfn.TEXTSPLIT($J947," ")</f>
        <v>3rdDec2024</v>
      </c>
      <c r="L947" s="28" t="str">
        <v>07:06:50</v>
      </c>
      <c r="M947" s="58" t="str">
        <f t="shared" si="144"/>
        <v>3/12/2024</v>
      </c>
      <c r="N947" s="28" t="str" cm="1">
        <f t="array" ref="N947:P947">_xlfn.TEXTSPLIT($M947,"/")</f>
        <v>3</v>
      </c>
      <c r="O947" s="28" t="str">
        <v>12</v>
      </c>
      <c r="P947" s="28" t="str">
        <v>2024</v>
      </c>
      <c r="Q947" s="28">
        <f>DATE(P947,N947,O947)</f>
        <v>45363</v>
      </c>
      <c r="R947" s="89" t="str" cm="1">
        <f t="array" ref="R947:T947">_xlfn.TEXTSPLIT($L947,":")</f>
        <v>07</v>
      </c>
      <c r="S947" s="28" t="str">
        <v>06</v>
      </c>
      <c r="T947" s="28" t="str">
        <v>50</v>
      </c>
      <c r="U947" s="90">
        <f t="shared" si="145"/>
        <v>0.29641203703703706</v>
      </c>
      <c r="V947" s="27" t="str">
        <f t="shared" si="146"/>
        <v>Subscribers</v>
      </c>
      <c r="W947" s="37" t="str">
        <f t="shared" si="147"/>
        <v>Youtube</v>
      </c>
      <c r="X947" s="71">
        <f t="shared" si="139"/>
        <v>14</v>
      </c>
      <c r="Y947" s="60" t="str">
        <f t="shared" si="140"/>
        <v>Unlock Your Potential</v>
      </c>
      <c r="Z947" s="69">
        <f t="shared" si="148"/>
        <v>45363</v>
      </c>
      <c r="AA947" s="66" t="str" cm="1">
        <f t="array" ref="AA947:AB947">_xlfn.TEXTSPLIT($F947,$V947)</f>
        <v>604448690</v>
      </c>
      <c r="AB947" t="str">
        <v/>
      </c>
    </row>
    <row r="948" spans="1:28">
      <c r="A948" s="32" t="s">
        <v>2076</v>
      </c>
      <c r="B948" s="37" t="str" cm="1">
        <f t="array" ref="B948:D948">TRIM(_xlfn.TEXTSPLIT($A948,"#"))</f>
        <v>3rdDec2024(11:56:25)704538694Reels</v>
      </c>
      <c r="C948" s="27" t="str">
        <v>Train to Gain</v>
      </c>
      <c r="D948" s="27" t="str">
        <v>[17]</v>
      </c>
      <c r="E948" s="27" t="str" cm="1">
        <f t="array" ref="E948:F948">_xlfn.TEXTSPLIT($B948,")")</f>
        <v>3rdDec2024(11:56:25</v>
      </c>
      <c r="F948" s="27" t="str">
        <v>704538694Reels</v>
      </c>
      <c r="G948" s="27" t="str">
        <f t="shared" si="141"/>
        <v>17]</v>
      </c>
      <c r="H948" s="27">
        <f>VALUE(SUBSTITUTE($G948,"]",""))</f>
        <v>17</v>
      </c>
      <c r="I948" s="27" t="str">
        <f t="shared" si="142"/>
        <v>Train to Gain</v>
      </c>
      <c r="J948" s="28" t="str">
        <f t="shared" si="143"/>
        <v>3rdDec2024 11:56:25</v>
      </c>
      <c r="K948" s="28" t="str" cm="1">
        <f t="array" ref="K948:L948">_xlfn.TEXTSPLIT($J948," ")</f>
        <v>3rdDec2024</v>
      </c>
      <c r="L948" s="28" t="str">
        <v>11:56:25</v>
      </c>
      <c r="M948" s="58" t="str">
        <f t="shared" si="144"/>
        <v>3/12/2024</v>
      </c>
      <c r="N948" s="28" t="str" cm="1">
        <f t="array" ref="N948:P948">_xlfn.TEXTSPLIT($M948,"/")</f>
        <v>3</v>
      </c>
      <c r="O948" s="28" t="str">
        <v>12</v>
      </c>
      <c r="P948" s="28" t="str">
        <v>2024</v>
      </c>
      <c r="Q948" s="28">
        <f>DATE(P948,N948,O948)</f>
        <v>45363</v>
      </c>
      <c r="R948" s="89" t="str" cm="1">
        <f t="array" ref="R948:T948">_xlfn.TEXTSPLIT($L948,":")</f>
        <v>11</v>
      </c>
      <c r="S948" s="28" t="str">
        <v>56</v>
      </c>
      <c r="T948" s="28" t="str">
        <v>25</v>
      </c>
      <c r="U948" s="90">
        <f t="shared" si="145"/>
        <v>0.49751157407407409</v>
      </c>
      <c r="V948" s="27" t="str">
        <f t="shared" si="146"/>
        <v>Reels</v>
      </c>
      <c r="W948" s="37" t="str">
        <f t="shared" si="147"/>
        <v>Instagram</v>
      </c>
      <c r="X948" s="71">
        <f t="shared" si="139"/>
        <v>17</v>
      </c>
      <c r="Y948" s="60" t="str">
        <f t="shared" si="140"/>
        <v>Train to Gain</v>
      </c>
      <c r="Z948" s="69">
        <f t="shared" si="148"/>
        <v>45363</v>
      </c>
      <c r="AA948" s="66" t="str" cm="1">
        <f t="array" ref="AA948:AB948">_xlfn.TEXTSPLIT($F948,$V948)</f>
        <v>704538694</v>
      </c>
      <c r="AB948" t="str">
        <v/>
      </c>
    </row>
    <row r="949" spans="1:28">
      <c r="A949" s="32" t="s">
        <v>2077</v>
      </c>
      <c r="B949" s="37" t="str" cm="1">
        <f t="array" ref="B949:D949">TRIM(_xlfn.TEXTSPLIT($A949,"#"))</f>
        <v>3rdDec2024(10:33:54)604628697News Feed</v>
      </c>
      <c r="C949" s="27" t="str">
        <v>Unlock Your Potential</v>
      </c>
      <c r="D949" s="27" t="str">
        <v>[32]</v>
      </c>
      <c r="E949" s="27" t="str" cm="1">
        <f t="array" ref="E949:F949">_xlfn.TEXTSPLIT($B949,")")</f>
        <v>3rdDec2024(10:33:54</v>
      </c>
      <c r="F949" s="27" t="str">
        <v>604628697News Feed</v>
      </c>
      <c r="G949" s="27" t="str">
        <f t="shared" si="141"/>
        <v>32]</v>
      </c>
      <c r="H949" s="27">
        <f>VALUE(SUBSTITUTE($G949,"]",""))</f>
        <v>32</v>
      </c>
      <c r="I949" s="27" t="str">
        <f t="shared" si="142"/>
        <v>Unlock Your Potential</v>
      </c>
      <c r="J949" s="28" t="str">
        <f t="shared" si="143"/>
        <v>3rdDec2024 10:33:54</v>
      </c>
      <c r="K949" s="28" t="str" cm="1">
        <f t="array" ref="K949:L949">_xlfn.TEXTSPLIT($J949," ")</f>
        <v>3rdDec2024</v>
      </c>
      <c r="L949" s="28" t="str">
        <v>10:33:54</v>
      </c>
      <c r="M949" s="58" t="str">
        <f t="shared" si="144"/>
        <v>3/12/2024</v>
      </c>
      <c r="N949" s="28" t="str" cm="1">
        <f t="array" ref="N949:P949">_xlfn.TEXTSPLIT($M949,"/")</f>
        <v>3</v>
      </c>
      <c r="O949" s="28" t="str">
        <v>12</v>
      </c>
      <c r="P949" s="28" t="str">
        <v>2024</v>
      </c>
      <c r="Q949" s="28">
        <f>DATE(P949,N949,O949)</f>
        <v>45363</v>
      </c>
      <c r="R949" s="89" t="str" cm="1">
        <f t="array" ref="R949:T949">_xlfn.TEXTSPLIT($L949,":")</f>
        <v>10</v>
      </c>
      <c r="S949" s="28" t="str">
        <v>33</v>
      </c>
      <c r="T949" s="28" t="str">
        <v>54</v>
      </c>
      <c r="U949" s="90">
        <f t="shared" si="145"/>
        <v>0.44020833333333331</v>
      </c>
      <c r="V949" s="27" t="str">
        <f t="shared" si="146"/>
        <v>News Feed</v>
      </c>
      <c r="W949" s="37" t="str">
        <f t="shared" si="147"/>
        <v>Facebook</v>
      </c>
      <c r="X949" s="71">
        <f t="shared" si="139"/>
        <v>32</v>
      </c>
      <c r="Y949" s="60" t="str">
        <f t="shared" si="140"/>
        <v>Unlock Your Potential</v>
      </c>
      <c r="Z949" s="69">
        <f t="shared" si="148"/>
        <v>45363</v>
      </c>
      <c r="AA949" s="66" t="str" cm="1">
        <f t="array" ref="AA949:AB949">_xlfn.TEXTSPLIT($F949,$V949)</f>
        <v>604628697</v>
      </c>
      <c r="AB949" t="str">
        <v/>
      </c>
    </row>
    <row r="950" spans="1:28">
      <c r="A950" s="32" t="s">
        <v>2078</v>
      </c>
      <c r="B950" s="37" t="str" cm="1">
        <f t="array" ref="B950:D950">TRIM(_xlfn.TEXTSPLIT($A950,"#"))</f>
        <v>4thDec2024(03:22:27)704718701Shorts</v>
      </c>
      <c r="C950" s="27" t="str">
        <v>Unlock Your Potential</v>
      </c>
      <c r="D950" s="27" t="str">
        <v>[17]</v>
      </c>
      <c r="E950" s="27" t="str" cm="1">
        <f t="array" ref="E950:F950">_xlfn.TEXTSPLIT($B950,")")</f>
        <v>4thDec2024(03:22:27</v>
      </c>
      <c r="F950" s="27" t="str">
        <v>704718701Shorts</v>
      </c>
      <c r="G950" s="27" t="str">
        <f t="shared" si="141"/>
        <v>17]</v>
      </c>
      <c r="H950" s="27">
        <f>VALUE(SUBSTITUTE($G950,"]",""))</f>
        <v>17</v>
      </c>
      <c r="I950" s="27" t="str">
        <f t="shared" si="142"/>
        <v>Unlock Your Potential</v>
      </c>
      <c r="J950" s="28" t="str">
        <f t="shared" si="143"/>
        <v>4thDec2024 03:22:27</v>
      </c>
      <c r="K950" s="28" t="str" cm="1">
        <f t="array" ref="K950:L950">_xlfn.TEXTSPLIT($J950," ")</f>
        <v>4thDec2024</v>
      </c>
      <c r="L950" s="28" t="str">
        <v>03:22:27</v>
      </c>
      <c r="M950" s="58" t="str">
        <f t="shared" si="144"/>
        <v>4/12/2024</v>
      </c>
      <c r="N950" s="28" t="str" cm="1">
        <f t="array" ref="N950:P950">_xlfn.TEXTSPLIT($M950,"/")</f>
        <v>4</v>
      </c>
      <c r="O950" s="28" t="str">
        <v>12</v>
      </c>
      <c r="P950" s="28" t="str">
        <v>2024</v>
      </c>
      <c r="Q950" s="28">
        <f>DATE(P950,N950,O950)</f>
        <v>45394</v>
      </c>
      <c r="R950" s="89" t="str" cm="1">
        <f t="array" ref="R950:T950">_xlfn.TEXTSPLIT($L950,":")</f>
        <v>03</v>
      </c>
      <c r="S950" s="28" t="str">
        <v>22</v>
      </c>
      <c r="T950" s="28" t="str">
        <v>27</v>
      </c>
      <c r="U950" s="90">
        <f t="shared" si="145"/>
        <v>0.14059027777777777</v>
      </c>
      <c r="V950" s="27" t="str">
        <f t="shared" si="146"/>
        <v>Shorts</v>
      </c>
      <c r="W950" s="37" t="str">
        <f t="shared" si="147"/>
        <v>Youtube</v>
      </c>
      <c r="X950" s="71">
        <f t="shared" si="139"/>
        <v>17</v>
      </c>
      <c r="Y950" s="60" t="str">
        <f t="shared" si="140"/>
        <v>Unlock Your Potential</v>
      </c>
      <c r="Z950" s="69">
        <f t="shared" si="148"/>
        <v>45394</v>
      </c>
      <c r="AA950" s="66" t="str" cm="1">
        <f t="array" ref="AA950:AB950">_xlfn.TEXTSPLIT($F950,$V950)</f>
        <v>704718701</v>
      </c>
      <c r="AB950" t="str">
        <v/>
      </c>
    </row>
    <row r="951" spans="1:28">
      <c r="A951" s="32" t="s">
        <v>2079</v>
      </c>
      <c r="B951" s="37" t="str" cm="1">
        <f t="array" ref="B951:D951">TRIM(_xlfn.TEXTSPLIT($A951,"#"))</f>
        <v>3rdDec2024(02:22:32)604808705Explore Page</v>
      </c>
      <c r="C951" s="27" t="str">
        <v>Unlock Your Potential</v>
      </c>
      <c r="D951" s="27" t="str">
        <v>[32]</v>
      </c>
      <c r="E951" s="27" t="str" cm="1">
        <f t="array" ref="E951:F951">_xlfn.TEXTSPLIT($B951,")")</f>
        <v>3rdDec2024(02:22:32</v>
      </c>
      <c r="F951" s="27" t="str">
        <v>604808705Explore Page</v>
      </c>
      <c r="G951" s="27" t="str">
        <f t="shared" si="141"/>
        <v>32]</v>
      </c>
      <c r="H951" s="27">
        <f>VALUE(SUBSTITUTE($G951,"]",""))</f>
        <v>32</v>
      </c>
      <c r="I951" s="27" t="str">
        <f t="shared" si="142"/>
        <v>Unlock Your Potential</v>
      </c>
      <c r="J951" s="28" t="str">
        <f t="shared" si="143"/>
        <v>3rdDec2024 02:22:32</v>
      </c>
      <c r="K951" s="28" t="str" cm="1">
        <f t="array" ref="K951:L951">_xlfn.TEXTSPLIT($J951," ")</f>
        <v>3rdDec2024</v>
      </c>
      <c r="L951" s="28" t="str">
        <v>02:22:32</v>
      </c>
      <c r="M951" s="58" t="str">
        <f t="shared" si="144"/>
        <v>3/12/2024</v>
      </c>
      <c r="N951" s="28" t="str" cm="1">
        <f t="array" ref="N951:P951">_xlfn.TEXTSPLIT($M951,"/")</f>
        <v>3</v>
      </c>
      <c r="O951" s="28" t="str">
        <v>12</v>
      </c>
      <c r="P951" s="28" t="str">
        <v>2024</v>
      </c>
      <c r="Q951" s="28">
        <f>DATE(P951,N951,O951)</f>
        <v>45363</v>
      </c>
      <c r="R951" s="89" t="str" cm="1">
        <f t="array" ref="R951:T951">_xlfn.TEXTSPLIT($L951,":")</f>
        <v>02</v>
      </c>
      <c r="S951" s="28" t="str">
        <v>22</v>
      </c>
      <c r="T951" s="28" t="str">
        <v>32</v>
      </c>
      <c r="U951" s="90">
        <f t="shared" si="145"/>
        <v>9.8981481481481476E-2</v>
      </c>
      <c r="V951" s="27" t="str">
        <f t="shared" si="146"/>
        <v>Explore Page</v>
      </c>
      <c r="W951" s="37" t="str">
        <f t="shared" si="147"/>
        <v>Instagram</v>
      </c>
      <c r="X951" s="71">
        <f t="shared" si="139"/>
        <v>32</v>
      </c>
      <c r="Y951" s="60" t="str">
        <f t="shared" si="140"/>
        <v>Unlock Your Potential</v>
      </c>
      <c r="Z951" s="69">
        <f t="shared" si="148"/>
        <v>45363</v>
      </c>
      <c r="AA951" s="66" t="str" cm="1">
        <f t="array" ref="AA951:AB951">_xlfn.TEXTSPLIT($F951,$V951)</f>
        <v>604808705</v>
      </c>
      <c r="AB951" t="str">
        <v/>
      </c>
    </row>
    <row r="952" spans="1:28">
      <c r="A952" s="32" t="s">
        <v>2080</v>
      </c>
      <c r="B952" s="37" t="str" cm="1">
        <f t="array" ref="B952:D952">TRIM(_xlfn.TEXTSPLIT($A952,"#"))</f>
        <v>2ndDec2024(06:42:00)604898709Explore Page</v>
      </c>
      <c r="C952" s="27" t="str">
        <v>Unlock Your Potential</v>
      </c>
      <c r="D952" s="27" t="str">
        <v>[11]</v>
      </c>
      <c r="E952" s="27" t="str" cm="1">
        <f t="array" ref="E952:F952">_xlfn.TEXTSPLIT($B952,")")</f>
        <v>2ndDec2024(06:42:00</v>
      </c>
      <c r="F952" s="27" t="str">
        <v>604898709Explore Page</v>
      </c>
      <c r="G952" s="27" t="str">
        <f t="shared" si="141"/>
        <v>11]</v>
      </c>
      <c r="H952" s="27">
        <f>VALUE(SUBSTITUTE($G952,"]",""))</f>
        <v>11</v>
      </c>
      <c r="I952" s="27" t="str">
        <f t="shared" si="142"/>
        <v>Unlock Your Potential</v>
      </c>
      <c r="J952" s="28" t="str">
        <f t="shared" si="143"/>
        <v>2ndDec2024 06:42:00</v>
      </c>
      <c r="K952" s="28" t="str" cm="1">
        <f t="array" ref="K952:L952">_xlfn.TEXTSPLIT($J952," ")</f>
        <v>2ndDec2024</v>
      </c>
      <c r="L952" s="28" t="str">
        <v>06:42:00</v>
      </c>
      <c r="M952" s="58" t="str">
        <f t="shared" si="144"/>
        <v>2/12/2024</v>
      </c>
      <c r="N952" s="28" t="str" cm="1">
        <f t="array" ref="N952:P952">_xlfn.TEXTSPLIT($M952,"/")</f>
        <v>2</v>
      </c>
      <c r="O952" s="28" t="str">
        <v>12</v>
      </c>
      <c r="P952" s="28" t="str">
        <v>2024</v>
      </c>
      <c r="Q952" s="28">
        <f>DATE(P952,N952,O952)</f>
        <v>45334</v>
      </c>
      <c r="R952" s="89" t="str" cm="1">
        <f t="array" ref="R952:T952">_xlfn.TEXTSPLIT($L952,":")</f>
        <v>06</v>
      </c>
      <c r="S952" s="28" t="str">
        <v>42</v>
      </c>
      <c r="T952" s="28" t="str">
        <v>00</v>
      </c>
      <c r="U952" s="90">
        <f t="shared" si="145"/>
        <v>0.27916666666666667</v>
      </c>
      <c r="V952" s="27" t="str">
        <f t="shared" si="146"/>
        <v>Explore Page</v>
      </c>
      <c r="W952" s="37" t="str">
        <f t="shared" si="147"/>
        <v>Instagram</v>
      </c>
      <c r="X952" s="71">
        <f t="shared" si="139"/>
        <v>11</v>
      </c>
      <c r="Y952" s="60" t="str">
        <f t="shared" si="140"/>
        <v>Unlock Your Potential</v>
      </c>
      <c r="Z952" s="69">
        <f t="shared" si="148"/>
        <v>45334</v>
      </c>
      <c r="AA952" s="66" t="str" cm="1">
        <f t="array" ref="AA952:AB952">_xlfn.TEXTSPLIT($F952,$V952)</f>
        <v>604898709</v>
      </c>
      <c r="AB952" t="str">
        <v/>
      </c>
    </row>
    <row r="953" spans="1:28">
      <c r="A953" s="32" t="s">
        <v>2081</v>
      </c>
      <c r="B953" s="37" t="str" cm="1">
        <f t="array" ref="B953:D953">TRIM(_xlfn.TEXTSPLIT($A953,"#"))</f>
        <v>6thDec2024(10:03:03)704988713Reels</v>
      </c>
      <c r="C953" s="27" t="str">
        <v>Unlock Your Potential</v>
      </c>
      <c r="D953" s="27" t="str">
        <v>[32]</v>
      </c>
      <c r="E953" s="27" t="str" cm="1">
        <f t="array" ref="E953:F953">_xlfn.TEXTSPLIT($B953,")")</f>
        <v>6thDec2024(10:03:03</v>
      </c>
      <c r="F953" s="27" t="str">
        <v>704988713Reels</v>
      </c>
      <c r="G953" s="27" t="str">
        <f t="shared" si="141"/>
        <v>32]</v>
      </c>
      <c r="H953" s="27">
        <f>VALUE(SUBSTITUTE($G953,"]",""))</f>
        <v>32</v>
      </c>
      <c r="I953" s="27" t="str">
        <f t="shared" si="142"/>
        <v>Unlock Your Potential</v>
      </c>
      <c r="J953" s="28" t="str">
        <f t="shared" si="143"/>
        <v>6thDec2024 10:03:03</v>
      </c>
      <c r="K953" s="28" t="str" cm="1">
        <f t="array" ref="K953:L953">_xlfn.TEXTSPLIT($J953," ")</f>
        <v>6thDec2024</v>
      </c>
      <c r="L953" s="28" t="str">
        <v>10:03:03</v>
      </c>
      <c r="M953" s="58" t="str">
        <f t="shared" si="144"/>
        <v>6/12/2024</v>
      </c>
      <c r="N953" s="28" t="str" cm="1">
        <f t="array" ref="N953:P953">_xlfn.TEXTSPLIT($M953,"/")</f>
        <v>6</v>
      </c>
      <c r="O953" s="28" t="str">
        <v>12</v>
      </c>
      <c r="P953" s="28" t="str">
        <v>2024</v>
      </c>
      <c r="Q953" s="28">
        <f>DATE(P953,N953,O953)</f>
        <v>45455</v>
      </c>
      <c r="R953" s="89" t="str" cm="1">
        <f t="array" ref="R953:T953">_xlfn.TEXTSPLIT($L953,":")</f>
        <v>10</v>
      </c>
      <c r="S953" s="28" t="str">
        <v>03</v>
      </c>
      <c r="T953" s="28" t="str">
        <v>03</v>
      </c>
      <c r="U953" s="90">
        <f t="shared" si="145"/>
        <v>0.41878472222222224</v>
      </c>
      <c r="V953" s="27" t="str">
        <f t="shared" si="146"/>
        <v>Reels</v>
      </c>
      <c r="W953" s="37" t="str">
        <f t="shared" si="147"/>
        <v>Instagram</v>
      </c>
      <c r="X953" s="71">
        <f t="shared" si="139"/>
        <v>32</v>
      </c>
      <c r="Y953" s="60" t="str">
        <f t="shared" si="140"/>
        <v>Unlock Your Potential</v>
      </c>
      <c r="Z953" s="69">
        <f t="shared" si="148"/>
        <v>45455</v>
      </c>
      <c r="AA953" s="66" t="str" cm="1">
        <f t="array" ref="AA953:AB953">_xlfn.TEXTSPLIT($F953,$V953)</f>
        <v>704988713</v>
      </c>
      <c r="AB953" t="str">
        <v/>
      </c>
    </row>
    <row r="954" spans="1:28">
      <c r="A954" s="32" t="s">
        <v>2082</v>
      </c>
      <c r="B954" s="37" t="str" cm="1">
        <f t="array" ref="B954:D954">TRIM(_xlfn.TEXTSPLIT($A954,"#"))</f>
        <v>5thDec2024(11:13:18)705078716Reels</v>
      </c>
      <c r="C954" s="27" t="str">
        <v>Grow with Us</v>
      </c>
      <c r="D954" s="27" t="str">
        <v>[8]</v>
      </c>
      <c r="E954" s="27" t="str" cm="1">
        <f t="array" ref="E954:F954">_xlfn.TEXTSPLIT($B954,")")</f>
        <v>5thDec2024(11:13:18</v>
      </c>
      <c r="F954" s="27" t="str">
        <v>705078716Reels</v>
      </c>
      <c r="G954" s="27" t="str">
        <f t="shared" si="141"/>
        <v>8]</v>
      </c>
      <c r="H954" s="27">
        <f>VALUE(SUBSTITUTE($G954,"]",""))</f>
        <v>8</v>
      </c>
      <c r="I954" s="27" t="str">
        <f t="shared" si="142"/>
        <v>Grow with Us</v>
      </c>
      <c r="J954" s="28" t="str">
        <f t="shared" si="143"/>
        <v>5thDec2024 11:13:18</v>
      </c>
      <c r="K954" s="28" t="str" cm="1">
        <f t="array" ref="K954:L954">_xlfn.TEXTSPLIT($J954," ")</f>
        <v>5thDec2024</v>
      </c>
      <c r="L954" s="28" t="str">
        <v>11:13:18</v>
      </c>
      <c r="M954" s="58" t="str">
        <f t="shared" si="144"/>
        <v>5/12/2024</v>
      </c>
      <c r="N954" s="28" t="str" cm="1">
        <f t="array" ref="N954:P954">_xlfn.TEXTSPLIT($M954,"/")</f>
        <v>5</v>
      </c>
      <c r="O954" s="28" t="str">
        <v>12</v>
      </c>
      <c r="P954" s="28" t="str">
        <v>2024</v>
      </c>
      <c r="Q954" s="28">
        <f>DATE(P954,N954,O954)</f>
        <v>45424</v>
      </c>
      <c r="R954" s="89" t="str" cm="1">
        <f t="array" ref="R954:T954">_xlfn.TEXTSPLIT($L954,":")</f>
        <v>11</v>
      </c>
      <c r="S954" s="28" t="str">
        <v>13</v>
      </c>
      <c r="T954" s="28" t="str">
        <v>18</v>
      </c>
      <c r="U954" s="90">
        <f t="shared" si="145"/>
        <v>0.46756944444444443</v>
      </c>
      <c r="V954" s="27" t="str">
        <f t="shared" si="146"/>
        <v>Reels</v>
      </c>
      <c r="W954" s="37" t="str">
        <f t="shared" si="147"/>
        <v>Instagram</v>
      </c>
      <c r="X954" s="71">
        <f t="shared" si="139"/>
        <v>8</v>
      </c>
      <c r="Y954" s="60" t="str">
        <f t="shared" si="140"/>
        <v>Grow with Us</v>
      </c>
      <c r="Z954" s="69">
        <f t="shared" si="148"/>
        <v>45424</v>
      </c>
      <c r="AA954" s="66" t="str" cm="1">
        <f t="array" ref="AA954:AB954">_xlfn.TEXTSPLIT($F954,$V954)</f>
        <v>705078716</v>
      </c>
      <c r="AB954" t="str">
        <v/>
      </c>
    </row>
    <row r="955" spans="1:28">
      <c r="A955" s="32" t="s">
        <v>2083</v>
      </c>
      <c r="B955" s="37" t="str" cm="1">
        <f t="array" ref="B955:D955">TRIM(_xlfn.TEXTSPLIT($A955,"#"))</f>
        <v>2ndDec2024(03:23:27)605168720Explore Page</v>
      </c>
      <c r="C955" s="27" t="str">
        <v>Unlock Your Potential</v>
      </c>
      <c r="D955" s="27" t="str">
        <v>[34]</v>
      </c>
      <c r="E955" s="27" t="str" cm="1">
        <f t="array" ref="E955:F955">_xlfn.TEXTSPLIT($B955,")")</f>
        <v>2ndDec2024(03:23:27</v>
      </c>
      <c r="F955" s="27" t="str">
        <v>605168720Explore Page</v>
      </c>
      <c r="G955" s="27" t="str">
        <f t="shared" si="141"/>
        <v>34]</v>
      </c>
      <c r="H955" s="27">
        <f>VALUE(SUBSTITUTE($G955,"]",""))</f>
        <v>34</v>
      </c>
      <c r="I955" s="27" t="str">
        <f t="shared" si="142"/>
        <v>Unlock Your Potential</v>
      </c>
      <c r="J955" s="28" t="str">
        <f t="shared" si="143"/>
        <v>2ndDec2024 03:23:27</v>
      </c>
      <c r="K955" s="28" t="str" cm="1">
        <f t="array" ref="K955:L955">_xlfn.TEXTSPLIT($J955," ")</f>
        <v>2ndDec2024</v>
      </c>
      <c r="L955" s="28" t="str">
        <v>03:23:27</v>
      </c>
      <c r="M955" s="58" t="str">
        <f t="shared" si="144"/>
        <v>2/12/2024</v>
      </c>
      <c r="N955" s="28" t="str" cm="1">
        <f t="array" ref="N955:P955">_xlfn.TEXTSPLIT($M955,"/")</f>
        <v>2</v>
      </c>
      <c r="O955" s="28" t="str">
        <v>12</v>
      </c>
      <c r="P955" s="28" t="str">
        <v>2024</v>
      </c>
      <c r="Q955" s="28">
        <f>DATE(P955,N955,O955)</f>
        <v>45334</v>
      </c>
      <c r="R955" s="89" t="str" cm="1">
        <f t="array" ref="R955:T955">_xlfn.TEXTSPLIT($L955,":")</f>
        <v>03</v>
      </c>
      <c r="S955" s="28" t="str">
        <v>23</v>
      </c>
      <c r="T955" s="28" t="str">
        <v>27</v>
      </c>
      <c r="U955" s="90">
        <f t="shared" si="145"/>
        <v>0.14128472222222221</v>
      </c>
      <c r="V955" s="27" t="str">
        <f t="shared" si="146"/>
        <v>Explore Page</v>
      </c>
      <c r="W955" s="37" t="str">
        <f t="shared" si="147"/>
        <v>Instagram</v>
      </c>
      <c r="X955" s="71">
        <f t="shared" si="139"/>
        <v>34</v>
      </c>
      <c r="Y955" s="60" t="str">
        <f t="shared" si="140"/>
        <v>Unlock Your Potential</v>
      </c>
      <c r="Z955" s="69">
        <f t="shared" si="148"/>
        <v>45334</v>
      </c>
      <c r="AA955" s="66" t="str" cm="1">
        <f t="array" ref="AA955:AB955">_xlfn.TEXTSPLIT($F955,$V955)</f>
        <v>605168720</v>
      </c>
      <c r="AB955" t="str">
        <v/>
      </c>
    </row>
    <row r="956" spans="1:28">
      <c r="A956" s="32" t="s">
        <v>2084</v>
      </c>
      <c r="B956" s="37" t="str" cm="1">
        <f t="array" ref="B956:D956">TRIM(_xlfn.TEXTSPLIT($A956,"#"))</f>
        <v>4thDec2024(05:01:07)705020204Reels</v>
      </c>
      <c r="C956" s="27" t="str">
        <v>Unlock Your Potential</v>
      </c>
      <c r="D956" s="27" t="str">
        <v>[40]</v>
      </c>
      <c r="E956" s="27" t="str" cm="1">
        <f t="array" ref="E956:F956">_xlfn.TEXTSPLIT($B956,")")</f>
        <v>4thDec2024(05:01:07</v>
      </c>
      <c r="F956" s="27" t="str">
        <v>705020204Reels</v>
      </c>
      <c r="G956" s="27" t="str">
        <f t="shared" si="141"/>
        <v>40]</v>
      </c>
      <c r="H956" s="27">
        <f>VALUE(SUBSTITUTE($G956,"]",""))</f>
        <v>40</v>
      </c>
      <c r="I956" s="27" t="str">
        <f t="shared" si="142"/>
        <v>Unlock Your Potential</v>
      </c>
      <c r="J956" s="28" t="str">
        <f t="shared" si="143"/>
        <v>4thDec2024 05:01:07</v>
      </c>
      <c r="K956" s="28" t="str" cm="1">
        <f t="array" ref="K956:L956">_xlfn.TEXTSPLIT($J956," ")</f>
        <v>4thDec2024</v>
      </c>
      <c r="L956" s="28" t="str">
        <v>05:01:07</v>
      </c>
      <c r="M956" s="58" t="str">
        <f t="shared" si="144"/>
        <v>4/12/2024</v>
      </c>
      <c r="N956" s="28" t="str" cm="1">
        <f t="array" ref="N956:P956">_xlfn.TEXTSPLIT($M956,"/")</f>
        <v>4</v>
      </c>
      <c r="O956" s="28" t="str">
        <v>12</v>
      </c>
      <c r="P956" s="28" t="str">
        <v>2024</v>
      </c>
      <c r="Q956" s="28">
        <f>DATE(P956,N956,O956)</f>
        <v>45394</v>
      </c>
      <c r="R956" s="89" t="str" cm="1">
        <f t="array" ref="R956:T956">_xlfn.TEXTSPLIT($L956,":")</f>
        <v>05</v>
      </c>
      <c r="S956" s="28" t="str">
        <v>01</v>
      </c>
      <c r="T956" s="28" t="str">
        <v>07</v>
      </c>
      <c r="U956" s="90">
        <f t="shared" si="145"/>
        <v>0.20910879629629631</v>
      </c>
      <c r="V956" s="27" t="str">
        <f t="shared" si="146"/>
        <v>Reels</v>
      </c>
      <c r="W956" s="37" t="str">
        <f t="shared" si="147"/>
        <v>Instagram</v>
      </c>
      <c r="X956" s="71">
        <f t="shared" si="139"/>
        <v>40</v>
      </c>
      <c r="Y956" s="60" t="str">
        <f t="shared" si="140"/>
        <v>Unlock Your Potential</v>
      </c>
      <c r="Z956" s="69">
        <f t="shared" si="148"/>
        <v>45394</v>
      </c>
      <c r="AA956" s="66" t="str" cm="1">
        <f t="array" ref="AA956:AB956">_xlfn.TEXTSPLIT($F956,$V956)</f>
        <v>705020204</v>
      </c>
      <c r="AB956" t="str">
        <v/>
      </c>
    </row>
    <row r="957" spans="1:28">
      <c r="A957" s="32" t="s">
        <v>2085</v>
      </c>
      <c r="B957" s="37" t="str" cm="1">
        <f t="array" ref="B957:D957">TRIM(_xlfn.TEXTSPLIT($A957,"#"))</f>
        <v>3rdDec2024(00:26:35)605348728Explore Page</v>
      </c>
      <c r="C957" s="27" t="str">
        <v>Unlock Your Potential</v>
      </c>
      <c r="D957" s="27" t="str">
        <v>[37]</v>
      </c>
      <c r="E957" s="27" t="str" cm="1">
        <f t="array" ref="E957:F957">_xlfn.TEXTSPLIT($B957,")")</f>
        <v>3rdDec2024(00:26:35</v>
      </c>
      <c r="F957" s="27" t="str">
        <v>605348728Explore Page</v>
      </c>
      <c r="G957" s="27" t="str">
        <f t="shared" si="141"/>
        <v>37]</v>
      </c>
      <c r="H957" s="27">
        <f>VALUE(SUBSTITUTE($G957,"]",""))</f>
        <v>37</v>
      </c>
      <c r="I957" s="27" t="str">
        <f t="shared" si="142"/>
        <v>Unlock Your Potential</v>
      </c>
      <c r="J957" s="28" t="str">
        <f t="shared" si="143"/>
        <v>3rdDec2024 00:26:35</v>
      </c>
      <c r="K957" s="28" t="str" cm="1">
        <f t="array" ref="K957:L957">_xlfn.TEXTSPLIT($J957," ")</f>
        <v>3rdDec2024</v>
      </c>
      <c r="L957" s="28" t="str">
        <v>00:26:35</v>
      </c>
      <c r="M957" s="58" t="str">
        <f t="shared" si="144"/>
        <v>3/12/2024</v>
      </c>
      <c r="N957" s="28" t="str" cm="1">
        <f t="array" ref="N957:P957">_xlfn.TEXTSPLIT($M957,"/")</f>
        <v>3</v>
      </c>
      <c r="O957" s="28" t="str">
        <v>12</v>
      </c>
      <c r="P957" s="28" t="str">
        <v>2024</v>
      </c>
      <c r="Q957" s="28">
        <f>DATE(P957,N957,O957)</f>
        <v>45363</v>
      </c>
      <c r="R957" s="89" t="str" cm="1">
        <f t="array" ref="R957:T957">_xlfn.TEXTSPLIT($L957,":")</f>
        <v>00</v>
      </c>
      <c r="S957" s="28" t="str">
        <v>26</v>
      </c>
      <c r="T957" s="28" t="str">
        <v>35</v>
      </c>
      <c r="U957" s="90">
        <f t="shared" si="145"/>
        <v>1.846064814814815E-2</v>
      </c>
      <c r="V957" s="27" t="str">
        <f t="shared" si="146"/>
        <v>Explore Page</v>
      </c>
      <c r="W957" s="37" t="str">
        <f t="shared" si="147"/>
        <v>Instagram</v>
      </c>
      <c r="X957" s="71">
        <f t="shared" si="139"/>
        <v>37</v>
      </c>
      <c r="Y957" s="60" t="str">
        <f t="shared" si="140"/>
        <v>Unlock Your Potential</v>
      </c>
      <c r="Z957" s="69">
        <f t="shared" si="148"/>
        <v>45363</v>
      </c>
      <c r="AA957" s="66" t="str" cm="1">
        <f t="array" ref="AA957:AB957">_xlfn.TEXTSPLIT($F957,$V957)</f>
        <v>605348728</v>
      </c>
      <c r="AB957" t="str">
        <v/>
      </c>
    </row>
    <row r="958" spans="1:28">
      <c r="A958" s="32" t="s">
        <v>2086</v>
      </c>
      <c r="B958" s="37" t="str" cm="1">
        <f t="array" ref="B958:D958">TRIM(_xlfn.TEXTSPLIT($A958,"#"))</f>
        <v>4thDec2024(00:31:10)705438731Explore Page</v>
      </c>
      <c r="C958" s="27" t="str">
        <v>Train to Gain</v>
      </c>
      <c r="D958" s="27" t="str">
        <v>[31]</v>
      </c>
      <c r="E958" s="27" t="str" cm="1">
        <f t="array" ref="E958:F958">_xlfn.TEXTSPLIT($B958,")")</f>
        <v>4thDec2024(00:31:10</v>
      </c>
      <c r="F958" s="27" t="str">
        <v>705438731Explore Page</v>
      </c>
      <c r="G958" s="27" t="str">
        <f t="shared" si="141"/>
        <v>31]</v>
      </c>
      <c r="H958" s="27">
        <f>VALUE(SUBSTITUTE($G958,"]",""))</f>
        <v>31</v>
      </c>
      <c r="I958" s="27" t="str">
        <f t="shared" si="142"/>
        <v>Train to Gain</v>
      </c>
      <c r="J958" s="28" t="str">
        <f t="shared" si="143"/>
        <v>4thDec2024 00:31:10</v>
      </c>
      <c r="K958" s="28" t="str" cm="1">
        <f t="array" ref="K958:L958">_xlfn.TEXTSPLIT($J958," ")</f>
        <v>4thDec2024</v>
      </c>
      <c r="L958" s="28" t="str">
        <v>00:31:10</v>
      </c>
      <c r="M958" s="58" t="str">
        <f t="shared" si="144"/>
        <v>4/12/2024</v>
      </c>
      <c r="N958" s="28" t="str" cm="1">
        <f t="array" ref="N958:P958">_xlfn.TEXTSPLIT($M958,"/")</f>
        <v>4</v>
      </c>
      <c r="O958" s="28" t="str">
        <v>12</v>
      </c>
      <c r="P958" s="28" t="str">
        <v>2024</v>
      </c>
      <c r="Q958" s="28">
        <f>DATE(P958,N958,O958)</f>
        <v>45394</v>
      </c>
      <c r="R958" s="89" t="str" cm="1">
        <f t="array" ref="R958:T958">_xlfn.TEXTSPLIT($L958,":")</f>
        <v>00</v>
      </c>
      <c r="S958" s="28" t="str">
        <v>31</v>
      </c>
      <c r="T958" s="28" t="str">
        <v>10</v>
      </c>
      <c r="U958" s="90">
        <f t="shared" si="145"/>
        <v>2.1643518518518517E-2</v>
      </c>
      <c r="V958" s="27" t="str">
        <f t="shared" si="146"/>
        <v>Explore Page</v>
      </c>
      <c r="W958" s="37" t="str">
        <f t="shared" si="147"/>
        <v>Instagram</v>
      </c>
      <c r="X958" s="71">
        <f t="shared" si="139"/>
        <v>31</v>
      </c>
      <c r="Y958" s="60" t="str">
        <f t="shared" si="140"/>
        <v>Train to Gain</v>
      </c>
      <c r="Z958" s="69">
        <f t="shared" si="148"/>
        <v>45394</v>
      </c>
      <c r="AA958" s="66" t="str" cm="1">
        <f t="array" ref="AA958:AB958">_xlfn.TEXTSPLIT($F958,$V958)</f>
        <v>705438731</v>
      </c>
      <c r="AB958" t="str">
        <v/>
      </c>
    </row>
    <row r="959" spans="1:28">
      <c r="A959" s="32" t="s">
        <v>2087</v>
      </c>
      <c r="B959" s="37" t="str" cm="1">
        <f t="array" ref="B959:D959">TRIM(_xlfn.TEXTSPLIT($A959,"#"))</f>
        <v>4thDec2024(03:20:21)705528735Reels</v>
      </c>
      <c r="C959" s="27" t="str">
        <v>Unlock Your Potential</v>
      </c>
      <c r="D959" s="27" t="str">
        <v>[34]</v>
      </c>
      <c r="E959" s="27" t="str" cm="1">
        <f t="array" ref="E959:F959">_xlfn.TEXTSPLIT($B959,")")</f>
        <v>4thDec2024(03:20:21</v>
      </c>
      <c r="F959" s="27" t="str">
        <v>705528735Reels</v>
      </c>
      <c r="G959" s="27" t="str">
        <f t="shared" si="141"/>
        <v>34]</v>
      </c>
      <c r="H959" s="27">
        <f>VALUE(SUBSTITUTE($G959,"]",""))</f>
        <v>34</v>
      </c>
      <c r="I959" s="27" t="str">
        <f t="shared" si="142"/>
        <v>Unlock Your Potential</v>
      </c>
      <c r="J959" s="28" t="str">
        <f t="shared" si="143"/>
        <v>4thDec2024 03:20:21</v>
      </c>
      <c r="K959" s="28" t="str" cm="1">
        <f t="array" ref="K959:L959">_xlfn.TEXTSPLIT($J959," ")</f>
        <v>4thDec2024</v>
      </c>
      <c r="L959" s="28" t="str">
        <v>03:20:21</v>
      </c>
      <c r="M959" s="58" t="str">
        <f t="shared" si="144"/>
        <v>4/12/2024</v>
      </c>
      <c r="N959" s="28" t="str" cm="1">
        <f t="array" ref="N959:P959">_xlfn.TEXTSPLIT($M959,"/")</f>
        <v>4</v>
      </c>
      <c r="O959" s="28" t="str">
        <v>12</v>
      </c>
      <c r="P959" s="28" t="str">
        <v>2024</v>
      </c>
      <c r="Q959" s="28">
        <f>DATE(P959,N959,O959)</f>
        <v>45394</v>
      </c>
      <c r="R959" s="89" t="str" cm="1">
        <f t="array" ref="R959:T959">_xlfn.TEXTSPLIT($L959,":")</f>
        <v>03</v>
      </c>
      <c r="S959" s="28" t="str">
        <v>20</v>
      </c>
      <c r="T959" s="28" t="str">
        <v>21</v>
      </c>
      <c r="U959" s="90">
        <f t="shared" si="145"/>
        <v>0.13913194444444443</v>
      </c>
      <c r="V959" s="27" t="str">
        <f t="shared" si="146"/>
        <v>Reels</v>
      </c>
      <c r="W959" s="37" t="str">
        <f t="shared" si="147"/>
        <v>Instagram</v>
      </c>
      <c r="X959" s="71">
        <f t="shared" si="139"/>
        <v>34</v>
      </c>
      <c r="Y959" s="60" t="str">
        <f t="shared" si="140"/>
        <v>Unlock Your Potential</v>
      </c>
      <c r="Z959" s="69">
        <f t="shared" si="148"/>
        <v>45394</v>
      </c>
      <c r="AA959" s="66" t="str" cm="1">
        <f t="array" ref="AA959:AB959">_xlfn.TEXTSPLIT($F959,$V959)</f>
        <v>705528735</v>
      </c>
      <c r="AB959" t="str">
        <v/>
      </c>
    </row>
    <row r="960" spans="1:28">
      <c r="A960" s="32" t="s">
        <v>2088</v>
      </c>
      <c r="B960" s="37" t="str" cm="1">
        <f t="array" ref="B960:D960">TRIM(_xlfn.TEXTSPLIT($A960,"#"))</f>
        <v>1stDec2024(04:42:15)605618739News Feed</v>
      </c>
      <c r="C960" s="27" t="str">
        <v>Train to Gain</v>
      </c>
      <c r="D960" s="27" t="str">
        <v>[33]</v>
      </c>
      <c r="E960" s="27" t="str" cm="1">
        <f t="array" ref="E960:F960">_xlfn.TEXTSPLIT($B960,")")</f>
        <v>1stDec2024(04:42:15</v>
      </c>
      <c r="F960" s="27" t="str">
        <v>605618739News Feed</v>
      </c>
      <c r="G960" s="27" t="str">
        <f t="shared" si="141"/>
        <v>33]</v>
      </c>
      <c r="H960" s="27">
        <f>VALUE(SUBSTITUTE($G960,"]",""))</f>
        <v>33</v>
      </c>
      <c r="I960" s="27" t="str">
        <f t="shared" si="142"/>
        <v>Train to Gain</v>
      </c>
      <c r="J960" s="28" t="str">
        <f t="shared" si="143"/>
        <v>1stDec2024 04:42:15</v>
      </c>
      <c r="K960" s="28" t="str" cm="1">
        <f t="array" ref="K960:L960">_xlfn.TEXTSPLIT($J960," ")</f>
        <v>1stDec2024</v>
      </c>
      <c r="L960" s="28" t="str">
        <v>04:42:15</v>
      </c>
      <c r="M960" s="58" t="str">
        <f t="shared" si="144"/>
        <v>1/12/2024</v>
      </c>
      <c r="N960" s="28" t="str" cm="1">
        <f t="array" ref="N960:P960">_xlfn.TEXTSPLIT($M960,"/")</f>
        <v>1</v>
      </c>
      <c r="O960" s="28" t="str">
        <v>12</v>
      </c>
      <c r="P960" s="28" t="str">
        <v>2024</v>
      </c>
      <c r="Q960" s="28">
        <f>DATE(P960,N960,O960)</f>
        <v>45303</v>
      </c>
      <c r="R960" s="89" t="str" cm="1">
        <f t="array" ref="R960:T960">_xlfn.TEXTSPLIT($L960,":")</f>
        <v>04</v>
      </c>
      <c r="S960" s="28" t="str">
        <v>42</v>
      </c>
      <c r="T960" s="28" t="str">
        <v>15</v>
      </c>
      <c r="U960" s="90">
        <f t="shared" si="145"/>
        <v>0.19600694444444444</v>
      </c>
      <c r="V960" s="27" t="str">
        <f t="shared" si="146"/>
        <v>News Feed</v>
      </c>
      <c r="W960" s="37" t="str">
        <f t="shared" si="147"/>
        <v>Facebook</v>
      </c>
      <c r="X960" s="71">
        <f t="shared" si="139"/>
        <v>33</v>
      </c>
      <c r="Y960" s="60" t="str">
        <f t="shared" si="140"/>
        <v>Train to Gain</v>
      </c>
      <c r="Z960" s="69">
        <f t="shared" si="148"/>
        <v>45303</v>
      </c>
      <c r="AA960" s="66" t="str" cm="1">
        <f t="array" ref="AA960:AB960">_xlfn.TEXTSPLIT($F960,$V960)</f>
        <v>605618739</v>
      </c>
      <c r="AB960" t="str">
        <v/>
      </c>
    </row>
    <row r="961" spans="1:28">
      <c r="A961" s="32" t="s">
        <v>2089</v>
      </c>
      <c r="B961" s="37" t="str" cm="1">
        <f t="array" ref="B961:D961">TRIM(_xlfn.TEXTSPLIT($A961,"#"))</f>
        <v>3rdDec2024(04:40:17)705708743Reels</v>
      </c>
      <c r="C961" s="27" t="str">
        <v>Unlock Your Potential</v>
      </c>
      <c r="D961" s="27" t="str">
        <v>[39]</v>
      </c>
      <c r="E961" s="27" t="str" cm="1">
        <f t="array" ref="E961:F961">_xlfn.TEXTSPLIT($B961,")")</f>
        <v>3rdDec2024(04:40:17</v>
      </c>
      <c r="F961" s="27" t="str">
        <v>705708743Reels</v>
      </c>
      <c r="G961" s="27" t="str">
        <f t="shared" si="141"/>
        <v>39]</v>
      </c>
      <c r="H961" s="27">
        <f>VALUE(SUBSTITUTE($G961,"]",""))</f>
        <v>39</v>
      </c>
      <c r="I961" s="27" t="str">
        <f t="shared" si="142"/>
        <v>Unlock Your Potential</v>
      </c>
      <c r="J961" s="28" t="str">
        <f t="shared" si="143"/>
        <v>3rdDec2024 04:40:17</v>
      </c>
      <c r="K961" s="28" t="str" cm="1">
        <f t="array" ref="K961:L961">_xlfn.TEXTSPLIT($J961," ")</f>
        <v>3rdDec2024</v>
      </c>
      <c r="L961" s="28" t="str">
        <v>04:40:17</v>
      </c>
      <c r="M961" s="58" t="str">
        <f t="shared" si="144"/>
        <v>3/12/2024</v>
      </c>
      <c r="N961" s="28" t="str" cm="1">
        <f t="array" ref="N961:P961">_xlfn.TEXTSPLIT($M961,"/")</f>
        <v>3</v>
      </c>
      <c r="O961" s="28" t="str">
        <v>12</v>
      </c>
      <c r="P961" s="28" t="str">
        <v>2024</v>
      </c>
      <c r="Q961" s="28">
        <f>DATE(P961,N961,O961)</f>
        <v>45363</v>
      </c>
      <c r="R961" s="89" t="str" cm="1">
        <f t="array" ref="R961:T961">_xlfn.TEXTSPLIT($L961,":")</f>
        <v>04</v>
      </c>
      <c r="S961" s="28" t="str">
        <v>40</v>
      </c>
      <c r="T961" s="28" t="str">
        <v>17</v>
      </c>
      <c r="U961" s="90">
        <f t="shared" si="145"/>
        <v>0.19464120370370369</v>
      </c>
      <c r="V961" s="27" t="str">
        <f t="shared" si="146"/>
        <v>Reels</v>
      </c>
      <c r="W961" s="37" t="str">
        <f t="shared" si="147"/>
        <v>Instagram</v>
      </c>
      <c r="X961" s="71">
        <f t="shared" si="139"/>
        <v>39</v>
      </c>
      <c r="Y961" s="60" t="str">
        <f t="shared" si="140"/>
        <v>Unlock Your Potential</v>
      </c>
      <c r="Z961" s="69">
        <f t="shared" si="148"/>
        <v>45363</v>
      </c>
      <c r="AA961" s="66" t="str" cm="1">
        <f t="array" ref="AA961:AB961">_xlfn.TEXTSPLIT($F961,$V961)</f>
        <v>705708743</v>
      </c>
      <c r="AB961" t="str">
        <v/>
      </c>
    </row>
    <row r="962" spans="1:28">
      <c r="A962" s="32" t="s">
        <v>2090</v>
      </c>
      <c r="B962" s="37" t="str" cm="1">
        <f t="array" ref="B962:D962">TRIM(_xlfn.TEXTSPLIT($A962,"#"))</f>
        <v>1stDec2024(02:33:48)705798747Monetization</v>
      </c>
      <c r="C962" s="27" t="str">
        <v>Train to Gain</v>
      </c>
      <c r="D962" s="27" t="str">
        <v>[34]</v>
      </c>
      <c r="E962" s="27" t="str" cm="1">
        <f t="array" ref="E962:F962">_xlfn.TEXTSPLIT($B962,")")</f>
        <v>1stDec2024(02:33:48</v>
      </c>
      <c r="F962" s="27" t="str">
        <v>705798747Monetization</v>
      </c>
      <c r="G962" s="27" t="str">
        <f t="shared" si="141"/>
        <v>34]</v>
      </c>
      <c r="H962" s="27">
        <f>VALUE(SUBSTITUTE($G962,"]",""))</f>
        <v>34</v>
      </c>
      <c r="I962" s="27" t="str">
        <f t="shared" si="142"/>
        <v>Train to Gain</v>
      </c>
      <c r="J962" s="28" t="str">
        <f t="shared" si="143"/>
        <v>1stDec2024 02:33:48</v>
      </c>
      <c r="K962" s="28" t="str" cm="1">
        <f t="array" ref="K962:L962">_xlfn.TEXTSPLIT($J962," ")</f>
        <v>1stDec2024</v>
      </c>
      <c r="L962" s="28" t="str">
        <v>02:33:48</v>
      </c>
      <c r="M962" s="58" t="str">
        <f t="shared" si="144"/>
        <v>1/12/2024</v>
      </c>
      <c r="N962" s="28" t="str" cm="1">
        <f t="array" ref="N962:P962">_xlfn.TEXTSPLIT($M962,"/")</f>
        <v>1</v>
      </c>
      <c r="O962" s="28" t="str">
        <v>12</v>
      </c>
      <c r="P962" s="28" t="str">
        <v>2024</v>
      </c>
      <c r="Q962" s="28">
        <f>DATE(P962,N962,O962)</f>
        <v>45303</v>
      </c>
      <c r="R962" s="89" t="str" cm="1">
        <f t="array" ref="R962:T962">_xlfn.TEXTSPLIT($L962,":")</f>
        <v>02</v>
      </c>
      <c r="S962" s="28" t="str">
        <v>33</v>
      </c>
      <c r="T962" s="28" t="str">
        <v>48</v>
      </c>
      <c r="U962" s="90">
        <f t="shared" si="145"/>
        <v>0.10680555555555556</v>
      </c>
      <c r="V962" s="27" t="str">
        <f t="shared" si="146"/>
        <v>Monetization</v>
      </c>
      <c r="W962" s="37" t="str">
        <f t="shared" si="147"/>
        <v>Youtube</v>
      </c>
      <c r="X962" s="71">
        <f t="shared" ref="X962:X1000" si="149">H962</f>
        <v>34</v>
      </c>
      <c r="Y962" s="60" t="str">
        <f t="shared" ref="Y962:Y1000" si="150">I962</f>
        <v>Train to Gain</v>
      </c>
      <c r="Z962" s="69">
        <f t="shared" si="148"/>
        <v>45303</v>
      </c>
      <c r="AA962" s="66" t="str" cm="1">
        <f t="array" ref="AA962:AB962">_xlfn.TEXTSPLIT($F962,$V962)</f>
        <v>705798747</v>
      </c>
      <c r="AB962" t="str">
        <v/>
      </c>
    </row>
    <row r="963" spans="1:28">
      <c r="A963" s="32" t="s">
        <v>2091</v>
      </c>
      <c r="B963" s="37" t="str" cm="1">
        <f t="array" ref="B963:D963">TRIM(_xlfn.TEXTSPLIT($A963,"#"))</f>
        <v>5thDec2024(08:30:18)605888750Monetization</v>
      </c>
      <c r="C963" s="27" t="str">
        <v>Unlock Your Potential</v>
      </c>
      <c r="D963" s="27" t="str">
        <v>[12]</v>
      </c>
      <c r="E963" s="27" t="str" cm="1">
        <f t="array" ref="E963:F963">_xlfn.TEXTSPLIT($B963,")")</f>
        <v>5thDec2024(08:30:18</v>
      </c>
      <c r="F963" s="27" t="str">
        <v>605888750Monetization</v>
      </c>
      <c r="G963" s="27" t="str">
        <f t="shared" ref="G963:G1001" si="151">SUBSTITUTE($D963,"[","")</f>
        <v>12]</v>
      </c>
      <c r="H963" s="27">
        <f>VALUE(SUBSTITUTE($G963,"]",""))</f>
        <v>12</v>
      </c>
      <c r="I963" s="27" t="str">
        <f t="shared" ref="I963:I1000" si="152">C963</f>
        <v>Unlock Your Potential</v>
      </c>
      <c r="J963" s="28" t="str">
        <f t="shared" ref="J963:J1000" si="153">SUBSTITUTE($E963,"("," ")</f>
        <v>5thDec2024 08:30:18</v>
      </c>
      <c r="K963" s="28" t="str" cm="1">
        <f t="array" ref="K963:L963">_xlfn.TEXTSPLIT($J963," ")</f>
        <v>5thDec2024</v>
      </c>
      <c r="L963" s="28" t="str">
        <v>08:30:18</v>
      </c>
      <c r="M963" s="58" t="str">
        <f t="shared" ref="M963:M1001" si="154">IF($K963="7thDec2024","7/12/2024",IF($K963="1stDec2024","1/12/2024",IF($K963="2ndDec2024","2/12/2024",IF($K963="3rdDec2024","3/12/2024",IF($K963="4thDec2024","4/12/2024",IF($K963="5thDec2024","5/12/2024",IF($K963="6thDec2024","6/12/2024",IF($K963="7thDec2024","7/12/2024"))))))))</f>
        <v>5/12/2024</v>
      </c>
      <c r="N963" s="28" t="str" cm="1">
        <f t="array" ref="N963:P963">_xlfn.TEXTSPLIT($M963,"/")</f>
        <v>5</v>
      </c>
      <c r="O963" s="28" t="str">
        <v>12</v>
      </c>
      <c r="P963" s="28" t="str">
        <v>2024</v>
      </c>
      <c r="Q963" s="28">
        <f>DATE(P963,N963,O963)</f>
        <v>45424</v>
      </c>
      <c r="R963" s="89" t="str" cm="1">
        <f t="array" ref="R963:T963">_xlfn.TEXTSPLIT($L963,":")</f>
        <v>08</v>
      </c>
      <c r="S963" s="28" t="str">
        <v>30</v>
      </c>
      <c r="T963" s="28" t="str">
        <v>18</v>
      </c>
      <c r="U963" s="90">
        <f t="shared" ref="U963:U1001" si="155">TIME(R963,S963,T963)</f>
        <v>0.354375</v>
      </c>
      <c r="V963" s="27" t="str">
        <f t="shared" ref="V963:V1000" si="156">MID($F963,10,20)</f>
        <v>Monetization</v>
      </c>
      <c r="W963" s="37" t="str">
        <f t="shared" ref="W963:W1001" si="157">IF(OR($V963="Reels",$V963="Stories",$V963="Explore Page"),"Instagram",IF(OR($V963="News Feed",$V963="Groups",$V963="Marketplace",$V963="Watch",$V963="Reactions"),"Facebook",IF(OR($V963="Subscribers",$V963="Shorts",$V963="Monetization"),"Youtube")))</f>
        <v>Youtube</v>
      </c>
      <c r="X963" s="71">
        <f t="shared" si="149"/>
        <v>12</v>
      </c>
      <c r="Y963" s="60" t="str">
        <f t="shared" si="150"/>
        <v>Unlock Your Potential</v>
      </c>
      <c r="Z963" s="69">
        <f t="shared" ref="Z963:Z1000" si="158">Q963</f>
        <v>45424</v>
      </c>
      <c r="AA963" s="66" t="str" cm="1">
        <f t="array" ref="AA963:AB963">_xlfn.TEXTSPLIT($F963,$V963)</f>
        <v>605888750</v>
      </c>
      <c r="AB963" t="str">
        <v/>
      </c>
    </row>
    <row r="964" spans="1:28">
      <c r="A964" s="32" t="s">
        <v>2092</v>
      </c>
      <c r="B964" s="37" t="str" cm="1">
        <f t="array" ref="B964:D964">TRIM(_xlfn.TEXTSPLIT($A964,"#"))</f>
        <v>6thDec2024(07:09:46)705978754Shorts</v>
      </c>
      <c r="C964" s="27" t="str">
        <v>Grow with Us</v>
      </c>
      <c r="D964" s="27" t="str">
        <v>[30]</v>
      </c>
      <c r="E964" s="27" t="str" cm="1">
        <f t="array" ref="E964:F964">_xlfn.TEXTSPLIT($B964,")")</f>
        <v>6thDec2024(07:09:46</v>
      </c>
      <c r="F964" s="27" t="str">
        <v>705978754Shorts</v>
      </c>
      <c r="G964" s="27" t="str">
        <f t="shared" si="151"/>
        <v>30]</v>
      </c>
      <c r="H964" s="27">
        <f>VALUE(SUBSTITUTE($G964,"]",""))</f>
        <v>30</v>
      </c>
      <c r="I964" s="27" t="str">
        <f t="shared" si="152"/>
        <v>Grow with Us</v>
      </c>
      <c r="J964" s="28" t="str">
        <f t="shared" si="153"/>
        <v>6thDec2024 07:09:46</v>
      </c>
      <c r="K964" s="28" t="str" cm="1">
        <f t="array" ref="K964:L964">_xlfn.TEXTSPLIT($J964," ")</f>
        <v>6thDec2024</v>
      </c>
      <c r="L964" s="28" t="str">
        <v>07:09:46</v>
      </c>
      <c r="M964" s="58" t="str">
        <f t="shared" si="154"/>
        <v>6/12/2024</v>
      </c>
      <c r="N964" s="28" t="str" cm="1">
        <f t="array" ref="N964:P964">_xlfn.TEXTSPLIT($M964,"/")</f>
        <v>6</v>
      </c>
      <c r="O964" s="28" t="str">
        <v>12</v>
      </c>
      <c r="P964" s="28" t="str">
        <v>2024</v>
      </c>
      <c r="Q964" s="28">
        <f>DATE(P964,N964,O964)</f>
        <v>45455</v>
      </c>
      <c r="R964" s="89" t="str" cm="1">
        <f t="array" ref="R964:T964">_xlfn.TEXTSPLIT($L964,":")</f>
        <v>07</v>
      </c>
      <c r="S964" s="28" t="str">
        <v>09</v>
      </c>
      <c r="T964" s="28" t="str">
        <v>46</v>
      </c>
      <c r="U964" s="90">
        <f t="shared" si="155"/>
        <v>0.29844907407407406</v>
      </c>
      <c r="V964" s="27" t="str">
        <f t="shared" si="156"/>
        <v>Shorts</v>
      </c>
      <c r="W964" s="37" t="str">
        <f t="shared" si="157"/>
        <v>Youtube</v>
      </c>
      <c r="X964" s="71">
        <f t="shared" si="149"/>
        <v>30</v>
      </c>
      <c r="Y964" s="60" t="str">
        <f t="shared" si="150"/>
        <v>Grow with Us</v>
      </c>
      <c r="Z964" s="69">
        <f t="shared" si="158"/>
        <v>45455</v>
      </c>
      <c r="AA964" s="66" t="str" cm="1">
        <f t="array" ref="AA964:AB964">_xlfn.TEXTSPLIT($F964,$V964)</f>
        <v>705978754</v>
      </c>
      <c r="AB964" t="str">
        <v/>
      </c>
    </row>
    <row r="965" spans="1:28">
      <c r="A965" s="32" t="s">
        <v>2093</v>
      </c>
      <c r="B965" s="37" t="str" cm="1">
        <f t="array" ref="B965:D965">TRIM(_xlfn.TEXTSPLIT($A965,"#"))</f>
        <v>3rdDec2024(06:12:26)706068758Monetization</v>
      </c>
      <c r="C965" s="27" t="str">
        <v>Train to Gain</v>
      </c>
      <c r="D965" s="27" t="str">
        <v>[17]</v>
      </c>
      <c r="E965" s="27" t="str" cm="1">
        <f t="array" ref="E965:F965">_xlfn.TEXTSPLIT($B965,")")</f>
        <v>3rdDec2024(06:12:26</v>
      </c>
      <c r="F965" s="27" t="str">
        <v>706068758Monetization</v>
      </c>
      <c r="G965" s="27" t="str">
        <f t="shared" si="151"/>
        <v>17]</v>
      </c>
      <c r="H965" s="27">
        <f>VALUE(SUBSTITUTE($G965,"]",""))</f>
        <v>17</v>
      </c>
      <c r="I965" s="27" t="str">
        <f t="shared" si="152"/>
        <v>Train to Gain</v>
      </c>
      <c r="J965" s="28" t="str">
        <f t="shared" si="153"/>
        <v>3rdDec2024 06:12:26</v>
      </c>
      <c r="K965" s="28" t="str" cm="1">
        <f t="array" ref="K965:L965">_xlfn.TEXTSPLIT($J965," ")</f>
        <v>3rdDec2024</v>
      </c>
      <c r="L965" s="28" t="str">
        <v>06:12:26</v>
      </c>
      <c r="M965" s="58" t="str">
        <f t="shared" si="154"/>
        <v>3/12/2024</v>
      </c>
      <c r="N965" s="28" t="str" cm="1">
        <f t="array" ref="N965:P965">_xlfn.TEXTSPLIT($M965,"/")</f>
        <v>3</v>
      </c>
      <c r="O965" s="28" t="str">
        <v>12</v>
      </c>
      <c r="P965" s="28" t="str">
        <v>2024</v>
      </c>
      <c r="Q965" s="28">
        <f>DATE(P965,N965,O965)</f>
        <v>45363</v>
      </c>
      <c r="R965" s="89" t="str" cm="1">
        <f t="array" ref="R965:T965">_xlfn.TEXTSPLIT($L965,":")</f>
        <v>06</v>
      </c>
      <c r="S965" s="28" t="str">
        <v>12</v>
      </c>
      <c r="T965" s="28" t="str">
        <v>26</v>
      </c>
      <c r="U965" s="90">
        <f t="shared" si="155"/>
        <v>0.25863425925925926</v>
      </c>
      <c r="V965" s="27" t="str">
        <f t="shared" si="156"/>
        <v>Monetization</v>
      </c>
      <c r="W965" s="37" t="str">
        <f t="shared" si="157"/>
        <v>Youtube</v>
      </c>
      <c r="X965" s="71">
        <f t="shared" si="149"/>
        <v>17</v>
      </c>
      <c r="Y965" s="60" t="str">
        <f t="shared" si="150"/>
        <v>Train to Gain</v>
      </c>
      <c r="Z965" s="69">
        <f t="shared" si="158"/>
        <v>45363</v>
      </c>
      <c r="AA965" s="66" t="str" cm="1">
        <f t="array" ref="AA965:AB965">_xlfn.TEXTSPLIT($F965,$V965)</f>
        <v>706068758</v>
      </c>
      <c r="AB965" t="str">
        <v/>
      </c>
    </row>
    <row r="966" spans="1:28">
      <c r="A966" s="32" t="s">
        <v>2094</v>
      </c>
      <c r="B966" s="37" t="str" cm="1">
        <f t="array" ref="B966:D966">TRIM(_xlfn.TEXTSPLIT($A966,"#"))</f>
        <v>2ndDec2024(08:43:53)606158762Reels</v>
      </c>
      <c r="C966" s="27" t="str">
        <v>Grow with Us</v>
      </c>
      <c r="D966" s="27" t="str">
        <v>[34]</v>
      </c>
      <c r="E966" s="27" t="str" cm="1">
        <f t="array" ref="E966:F966">_xlfn.TEXTSPLIT($B966,")")</f>
        <v>2ndDec2024(08:43:53</v>
      </c>
      <c r="F966" s="27" t="str">
        <v>606158762Reels</v>
      </c>
      <c r="G966" s="27" t="str">
        <f t="shared" si="151"/>
        <v>34]</v>
      </c>
      <c r="H966" s="27">
        <f>VALUE(SUBSTITUTE($G966,"]",""))</f>
        <v>34</v>
      </c>
      <c r="I966" s="27" t="str">
        <f t="shared" si="152"/>
        <v>Grow with Us</v>
      </c>
      <c r="J966" s="28" t="str">
        <f t="shared" si="153"/>
        <v>2ndDec2024 08:43:53</v>
      </c>
      <c r="K966" s="28" t="str" cm="1">
        <f t="array" ref="K966:L966">_xlfn.TEXTSPLIT($J966," ")</f>
        <v>2ndDec2024</v>
      </c>
      <c r="L966" s="28" t="str">
        <v>08:43:53</v>
      </c>
      <c r="M966" s="58" t="str">
        <f t="shared" si="154"/>
        <v>2/12/2024</v>
      </c>
      <c r="N966" s="28" t="str" cm="1">
        <f t="array" ref="N966:P966">_xlfn.TEXTSPLIT($M966,"/")</f>
        <v>2</v>
      </c>
      <c r="O966" s="28" t="str">
        <v>12</v>
      </c>
      <c r="P966" s="28" t="str">
        <v>2024</v>
      </c>
      <c r="Q966" s="28">
        <f>DATE(P966,N966,O966)</f>
        <v>45334</v>
      </c>
      <c r="R966" s="89" t="str" cm="1">
        <f t="array" ref="R966:T966">_xlfn.TEXTSPLIT($L966,":")</f>
        <v>08</v>
      </c>
      <c r="S966" s="28" t="str">
        <v>43</v>
      </c>
      <c r="T966" s="28" t="str">
        <v>53</v>
      </c>
      <c r="U966" s="90">
        <f t="shared" si="155"/>
        <v>0.36380787037037038</v>
      </c>
      <c r="V966" s="27" t="str">
        <f t="shared" si="156"/>
        <v>Reels</v>
      </c>
      <c r="W966" s="37" t="str">
        <f t="shared" si="157"/>
        <v>Instagram</v>
      </c>
      <c r="X966" s="71">
        <f t="shared" si="149"/>
        <v>34</v>
      </c>
      <c r="Y966" s="60" t="str">
        <f t="shared" si="150"/>
        <v>Grow with Us</v>
      </c>
      <c r="Z966" s="69">
        <f t="shared" si="158"/>
        <v>45334</v>
      </c>
      <c r="AA966" s="66" t="str" cm="1">
        <f t="array" ref="AA966:AB966">_xlfn.TEXTSPLIT($F966,$V966)</f>
        <v>606158762</v>
      </c>
      <c r="AB966" t="str">
        <v/>
      </c>
    </row>
    <row r="967" spans="1:28">
      <c r="A967" s="32" t="s">
        <v>2095</v>
      </c>
      <c r="B967" s="37" t="str" cm="1">
        <f t="array" ref="B967:D967">TRIM(_xlfn.TEXTSPLIT($A967,"#"))</f>
        <v>4thDec2024(04:15:00)606248765Subscribers</v>
      </c>
      <c r="C967" s="27" t="str">
        <v>Unlock Your Potential</v>
      </c>
      <c r="D967" s="27" t="str">
        <v>[31]</v>
      </c>
      <c r="E967" s="27" t="str" cm="1">
        <f t="array" ref="E967:F967">_xlfn.TEXTSPLIT($B967,")")</f>
        <v>4thDec2024(04:15:00</v>
      </c>
      <c r="F967" s="27" t="str">
        <v>606248765Subscribers</v>
      </c>
      <c r="G967" s="27" t="str">
        <f t="shared" si="151"/>
        <v>31]</v>
      </c>
      <c r="H967" s="27">
        <f>VALUE(SUBSTITUTE($G967,"]",""))</f>
        <v>31</v>
      </c>
      <c r="I967" s="27" t="str">
        <f t="shared" si="152"/>
        <v>Unlock Your Potential</v>
      </c>
      <c r="J967" s="28" t="str">
        <f t="shared" si="153"/>
        <v>4thDec2024 04:15:00</v>
      </c>
      <c r="K967" s="28" t="str" cm="1">
        <f t="array" ref="K967:L967">_xlfn.TEXTSPLIT($J967," ")</f>
        <v>4thDec2024</v>
      </c>
      <c r="L967" s="28" t="str">
        <v>04:15:00</v>
      </c>
      <c r="M967" s="58" t="str">
        <f t="shared" si="154"/>
        <v>4/12/2024</v>
      </c>
      <c r="N967" s="28" t="str" cm="1">
        <f t="array" ref="N967:P967">_xlfn.TEXTSPLIT($M967,"/")</f>
        <v>4</v>
      </c>
      <c r="O967" s="28" t="str">
        <v>12</v>
      </c>
      <c r="P967" s="28" t="str">
        <v>2024</v>
      </c>
      <c r="Q967" s="28">
        <f>DATE(P967,N967,O967)</f>
        <v>45394</v>
      </c>
      <c r="R967" s="89" t="str" cm="1">
        <f t="array" ref="R967:T967">_xlfn.TEXTSPLIT($L967,":")</f>
        <v>04</v>
      </c>
      <c r="S967" s="28" t="str">
        <v>15</v>
      </c>
      <c r="T967" s="28" t="str">
        <v>00</v>
      </c>
      <c r="U967" s="90">
        <f t="shared" si="155"/>
        <v>0.17708333333333334</v>
      </c>
      <c r="V967" s="27" t="str">
        <f t="shared" si="156"/>
        <v>Subscribers</v>
      </c>
      <c r="W967" s="37" t="str">
        <f t="shared" si="157"/>
        <v>Youtube</v>
      </c>
      <c r="X967" s="71">
        <f t="shared" si="149"/>
        <v>31</v>
      </c>
      <c r="Y967" s="60" t="str">
        <f t="shared" si="150"/>
        <v>Unlock Your Potential</v>
      </c>
      <c r="Z967" s="69">
        <f t="shared" si="158"/>
        <v>45394</v>
      </c>
      <c r="AA967" s="66" t="str" cm="1">
        <f t="array" ref="AA967:AB967">_xlfn.TEXTSPLIT($F967,$V967)</f>
        <v>606248765</v>
      </c>
      <c r="AB967" t="str">
        <v/>
      </c>
    </row>
    <row r="968" spans="1:28">
      <c r="A968" s="32" t="s">
        <v>2096</v>
      </c>
      <c r="B968" s="37" t="str" cm="1">
        <f t="array" ref="B968:D968">TRIM(_xlfn.TEXTSPLIT($A968,"#"))</f>
        <v>6thDec2024(09:25:27)706338769Explore Page</v>
      </c>
      <c r="C968" s="27" t="str">
        <v>Unlock Your Potential</v>
      </c>
      <c r="D968" s="27" t="str">
        <v>[33]</v>
      </c>
      <c r="E968" s="27" t="str" cm="1">
        <f t="array" ref="E968:F968">_xlfn.TEXTSPLIT($B968,")")</f>
        <v>6thDec2024(09:25:27</v>
      </c>
      <c r="F968" s="27" t="str">
        <v>706338769Explore Page</v>
      </c>
      <c r="G968" s="27" t="str">
        <f t="shared" si="151"/>
        <v>33]</v>
      </c>
      <c r="H968" s="27">
        <f>VALUE(SUBSTITUTE($G968,"]",""))</f>
        <v>33</v>
      </c>
      <c r="I968" s="27" t="str">
        <f t="shared" si="152"/>
        <v>Unlock Your Potential</v>
      </c>
      <c r="J968" s="28" t="str">
        <f t="shared" si="153"/>
        <v>6thDec2024 09:25:27</v>
      </c>
      <c r="K968" s="28" t="str" cm="1">
        <f t="array" ref="K968:L968">_xlfn.TEXTSPLIT($J968," ")</f>
        <v>6thDec2024</v>
      </c>
      <c r="L968" s="28" t="str">
        <v>09:25:27</v>
      </c>
      <c r="M968" s="58" t="str">
        <f t="shared" si="154"/>
        <v>6/12/2024</v>
      </c>
      <c r="N968" s="28" t="str" cm="1">
        <f t="array" ref="N968:P968">_xlfn.TEXTSPLIT($M968,"/")</f>
        <v>6</v>
      </c>
      <c r="O968" s="28" t="str">
        <v>12</v>
      </c>
      <c r="P968" s="28" t="str">
        <v>2024</v>
      </c>
      <c r="Q968" s="28">
        <f>DATE(P968,N968,O968)</f>
        <v>45455</v>
      </c>
      <c r="R968" s="89" t="str" cm="1">
        <f t="array" ref="R968:T968">_xlfn.TEXTSPLIT($L968,":")</f>
        <v>09</v>
      </c>
      <c r="S968" s="28" t="str">
        <v>25</v>
      </c>
      <c r="T968" s="28" t="str">
        <v>27</v>
      </c>
      <c r="U968" s="90">
        <f t="shared" si="155"/>
        <v>0.3926736111111111</v>
      </c>
      <c r="V968" s="27" t="str">
        <f t="shared" si="156"/>
        <v>Explore Page</v>
      </c>
      <c r="W968" s="37" t="str">
        <f t="shared" si="157"/>
        <v>Instagram</v>
      </c>
      <c r="X968" s="71">
        <f t="shared" si="149"/>
        <v>33</v>
      </c>
      <c r="Y968" s="60" t="str">
        <f t="shared" si="150"/>
        <v>Unlock Your Potential</v>
      </c>
      <c r="Z968" s="69">
        <f t="shared" si="158"/>
        <v>45455</v>
      </c>
      <c r="AA968" s="66" t="str" cm="1">
        <f t="array" ref="AA968:AB968">_xlfn.TEXTSPLIT($F968,$V968)</f>
        <v>706338769</v>
      </c>
      <c r="AB968" t="str">
        <v/>
      </c>
    </row>
    <row r="969" spans="1:28">
      <c r="A969" s="32" t="s">
        <v>2097</v>
      </c>
      <c r="B969" s="37" t="str" cm="1">
        <f t="array" ref="B969:D969">TRIM(_xlfn.TEXTSPLIT($A969,"#"))</f>
        <v>1stDec2024(05:02:02)706428773Shorts</v>
      </c>
      <c r="C969" s="27" t="str">
        <v>Train to Gain</v>
      </c>
      <c r="D969" s="27" t="str">
        <v>[36]</v>
      </c>
      <c r="E969" s="27" t="str" cm="1">
        <f t="array" ref="E969:F969">_xlfn.TEXTSPLIT($B969,")")</f>
        <v>1stDec2024(05:02:02</v>
      </c>
      <c r="F969" s="27" t="str">
        <v>706428773Shorts</v>
      </c>
      <c r="G969" s="27" t="str">
        <f t="shared" si="151"/>
        <v>36]</v>
      </c>
      <c r="H969" s="27">
        <f>VALUE(SUBSTITUTE($G969,"]",""))</f>
        <v>36</v>
      </c>
      <c r="I969" s="27" t="str">
        <f t="shared" si="152"/>
        <v>Train to Gain</v>
      </c>
      <c r="J969" s="28" t="str">
        <f t="shared" si="153"/>
        <v>1stDec2024 05:02:02</v>
      </c>
      <c r="K969" s="28" t="str" cm="1">
        <f t="array" ref="K969:L969">_xlfn.TEXTSPLIT($J969," ")</f>
        <v>1stDec2024</v>
      </c>
      <c r="L969" s="28" t="str">
        <v>05:02:02</v>
      </c>
      <c r="M969" s="58" t="str">
        <f t="shared" si="154"/>
        <v>1/12/2024</v>
      </c>
      <c r="N969" s="28" t="str" cm="1">
        <f t="array" ref="N969:P969">_xlfn.TEXTSPLIT($M969,"/")</f>
        <v>1</v>
      </c>
      <c r="O969" s="28" t="str">
        <v>12</v>
      </c>
      <c r="P969" s="28" t="str">
        <v>2024</v>
      </c>
      <c r="Q969" s="28">
        <f>DATE(P969,N969,O969)</f>
        <v>45303</v>
      </c>
      <c r="R969" s="89" t="str" cm="1">
        <f t="array" ref="R969:T969">_xlfn.TEXTSPLIT($L969,":")</f>
        <v>05</v>
      </c>
      <c r="S969" s="28" t="str">
        <v>02</v>
      </c>
      <c r="T969" s="28" t="str">
        <v>02</v>
      </c>
      <c r="U969" s="90">
        <f t="shared" si="155"/>
        <v>0.20974537037037036</v>
      </c>
      <c r="V969" s="27" t="str">
        <f t="shared" si="156"/>
        <v>Shorts</v>
      </c>
      <c r="W969" s="37" t="str">
        <f t="shared" si="157"/>
        <v>Youtube</v>
      </c>
      <c r="X969" s="71">
        <f t="shared" si="149"/>
        <v>36</v>
      </c>
      <c r="Y969" s="60" t="str">
        <f t="shared" si="150"/>
        <v>Train to Gain</v>
      </c>
      <c r="Z969" s="69">
        <f t="shared" si="158"/>
        <v>45303</v>
      </c>
      <c r="AA969" s="66" t="str" cm="1">
        <f t="array" ref="AA969:AB969">_xlfn.TEXTSPLIT($F969,$V969)</f>
        <v>706428773</v>
      </c>
      <c r="AB969" t="str">
        <v/>
      </c>
    </row>
    <row r="970" spans="1:28">
      <c r="A970" s="32" t="s">
        <v>2098</v>
      </c>
      <c r="B970" s="37" t="str" cm="1">
        <f t="array" ref="B970:D970">TRIM(_xlfn.TEXTSPLIT($A970,"#"))</f>
        <v>5thDec2024(09:41:36)606518777Reels</v>
      </c>
      <c r="C970" s="27" t="str">
        <v>Unlock Your Potential</v>
      </c>
      <c r="D970" s="27" t="str">
        <v>[35]</v>
      </c>
      <c r="E970" s="27" t="str" cm="1">
        <f t="array" ref="E970:F970">_xlfn.TEXTSPLIT($B970,")")</f>
        <v>5thDec2024(09:41:36</v>
      </c>
      <c r="F970" s="27" t="str">
        <v>606518777Reels</v>
      </c>
      <c r="G970" s="27" t="str">
        <f t="shared" si="151"/>
        <v>35]</v>
      </c>
      <c r="H970" s="27">
        <f>VALUE(SUBSTITUTE($G970,"]",""))</f>
        <v>35</v>
      </c>
      <c r="I970" s="27" t="str">
        <f t="shared" si="152"/>
        <v>Unlock Your Potential</v>
      </c>
      <c r="J970" s="28" t="str">
        <f t="shared" si="153"/>
        <v>5thDec2024 09:41:36</v>
      </c>
      <c r="K970" s="28" t="str" cm="1">
        <f t="array" ref="K970:L970">_xlfn.TEXTSPLIT($J970," ")</f>
        <v>5thDec2024</v>
      </c>
      <c r="L970" s="28" t="str">
        <v>09:41:36</v>
      </c>
      <c r="M970" s="58" t="str">
        <f t="shared" si="154"/>
        <v>5/12/2024</v>
      </c>
      <c r="N970" s="28" t="str" cm="1">
        <f t="array" ref="N970:P970">_xlfn.TEXTSPLIT($M970,"/")</f>
        <v>5</v>
      </c>
      <c r="O970" s="28" t="str">
        <v>12</v>
      </c>
      <c r="P970" s="28" t="str">
        <v>2024</v>
      </c>
      <c r="Q970" s="28">
        <f>DATE(P970,N970,O970)</f>
        <v>45424</v>
      </c>
      <c r="R970" s="89" t="str" cm="1">
        <f t="array" ref="R970:T970">_xlfn.TEXTSPLIT($L970,":")</f>
        <v>09</v>
      </c>
      <c r="S970" s="28" t="str">
        <v>41</v>
      </c>
      <c r="T970" s="28" t="str">
        <v>36</v>
      </c>
      <c r="U970" s="90">
        <f t="shared" si="155"/>
        <v>0.40388888888888891</v>
      </c>
      <c r="V970" s="27" t="str">
        <f t="shared" si="156"/>
        <v>Reels</v>
      </c>
      <c r="W970" s="37" t="str">
        <f t="shared" si="157"/>
        <v>Instagram</v>
      </c>
      <c r="X970" s="71">
        <f t="shared" si="149"/>
        <v>35</v>
      </c>
      <c r="Y970" s="60" t="str">
        <f t="shared" si="150"/>
        <v>Unlock Your Potential</v>
      </c>
      <c r="Z970" s="69">
        <f t="shared" si="158"/>
        <v>45424</v>
      </c>
      <c r="AA970" s="66" t="str" cm="1">
        <f t="array" ref="AA970:AB970">_xlfn.TEXTSPLIT($F970,$V970)</f>
        <v>606518777</v>
      </c>
      <c r="AB970" t="str">
        <v/>
      </c>
    </row>
    <row r="971" spans="1:28">
      <c r="A971" s="32" t="s">
        <v>2099</v>
      </c>
      <c r="B971" s="37" t="str" cm="1">
        <f t="array" ref="B971:D971">TRIM(_xlfn.TEXTSPLIT($A971,"#"))</f>
        <v>3rdDec2024(07:14:10)706608781Subscribers</v>
      </c>
      <c r="C971" s="27" t="str">
        <v>Unlock Your Potential</v>
      </c>
      <c r="D971" s="27" t="str">
        <v>[18]</v>
      </c>
      <c r="E971" s="27" t="str" cm="1">
        <f t="array" ref="E971:F971">_xlfn.TEXTSPLIT($B971,")")</f>
        <v>3rdDec2024(07:14:10</v>
      </c>
      <c r="F971" s="27" t="str">
        <v>706608781Subscribers</v>
      </c>
      <c r="G971" s="27" t="str">
        <f t="shared" si="151"/>
        <v>18]</v>
      </c>
      <c r="H971" s="27">
        <f>VALUE(SUBSTITUTE($G971,"]",""))</f>
        <v>18</v>
      </c>
      <c r="I971" s="27" t="str">
        <f t="shared" si="152"/>
        <v>Unlock Your Potential</v>
      </c>
      <c r="J971" s="28" t="str">
        <f t="shared" si="153"/>
        <v>3rdDec2024 07:14:10</v>
      </c>
      <c r="K971" s="28" t="str" cm="1">
        <f t="array" ref="K971:L971">_xlfn.TEXTSPLIT($J971," ")</f>
        <v>3rdDec2024</v>
      </c>
      <c r="L971" s="28" t="str">
        <v>07:14:10</v>
      </c>
      <c r="M971" s="58" t="str">
        <f t="shared" si="154"/>
        <v>3/12/2024</v>
      </c>
      <c r="N971" s="28" t="str" cm="1">
        <f t="array" ref="N971:P971">_xlfn.TEXTSPLIT($M971,"/")</f>
        <v>3</v>
      </c>
      <c r="O971" s="28" t="str">
        <v>12</v>
      </c>
      <c r="P971" s="28" t="str">
        <v>2024</v>
      </c>
      <c r="Q971" s="28">
        <f>DATE(P971,N971,O971)</f>
        <v>45363</v>
      </c>
      <c r="R971" s="89" t="str" cm="1">
        <f t="array" ref="R971:T971">_xlfn.TEXTSPLIT($L971,":")</f>
        <v>07</v>
      </c>
      <c r="S971" s="28" t="str">
        <v>14</v>
      </c>
      <c r="T971" s="28" t="str">
        <v>10</v>
      </c>
      <c r="U971" s="90">
        <f t="shared" si="155"/>
        <v>0.30150462962962965</v>
      </c>
      <c r="V971" s="27" t="str">
        <f t="shared" si="156"/>
        <v>Subscribers</v>
      </c>
      <c r="W971" s="37" t="str">
        <f t="shared" si="157"/>
        <v>Youtube</v>
      </c>
      <c r="X971" s="71">
        <f t="shared" si="149"/>
        <v>18</v>
      </c>
      <c r="Y971" s="60" t="str">
        <f t="shared" si="150"/>
        <v>Unlock Your Potential</v>
      </c>
      <c r="Z971" s="69">
        <f t="shared" si="158"/>
        <v>45363</v>
      </c>
      <c r="AA971" s="66" t="str" cm="1">
        <f t="array" ref="AA971:AB971">_xlfn.TEXTSPLIT($F971,$V971)</f>
        <v>706608781</v>
      </c>
      <c r="AB971" t="str">
        <v/>
      </c>
    </row>
    <row r="972" spans="1:28">
      <c r="A972" s="32" t="s">
        <v>2100</v>
      </c>
      <c r="B972" s="37" t="str" cm="1">
        <f t="array" ref="B972:D972">TRIM(_xlfn.TEXTSPLIT($A972,"#"))</f>
        <v>6thDec2024(02:44:20)706698784Explore Page</v>
      </c>
      <c r="C972" s="27" t="str">
        <v>Unlock Your Potential</v>
      </c>
      <c r="D972" s="27" t="str">
        <v>[34]</v>
      </c>
      <c r="E972" s="27" t="str" cm="1">
        <f t="array" ref="E972:F972">_xlfn.TEXTSPLIT($B972,")")</f>
        <v>6thDec2024(02:44:20</v>
      </c>
      <c r="F972" s="27" t="str">
        <v>706698784Explore Page</v>
      </c>
      <c r="G972" s="27" t="str">
        <f t="shared" si="151"/>
        <v>34]</v>
      </c>
      <c r="H972" s="27">
        <f>VALUE(SUBSTITUTE($G972,"]",""))</f>
        <v>34</v>
      </c>
      <c r="I972" s="27" t="str">
        <f t="shared" si="152"/>
        <v>Unlock Your Potential</v>
      </c>
      <c r="J972" s="28" t="str">
        <f t="shared" si="153"/>
        <v>6thDec2024 02:44:20</v>
      </c>
      <c r="K972" s="28" t="str" cm="1">
        <f t="array" ref="K972:L972">_xlfn.TEXTSPLIT($J972," ")</f>
        <v>6thDec2024</v>
      </c>
      <c r="L972" s="28" t="str">
        <v>02:44:20</v>
      </c>
      <c r="M972" s="58" t="str">
        <f t="shared" si="154"/>
        <v>6/12/2024</v>
      </c>
      <c r="N972" s="28" t="str" cm="1">
        <f t="array" ref="N972:P972">_xlfn.TEXTSPLIT($M972,"/")</f>
        <v>6</v>
      </c>
      <c r="O972" s="28" t="str">
        <v>12</v>
      </c>
      <c r="P972" s="28" t="str">
        <v>2024</v>
      </c>
      <c r="Q972" s="28">
        <f>DATE(P972,N972,O972)</f>
        <v>45455</v>
      </c>
      <c r="R972" s="89" t="str" cm="1">
        <f t="array" ref="R972:T972">_xlfn.TEXTSPLIT($L972,":")</f>
        <v>02</v>
      </c>
      <c r="S972" s="28" t="str">
        <v>44</v>
      </c>
      <c r="T972" s="28" t="str">
        <v>20</v>
      </c>
      <c r="U972" s="90">
        <f t="shared" si="155"/>
        <v>0.11412037037037037</v>
      </c>
      <c r="V972" s="27" t="str">
        <f t="shared" si="156"/>
        <v>Explore Page</v>
      </c>
      <c r="W972" s="37" t="str">
        <f t="shared" si="157"/>
        <v>Instagram</v>
      </c>
      <c r="X972" s="71">
        <f t="shared" si="149"/>
        <v>34</v>
      </c>
      <c r="Y972" s="60" t="str">
        <f t="shared" si="150"/>
        <v>Unlock Your Potential</v>
      </c>
      <c r="Z972" s="69">
        <f t="shared" si="158"/>
        <v>45455</v>
      </c>
      <c r="AA972" s="66" t="str" cm="1">
        <f t="array" ref="AA972:AB972">_xlfn.TEXTSPLIT($F972,$V972)</f>
        <v>706698784</v>
      </c>
      <c r="AB972" t="str">
        <v/>
      </c>
    </row>
    <row r="973" spans="1:28">
      <c r="A973" s="32" t="s">
        <v>2101</v>
      </c>
      <c r="B973" s="37" t="str" cm="1">
        <f t="array" ref="B973:D973">TRIM(_xlfn.TEXTSPLIT($A973,"#"))</f>
        <v>1stDec2024(09:32:51)706788788Groups</v>
      </c>
      <c r="C973" s="27" t="str">
        <v>Train to Gain</v>
      </c>
      <c r="D973" s="27" t="str">
        <v>[35]</v>
      </c>
      <c r="E973" s="27" t="str" cm="1">
        <f t="array" ref="E973:F973">_xlfn.TEXTSPLIT($B973,")")</f>
        <v>1stDec2024(09:32:51</v>
      </c>
      <c r="F973" s="27" t="str">
        <v>706788788Groups</v>
      </c>
      <c r="G973" s="27" t="str">
        <f t="shared" si="151"/>
        <v>35]</v>
      </c>
      <c r="H973" s="27">
        <f>VALUE(SUBSTITUTE($G973,"]",""))</f>
        <v>35</v>
      </c>
      <c r="I973" s="27" t="str">
        <f t="shared" si="152"/>
        <v>Train to Gain</v>
      </c>
      <c r="J973" s="28" t="str">
        <f t="shared" si="153"/>
        <v>1stDec2024 09:32:51</v>
      </c>
      <c r="K973" s="28" t="str" cm="1">
        <f t="array" ref="K973:L973">_xlfn.TEXTSPLIT($J973," ")</f>
        <v>1stDec2024</v>
      </c>
      <c r="L973" s="28" t="str">
        <v>09:32:51</v>
      </c>
      <c r="M973" s="58" t="str">
        <f t="shared" si="154"/>
        <v>1/12/2024</v>
      </c>
      <c r="N973" s="28" t="str" cm="1">
        <f t="array" ref="N973:P973">_xlfn.TEXTSPLIT($M973,"/")</f>
        <v>1</v>
      </c>
      <c r="O973" s="28" t="str">
        <v>12</v>
      </c>
      <c r="P973" s="28" t="str">
        <v>2024</v>
      </c>
      <c r="Q973" s="28">
        <f>DATE(P973,N973,O973)</f>
        <v>45303</v>
      </c>
      <c r="R973" s="89" t="str" cm="1">
        <f t="array" ref="R973:T973">_xlfn.TEXTSPLIT($L973,":")</f>
        <v>09</v>
      </c>
      <c r="S973" s="28" t="str">
        <v>32</v>
      </c>
      <c r="T973" s="28" t="str">
        <v>51</v>
      </c>
      <c r="U973" s="90">
        <f t="shared" si="155"/>
        <v>0.39781250000000001</v>
      </c>
      <c r="V973" s="27" t="str">
        <f t="shared" si="156"/>
        <v>Groups</v>
      </c>
      <c r="W973" s="37" t="str">
        <f t="shared" si="157"/>
        <v>Facebook</v>
      </c>
      <c r="X973" s="71">
        <f t="shared" si="149"/>
        <v>35</v>
      </c>
      <c r="Y973" s="60" t="str">
        <f t="shared" si="150"/>
        <v>Train to Gain</v>
      </c>
      <c r="Z973" s="69">
        <f t="shared" si="158"/>
        <v>45303</v>
      </c>
      <c r="AA973" s="66" t="str" cm="1">
        <f t="array" ref="AA973:AB973">_xlfn.TEXTSPLIT($F973,$V973)</f>
        <v>706788788</v>
      </c>
      <c r="AB973" t="str">
        <v/>
      </c>
    </row>
    <row r="974" spans="1:28">
      <c r="A974" s="32" t="s">
        <v>2102</v>
      </c>
      <c r="B974" s="37" t="str" cm="1">
        <f t="array" ref="B974:D974">TRIM(_xlfn.TEXTSPLIT($A974,"#"))</f>
        <v>2ndDec2024(04:33:11)706878792Subscribers</v>
      </c>
      <c r="C974" s="27" t="str">
        <v>Unlock Your Potential</v>
      </c>
      <c r="D974" s="27" t="str">
        <v>[36]</v>
      </c>
      <c r="E974" s="27" t="str" cm="1">
        <f t="array" ref="E974:F974">_xlfn.TEXTSPLIT($B974,")")</f>
        <v>2ndDec2024(04:33:11</v>
      </c>
      <c r="F974" s="27" t="str">
        <v>706878792Subscribers</v>
      </c>
      <c r="G974" s="27" t="str">
        <f t="shared" si="151"/>
        <v>36]</v>
      </c>
      <c r="H974" s="27">
        <f>VALUE(SUBSTITUTE($G974,"]",""))</f>
        <v>36</v>
      </c>
      <c r="I974" s="27" t="str">
        <f t="shared" si="152"/>
        <v>Unlock Your Potential</v>
      </c>
      <c r="J974" s="28" t="str">
        <f t="shared" si="153"/>
        <v>2ndDec2024 04:33:11</v>
      </c>
      <c r="K974" s="28" t="str" cm="1">
        <f t="array" ref="K974:L974">_xlfn.TEXTSPLIT($J974," ")</f>
        <v>2ndDec2024</v>
      </c>
      <c r="L974" s="28" t="str">
        <v>04:33:11</v>
      </c>
      <c r="M974" s="58" t="str">
        <f t="shared" si="154"/>
        <v>2/12/2024</v>
      </c>
      <c r="N974" s="28" t="str" cm="1">
        <f t="array" ref="N974:P974">_xlfn.TEXTSPLIT($M974,"/")</f>
        <v>2</v>
      </c>
      <c r="O974" s="28" t="str">
        <v>12</v>
      </c>
      <c r="P974" s="28" t="str">
        <v>2024</v>
      </c>
      <c r="Q974" s="28">
        <f>DATE(P974,N974,O974)</f>
        <v>45334</v>
      </c>
      <c r="R974" s="89" t="str" cm="1">
        <f t="array" ref="R974:T974">_xlfn.TEXTSPLIT($L974,":")</f>
        <v>04</v>
      </c>
      <c r="S974" s="28" t="str">
        <v>33</v>
      </c>
      <c r="T974" s="28" t="str">
        <v>11</v>
      </c>
      <c r="U974" s="90">
        <f t="shared" si="155"/>
        <v>0.18971064814814814</v>
      </c>
      <c r="V974" s="27" t="str">
        <f t="shared" si="156"/>
        <v>Subscribers</v>
      </c>
      <c r="W974" s="37" t="str">
        <f t="shared" si="157"/>
        <v>Youtube</v>
      </c>
      <c r="X974" s="71">
        <f t="shared" si="149"/>
        <v>36</v>
      </c>
      <c r="Y974" s="60" t="str">
        <f t="shared" si="150"/>
        <v>Unlock Your Potential</v>
      </c>
      <c r="Z974" s="69">
        <f t="shared" si="158"/>
        <v>45334</v>
      </c>
      <c r="AA974" s="66" t="str" cm="1">
        <f t="array" ref="AA974:AB974">_xlfn.TEXTSPLIT($F974,$V974)</f>
        <v>706878792</v>
      </c>
      <c r="AB974" t="str">
        <v/>
      </c>
    </row>
    <row r="975" spans="1:28">
      <c r="A975" s="32" t="s">
        <v>2103</v>
      </c>
      <c r="B975" s="37" t="str" cm="1">
        <f t="array" ref="B975:D975">TRIM(_xlfn.TEXTSPLIT($A975,"#"))</f>
        <v>1stDec2024(08:00:23)706968796Explore Page</v>
      </c>
      <c r="C975" s="27" t="str">
        <v>Unlock Your Potential</v>
      </c>
      <c r="D975" s="27" t="str">
        <v>[34]</v>
      </c>
      <c r="E975" s="27" t="str" cm="1">
        <f t="array" ref="E975:F975">_xlfn.TEXTSPLIT($B975,")")</f>
        <v>1stDec2024(08:00:23</v>
      </c>
      <c r="F975" s="27" t="str">
        <v>706968796Explore Page</v>
      </c>
      <c r="G975" s="27" t="str">
        <f t="shared" si="151"/>
        <v>34]</v>
      </c>
      <c r="H975" s="27">
        <f>VALUE(SUBSTITUTE($G975,"]",""))</f>
        <v>34</v>
      </c>
      <c r="I975" s="27" t="str">
        <f t="shared" si="152"/>
        <v>Unlock Your Potential</v>
      </c>
      <c r="J975" s="28" t="str">
        <f t="shared" si="153"/>
        <v>1stDec2024 08:00:23</v>
      </c>
      <c r="K975" s="28" t="str" cm="1">
        <f t="array" ref="K975:L975">_xlfn.TEXTSPLIT($J975," ")</f>
        <v>1stDec2024</v>
      </c>
      <c r="L975" s="28" t="str">
        <v>08:00:23</v>
      </c>
      <c r="M975" s="58" t="str">
        <f t="shared" si="154"/>
        <v>1/12/2024</v>
      </c>
      <c r="N975" s="28" t="str" cm="1">
        <f t="array" ref="N975:P975">_xlfn.TEXTSPLIT($M975,"/")</f>
        <v>1</v>
      </c>
      <c r="O975" s="28" t="str">
        <v>12</v>
      </c>
      <c r="P975" s="28" t="str">
        <v>2024</v>
      </c>
      <c r="Q975" s="28">
        <f>DATE(P975,N975,O975)</f>
        <v>45303</v>
      </c>
      <c r="R975" s="89" t="str" cm="1">
        <f t="array" ref="R975:T975">_xlfn.TEXTSPLIT($L975,":")</f>
        <v>08</v>
      </c>
      <c r="S975" s="28" t="str">
        <v>00</v>
      </c>
      <c r="T975" s="28" t="str">
        <v>23</v>
      </c>
      <c r="U975" s="90">
        <f t="shared" si="155"/>
        <v>0.33359953703703704</v>
      </c>
      <c r="V975" s="27" t="str">
        <f t="shared" si="156"/>
        <v>Explore Page</v>
      </c>
      <c r="W975" s="37" t="str">
        <f t="shared" si="157"/>
        <v>Instagram</v>
      </c>
      <c r="X975" s="71">
        <f t="shared" si="149"/>
        <v>34</v>
      </c>
      <c r="Y975" s="60" t="str">
        <f t="shared" si="150"/>
        <v>Unlock Your Potential</v>
      </c>
      <c r="Z975" s="69">
        <f t="shared" si="158"/>
        <v>45303</v>
      </c>
      <c r="AA975" s="66" t="str" cm="1">
        <f t="array" ref="AA975:AB975">_xlfn.TEXTSPLIT($F975,$V975)</f>
        <v>706968796</v>
      </c>
      <c r="AB975" t="str">
        <v/>
      </c>
    </row>
    <row r="976" spans="1:28">
      <c r="A976" s="32" t="s">
        <v>2104</v>
      </c>
      <c r="B976" s="37" t="str" cm="1">
        <f t="array" ref="B976:D976">TRIM(_xlfn.TEXTSPLIT($A976,"#"))</f>
        <v>2ndDec2024(02:12:35)707058799Explore Page</v>
      </c>
      <c r="C976" s="27" t="str">
        <v>Unlock Your Potential</v>
      </c>
      <c r="D976" s="27" t="str">
        <v>[34]</v>
      </c>
      <c r="E976" s="27" t="str" cm="1">
        <f t="array" ref="E976:F976">_xlfn.TEXTSPLIT($B976,")")</f>
        <v>2ndDec2024(02:12:35</v>
      </c>
      <c r="F976" s="27" t="str">
        <v>707058799Explore Page</v>
      </c>
      <c r="G976" s="27" t="str">
        <f t="shared" si="151"/>
        <v>34]</v>
      </c>
      <c r="H976" s="27">
        <f>VALUE(SUBSTITUTE($G976,"]",""))</f>
        <v>34</v>
      </c>
      <c r="I976" s="27" t="str">
        <f t="shared" si="152"/>
        <v>Unlock Your Potential</v>
      </c>
      <c r="J976" s="28" t="str">
        <f t="shared" si="153"/>
        <v>2ndDec2024 02:12:35</v>
      </c>
      <c r="K976" s="28" t="str" cm="1">
        <f t="array" ref="K976:L976">_xlfn.TEXTSPLIT($J976," ")</f>
        <v>2ndDec2024</v>
      </c>
      <c r="L976" s="28" t="str">
        <v>02:12:35</v>
      </c>
      <c r="M976" s="58" t="str">
        <f t="shared" si="154"/>
        <v>2/12/2024</v>
      </c>
      <c r="N976" s="28" t="str" cm="1">
        <f t="array" ref="N976:P976">_xlfn.TEXTSPLIT($M976,"/")</f>
        <v>2</v>
      </c>
      <c r="O976" s="28" t="str">
        <v>12</v>
      </c>
      <c r="P976" s="28" t="str">
        <v>2024</v>
      </c>
      <c r="Q976" s="28">
        <f>DATE(P976,N976,O976)</f>
        <v>45334</v>
      </c>
      <c r="R976" s="89" t="str" cm="1">
        <f t="array" ref="R976:T976">_xlfn.TEXTSPLIT($L976,":")</f>
        <v>02</v>
      </c>
      <c r="S976" s="28" t="str">
        <v>12</v>
      </c>
      <c r="T976" s="28" t="str">
        <v>35</v>
      </c>
      <c r="U976" s="90">
        <f t="shared" si="155"/>
        <v>9.2071759259259256E-2</v>
      </c>
      <c r="V976" s="27" t="str">
        <f t="shared" si="156"/>
        <v>Explore Page</v>
      </c>
      <c r="W976" s="37" t="str">
        <f t="shared" si="157"/>
        <v>Instagram</v>
      </c>
      <c r="X976" s="71">
        <f t="shared" si="149"/>
        <v>34</v>
      </c>
      <c r="Y976" s="60" t="str">
        <f t="shared" si="150"/>
        <v>Unlock Your Potential</v>
      </c>
      <c r="Z976" s="69">
        <f t="shared" si="158"/>
        <v>45334</v>
      </c>
      <c r="AA976" s="66" t="str" cm="1">
        <f t="array" ref="AA976:AB976">_xlfn.TEXTSPLIT($F976,$V976)</f>
        <v>707058799</v>
      </c>
      <c r="AB976" t="str">
        <v/>
      </c>
    </row>
    <row r="977" spans="1:28">
      <c r="A977" s="32" t="s">
        <v>2105</v>
      </c>
      <c r="B977" s="37" t="str" cm="1">
        <f t="array" ref="B977:D977">TRIM(_xlfn.TEXTSPLIT($A977,"#"))</f>
        <v>3rdDec2024(03:09:50)707148803Groups</v>
      </c>
      <c r="C977" s="27" t="str">
        <v>Grow with Us</v>
      </c>
      <c r="D977" s="27" t="str">
        <v>[20]</v>
      </c>
      <c r="E977" s="27" t="str" cm="1">
        <f t="array" ref="E977:F977">_xlfn.TEXTSPLIT($B977,")")</f>
        <v>3rdDec2024(03:09:50</v>
      </c>
      <c r="F977" s="27" t="str">
        <v>707148803Groups</v>
      </c>
      <c r="G977" s="27" t="str">
        <f t="shared" si="151"/>
        <v>20]</v>
      </c>
      <c r="H977" s="27">
        <f>VALUE(SUBSTITUTE($G977,"]",""))</f>
        <v>20</v>
      </c>
      <c r="I977" s="27" t="str">
        <f t="shared" si="152"/>
        <v>Grow with Us</v>
      </c>
      <c r="J977" s="28" t="str">
        <f t="shared" si="153"/>
        <v>3rdDec2024 03:09:50</v>
      </c>
      <c r="K977" s="28" t="str" cm="1">
        <f t="array" ref="K977:L977">_xlfn.TEXTSPLIT($J977," ")</f>
        <v>3rdDec2024</v>
      </c>
      <c r="L977" s="28" t="str">
        <v>03:09:50</v>
      </c>
      <c r="M977" s="58" t="str">
        <f t="shared" si="154"/>
        <v>3/12/2024</v>
      </c>
      <c r="N977" s="28" t="str" cm="1">
        <f t="array" ref="N977:P977">_xlfn.TEXTSPLIT($M977,"/")</f>
        <v>3</v>
      </c>
      <c r="O977" s="28" t="str">
        <v>12</v>
      </c>
      <c r="P977" s="28" t="str">
        <v>2024</v>
      </c>
      <c r="Q977" s="28">
        <f>DATE(P977,N977,O977)</f>
        <v>45363</v>
      </c>
      <c r="R977" s="89" t="str" cm="1">
        <f t="array" ref="R977:T977">_xlfn.TEXTSPLIT($L977,":")</f>
        <v>03</v>
      </c>
      <c r="S977" s="28" t="str">
        <v>09</v>
      </c>
      <c r="T977" s="28" t="str">
        <v>50</v>
      </c>
      <c r="U977" s="90">
        <f t="shared" si="155"/>
        <v>0.1318287037037037</v>
      </c>
      <c r="V977" s="27" t="str">
        <f t="shared" si="156"/>
        <v>Groups</v>
      </c>
      <c r="W977" s="37" t="str">
        <f t="shared" si="157"/>
        <v>Facebook</v>
      </c>
      <c r="X977" s="71">
        <f t="shared" si="149"/>
        <v>20</v>
      </c>
      <c r="Y977" s="60" t="str">
        <f t="shared" si="150"/>
        <v>Grow with Us</v>
      </c>
      <c r="Z977" s="69">
        <f t="shared" si="158"/>
        <v>45363</v>
      </c>
      <c r="AA977" s="66" t="str" cm="1">
        <f t="array" ref="AA977:AB977">_xlfn.TEXTSPLIT($F977,$V977)</f>
        <v>707148803</v>
      </c>
      <c r="AB977" t="str">
        <v/>
      </c>
    </row>
    <row r="978" spans="1:28">
      <c r="A978" s="32" t="s">
        <v>2106</v>
      </c>
      <c r="B978" s="37" t="str" cm="1">
        <f t="array" ref="B978:D978">TRIM(_xlfn.TEXTSPLIT($A978,"#"))</f>
        <v>4thDec2024(10:54:29)707238807Explore Page</v>
      </c>
      <c r="C978" s="27" t="str">
        <v>Unlock Your Potential</v>
      </c>
      <c r="D978" s="27" t="str">
        <v>[36]</v>
      </c>
      <c r="E978" s="27" t="str" cm="1">
        <f t="array" ref="E978:F978">_xlfn.TEXTSPLIT($B978,")")</f>
        <v>4thDec2024(10:54:29</v>
      </c>
      <c r="F978" s="27" t="str">
        <v>707238807Explore Page</v>
      </c>
      <c r="G978" s="27" t="str">
        <f t="shared" si="151"/>
        <v>36]</v>
      </c>
      <c r="H978" s="27">
        <f>VALUE(SUBSTITUTE($G978,"]",""))</f>
        <v>36</v>
      </c>
      <c r="I978" s="27" t="str">
        <f t="shared" si="152"/>
        <v>Unlock Your Potential</v>
      </c>
      <c r="J978" s="28" t="str">
        <f t="shared" si="153"/>
        <v>4thDec2024 10:54:29</v>
      </c>
      <c r="K978" s="28" t="str" cm="1">
        <f t="array" ref="K978:L978">_xlfn.TEXTSPLIT($J978," ")</f>
        <v>4thDec2024</v>
      </c>
      <c r="L978" s="28" t="str">
        <v>10:54:29</v>
      </c>
      <c r="M978" s="58" t="str">
        <f t="shared" si="154"/>
        <v>4/12/2024</v>
      </c>
      <c r="N978" s="28" t="str" cm="1">
        <f t="array" ref="N978:P978">_xlfn.TEXTSPLIT($M978,"/")</f>
        <v>4</v>
      </c>
      <c r="O978" s="28" t="str">
        <v>12</v>
      </c>
      <c r="P978" s="28" t="str">
        <v>2024</v>
      </c>
      <c r="Q978" s="28">
        <f>DATE(P978,N978,O978)</f>
        <v>45394</v>
      </c>
      <c r="R978" s="89" t="str" cm="1">
        <f t="array" ref="R978:T978">_xlfn.TEXTSPLIT($L978,":")</f>
        <v>10</v>
      </c>
      <c r="S978" s="28" t="str">
        <v>54</v>
      </c>
      <c r="T978" s="28" t="str">
        <v>29</v>
      </c>
      <c r="U978" s="90">
        <f t="shared" si="155"/>
        <v>0.45450231481481479</v>
      </c>
      <c r="V978" s="27" t="str">
        <f t="shared" si="156"/>
        <v>Explore Page</v>
      </c>
      <c r="W978" s="37" t="str">
        <f t="shared" si="157"/>
        <v>Instagram</v>
      </c>
      <c r="X978" s="71">
        <f t="shared" si="149"/>
        <v>36</v>
      </c>
      <c r="Y978" s="60" t="str">
        <f t="shared" si="150"/>
        <v>Unlock Your Potential</v>
      </c>
      <c r="Z978" s="69">
        <f t="shared" si="158"/>
        <v>45394</v>
      </c>
      <c r="AA978" s="66" t="str" cm="1">
        <f t="array" ref="AA978:AB978">_xlfn.TEXTSPLIT($F978,$V978)</f>
        <v>707238807</v>
      </c>
      <c r="AB978" t="str">
        <v/>
      </c>
    </row>
    <row r="979" spans="1:28">
      <c r="A979" s="32" t="s">
        <v>2107</v>
      </c>
      <c r="B979" s="37" t="str" cm="1">
        <f t="array" ref="B979:D979">TRIM(_xlfn.TEXTSPLIT($A979,"#"))</f>
        <v>1stDec2024(02:27:13)707328811Monetization</v>
      </c>
      <c r="C979" s="27" t="str">
        <v>Train to Gain</v>
      </c>
      <c r="D979" s="27" t="str">
        <v>[12]</v>
      </c>
      <c r="E979" s="27" t="str" cm="1">
        <f t="array" ref="E979:F979">_xlfn.TEXTSPLIT($B979,")")</f>
        <v>1stDec2024(02:27:13</v>
      </c>
      <c r="F979" s="27" t="str">
        <v>707328811Monetization</v>
      </c>
      <c r="G979" s="27" t="str">
        <f t="shared" si="151"/>
        <v>12]</v>
      </c>
      <c r="H979" s="27">
        <f>VALUE(SUBSTITUTE($G979,"]",""))</f>
        <v>12</v>
      </c>
      <c r="I979" s="27" t="str">
        <f t="shared" si="152"/>
        <v>Train to Gain</v>
      </c>
      <c r="J979" s="28" t="str">
        <f t="shared" si="153"/>
        <v>1stDec2024 02:27:13</v>
      </c>
      <c r="K979" s="28" t="str" cm="1">
        <f t="array" ref="K979:L979">_xlfn.TEXTSPLIT($J979," ")</f>
        <v>1stDec2024</v>
      </c>
      <c r="L979" s="28" t="str">
        <v>02:27:13</v>
      </c>
      <c r="M979" s="58" t="str">
        <f t="shared" si="154"/>
        <v>1/12/2024</v>
      </c>
      <c r="N979" s="28" t="str" cm="1">
        <f t="array" ref="N979:P979">_xlfn.TEXTSPLIT($M979,"/")</f>
        <v>1</v>
      </c>
      <c r="O979" s="28" t="str">
        <v>12</v>
      </c>
      <c r="P979" s="28" t="str">
        <v>2024</v>
      </c>
      <c r="Q979" s="28">
        <f>DATE(P979,N979,O979)</f>
        <v>45303</v>
      </c>
      <c r="R979" s="89" t="str" cm="1">
        <f t="array" ref="R979:T979">_xlfn.TEXTSPLIT($L979,":")</f>
        <v>02</v>
      </c>
      <c r="S979" s="28" t="str">
        <v>27</v>
      </c>
      <c r="T979" s="28" t="str">
        <v>13</v>
      </c>
      <c r="U979" s="90">
        <f t="shared" si="155"/>
        <v>0.10223379629629629</v>
      </c>
      <c r="V979" s="27" t="str">
        <f t="shared" si="156"/>
        <v>Monetization</v>
      </c>
      <c r="W979" s="37" t="str">
        <f t="shared" si="157"/>
        <v>Youtube</v>
      </c>
      <c r="X979" s="71">
        <f t="shared" si="149"/>
        <v>12</v>
      </c>
      <c r="Y979" s="60" t="str">
        <f t="shared" si="150"/>
        <v>Train to Gain</v>
      </c>
      <c r="Z979" s="69">
        <f t="shared" si="158"/>
        <v>45303</v>
      </c>
      <c r="AA979" s="66" t="str" cm="1">
        <f t="array" ref="AA979:AB979">_xlfn.TEXTSPLIT($F979,$V979)</f>
        <v>707328811</v>
      </c>
      <c r="AB979" t="str">
        <v/>
      </c>
    </row>
    <row r="980" spans="1:28">
      <c r="A980" s="32" t="s">
        <v>2108</v>
      </c>
      <c r="B980" s="37" t="str" cm="1">
        <f t="array" ref="B980:D980">TRIM(_xlfn.TEXTSPLIT($A980,"#"))</f>
        <v>1stDec2024(07:48:10)607418815Reels</v>
      </c>
      <c r="C980" s="27" t="str">
        <v>Unlock Your Potential</v>
      </c>
      <c r="D980" s="27" t="str">
        <v>[34]</v>
      </c>
      <c r="E980" s="27" t="str" cm="1">
        <f t="array" ref="E980:F980">_xlfn.TEXTSPLIT($B980,")")</f>
        <v>1stDec2024(07:48:10</v>
      </c>
      <c r="F980" s="27" t="str">
        <v>607418815Reels</v>
      </c>
      <c r="G980" s="27" t="str">
        <f t="shared" si="151"/>
        <v>34]</v>
      </c>
      <c r="H980" s="27">
        <f>VALUE(SUBSTITUTE($G980,"]",""))</f>
        <v>34</v>
      </c>
      <c r="I980" s="27" t="str">
        <f t="shared" si="152"/>
        <v>Unlock Your Potential</v>
      </c>
      <c r="J980" s="28" t="str">
        <f t="shared" si="153"/>
        <v>1stDec2024 07:48:10</v>
      </c>
      <c r="K980" s="28" t="str" cm="1">
        <f t="array" ref="K980:L980">_xlfn.TEXTSPLIT($J980," ")</f>
        <v>1stDec2024</v>
      </c>
      <c r="L980" s="28" t="str">
        <v>07:48:10</v>
      </c>
      <c r="M980" s="58" t="str">
        <f t="shared" si="154"/>
        <v>1/12/2024</v>
      </c>
      <c r="N980" s="28" t="str" cm="1">
        <f t="array" ref="N980:P980">_xlfn.TEXTSPLIT($M980,"/")</f>
        <v>1</v>
      </c>
      <c r="O980" s="28" t="str">
        <v>12</v>
      </c>
      <c r="P980" s="28" t="str">
        <v>2024</v>
      </c>
      <c r="Q980" s="28">
        <f>DATE(P980,N980,O980)</f>
        <v>45303</v>
      </c>
      <c r="R980" s="89" t="str" cm="1">
        <f t="array" ref="R980:T980">_xlfn.TEXTSPLIT($L980,":")</f>
        <v>07</v>
      </c>
      <c r="S980" s="28" t="str">
        <v>48</v>
      </c>
      <c r="T980" s="28" t="str">
        <v>10</v>
      </c>
      <c r="U980" s="90">
        <f t="shared" si="155"/>
        <v>0.32511574074074073</v>
      </c>
      <c r="V980" s="27" t="str">
        <f t="shared" si="156"/>
        <v>Reels</v>
      </c>
      <c r="W980" s="37" t="str">
        <f t="shared" si="157"/>
        <v>Instagram</v>
      </c>
      <c r="X980" s="71">
        <f t="shared" si="149"/>
        <v>34</v>
      </c>
      <c r="Y980" s="60" t="str">
        <f t="shared" si="150"/>
        <v>Unlock Your Potential</v>
      </c>
      <c r="Z980" s="69">
        <f t="shared" si="158"/>
        <v>45303</v>
      </c>
      <c r="AA980" s="66" t="str" cm="1">
        <f t="array" ref="AA980:AB980">_xlfn.TEXTSPLIT($F980,$V980)</f>
        <v>607418815</v>
      </c>
      <c r="AB980" t="str">
        <v/>
      </c>
    </row>
    <row r="981" spans="1:28">
      <c r="A981" s="32" t="s">
        <v>2109</v>
      </c>
      <c r="B981" s="37" t="str" cm="1">
        <f t="array" ref="B981:D981">TRIM(_xlfn.TEXTSPLIT($A981,"#"))</f>
        <v>3rdDec2024(02:30:16)707508818Subscribers</v>
      </c>
      <c r="C981" s="27" t="str">
        <v>Train to Gain</v>
      </c>
      <c r="D981" s="27" t="str">
        <v>[35]</v>
      </c>
      <c r="E981" s="27" t="str" cm="1">
        <f t="array" ref="E981:F981">_xlfn.TEXTSPLIT($B981,")")</f>
        <v>3rdDec2024(02:30:16</v>
      </c>
      <c r="F981" s="27" t="str">
        <v>707508818Subscribers</v>
      </c>
      <c r="G981" s="27" t="str">
        <f t="shared" si="151"/>
        <v>35]</v>
      </c>
      <c r="H981" s="27">
        <f>VALUE(SUBSTITUTE($G981,"]",""))</f>
        <v>35</v>
      </c>
      <c r="I981" s="27" t="str">
        <f t="shared" si="152"/>
        <v>Train to Gain</v>
      </c>
      <c r="J981" s="28" t="str">
        <f t="shared" si="153"/>
        <v>3rdDec2024 02:30:16</v>
      </c>
      <c r="K981" s="28" t="str" cm="1">
        <f t="array" ref="K981:L981">_xlfn.TEXTSPLIT($J981," ")</f>
        <v>3rdDec2024</v>
      </c>
      <c r="L981" s="28" t="str">
        <v>02:30:16</v>
      </c>
      <c r="M981" s="58" t="str">
        <f t="shared" si="154"/>
        <v>3/12/2024</v>
      </c>
      <c r="N981" s="28" t="str" cm="1">
        <f t="array" ref="N981:P981">_xlfn.TEXTSPLIT($M981,"/")</f>
        <v>3</v>
      </c>
      <c r="O981" s="28" t="str">
        <v>12</v>
      </c>
      <c r="P981" s="28" t="str">
        <v>2024</v>
      </c>
      <c r="Q981" s="28">
        <f>DATE(P981,N981,O981)</f>
        <v>45363</v>
      </c>
      <c r="R981" s="89" t="str" cm="1">
        <f t="array" ref="R981:T981">_xlfn.TEXTSPLIT($L981,":")</f>
        <v>02</v>
      </c>
      <c r="S981" s="28" t="str">
        <v>30</v>
      </c>
      <c r="T981" s="28" t="str">
        <v>16</v>
      </c>
      <c r="U981" s="90">
        <f t="shared" si="155"/>
        <v>0.10435185185185185</v>
      </c>
      <c r="V981" s="27" t="str">
        <f t="shared" si="156"/>
        <v>Subscribers</v>
      </c>
      <c r="W981" s="37" t="str">
        <f t="shared" si="157"/>
        <v>Youtube</v>
      </c>
      <c r="X981" s="71">
        <f t="shared" si="149"/>
        <v>35</v>
      </c>
      <c r="Y981" s="60" t="str">
        <f t="shared" si="150"/>
        <v>Train to Gain</v>
      </c>
      <c r="Z981" s="69">
        <f t="shared" si="158"/>
        <v>45363</v>
      </c>
      <c r="AA981" s="66" t="str" cm="1">
        <f t="array" ref="AA981:AB981">_xlfn.TEXTSPLIT($F981,$V981)</f>
        <v>707508818</v>
      </c>
      <c r="AB981" t="str">
        <v/>
      </c>
    </row>
    <row r="982" spans="1:28">
      <c r="A982" s="32" t="s">
        <v>2110</v>
      </c>
      <c r="B982" s="37" t="str" cm="1">
        <f t="array" ref="B982:D982">TRIM(_xlfn.TEXTSPLIT($A982,"#"))</f>
        <v>1stDec2024(09:52:49)707598822Explore Page</v>
      </c>
      <c r="C982" s="27" t="str">
        <v>Train to Gain</v>
      </c>
      <c r="D982" s="27" t="str">
        <v>[32]</v>
      </c>
      <c r="E982" s="27" t="str" cm="1">
        <f t="array" ref="E982:F982">_xlfn.TEXTSPLIT($B982,")")</f>
        <v>1stDec2024(09:52:49</v>
      </c>
      <c r="F982" s="27" t="str">
        <v>707598822Explore Page</v>
      </c>
      <c r="G982" s="27" t="str">
        <f t="shared" si="151"/>
        <v>32]</v>
      </c>
      <c r="H982" s="27">
        <f>VALUE(SUBSTITUTE($G982,"]",""))</f>
        <v>32</v>
      </c>
      <c r="I982" s="27" t="str">
        <f t="shared" si="152"/>
        <v>Train to Gain</v>
      </c>
      <c r="J982" s="28" t="str">
        <f t="shared" si="153"/>
        <v>1stDec2024 09:52:49</v>
      </c>
      <c r="K982" s="28" t="str" cm="1">
        <f t="array" ref="K982:L982">_xlfn.TEXTSPLIT($J982," ")</f>
        <v>1stDec2024</v>
      </c>
      <c r="L982" s="28" t="str">
        <v>09:52:49</v>
      </c>
      <c r="M982" s="58" t="str">
        <f t="shared" si="154"/>
        <v>1/12/2024</v>
      </c>
      <c r="N982" s="28" t="str" cm="1">
        <f t="array" ref="N982:P982">_xlfn.TEXTSPLIT($M982,"/")</f>
        <v>1</v>
      </c>
      <c r="O982" s="28" t="str">
        <v>12</v>
      </c>
      <c r="P982" s="28" t="str">
        <v>2024</v>
      </c>
      <c r="Q982" s="28">
        <f>DATE(P982,N982,O982)</f>
        <v>45303</v>
      </c>
      <c r="R982" s="89" t="str" cm="1">
        <f t="array" ref="R982:T982">_xlfn.TEXTSPLIT($L982,":")</f>
        <v>09</v>
      </c>
      <c r="S982" s="28" t="str">
        <v>52</v>
      </c>
      <c r="T982" s="28" t="str">
        <v>49</v>
      </c>
      <c r="U982" s="90">
        <f t="shared" si="155"/>
        <v>0.41167824074074072</v>
      </c>
      <c r="V982" s="27" t="str">
        <f t="shared" si="156"/>
        <v>Explore Page</v>
      </c>
      <c r="W982" s="37" t="str">
        <f t="shared" si="157"/>
        <v>Instagram</v>
      </c>
      <c r="X982" s="71">
        <f t="shared" si="149"/>
        <v>32</v>
      </c>
      <c r="Y982" s="60" t="str">
        <f t="shared" si="150"/>
        <v>Train to Gain</v>
      </c>
      <c r="Z982" s="69">
        <f t="shared" si="158"/>
        <v>45303</v>
      </c>
      <c r="AA982" s="66" t="str" cm="1">
        <f t="array" ref="AA982:AB982">_xlfn.TEXTSPLIT($F982,$V982)</f>
        <v>707598822</v>
      </c>
      <c r="AB982" t="str">
        <v/>
      </c>
    </row>
    <row r="983" spans="1:28">
      <c r="A983" s="32" t="s">
        <v>2111</v>
      </c>
      <c r="B983" s="37" t="str" cm="1">
        <f t="array" ref="B983:D983">TRIM(_xlfn.TEXTSPLIT($A983,"#"))</f>
        <v>4thDec2024(03:29:43)607688826Explore Page</v>
      </c>
      <c r="C983" s="27" t="str">
        <v>Unlock Your Potential</v>
      </c>
      <c r="D983" s="27" t="str">
        <v>[38]</v>
      </c>
      <c r="E983" s="27" t="str" cm="1">
        <f t="array" ref="E983:F983">_xlfn.TEXTSPLIT($B983,")")</f>
        <v>4thDec2024(03:29:43</v>
      </c>
      <c r="F983" s="27" t="str">
        <v>607688826Explore Page</v>
      </c>
      <c r="G983" s="27" t="str">
        <f t="shared" si="151"/>
        <v>38]</v>
      </c>
      <c r="H983" s="27">
        <f>VALUE(SUBSTITUTE($G983,"]",""))</f>
        <v>38</v>
      </c>
      <c r="I983" s="27" t="str">
        <f t="shared" si="152"/>
        <v>Unlock Your Potential</v>
      </c>
      <c r="J983" s="28" t="str">
        <f t="shared" si="153"/>
        <v>4thDec2024 03:29:43</v>
      </c>
      <c r="K983" s="28" t="str" cm="1">
        <f t="array" ref="K983:L983">_xlfn.TEXTSPLIT($J983," ")</f>
        <v>4thDec2024</v>
      </c>
      <c r="L983" s="28" t="str">
        <v>03:29:43</v>
      </c>
      <c r="M983" s="58" t="str">
        <f t="shared" si="154"/>
        <v>4/12/2024</v>
      </c>
      <c r="N983" s="28" t="str" cm="1">
        <f t="array" ref="N983:P983">_xlfn.TEXTSPLIT($M983,"/")</f>
        <v>4</v>
      </c>
      <c r="O983" s="28" t="str">
        <v>12</v>
      </c>
      <c r="P983" s="28" t="str">
        <v>2024</v>
      </c>
      <c r="Q983" s="28">
        <f>DATE(P983,N983,O983)</f>
        <v>45394</v>
      </c>
      <c r="R983" s="89" t="str" cm="1">
        <f t="array" ref="R983:T983">_xlfn.TEXTSPLIT($L983,":")</f>
        <v>03</v>
      </c>
      <c r="S983" s="28" t="str">
        <v>29</v>
      </c>
      <c r="T983" s="28" t="str">
        <v>43</v>
      </c>
      <c r="U983" s="90">
        <f t="shared" si="155"/>
        <v>0.14563657407407407</v>
      </c>
      <c r="V983" s="27" t="str">
        <f t="shared" si="156"/>
        <v>Explore Page</v>
      </c>
      <c r="W983" s="37" t="str">
        <f t="shared" si="157"/>
        <v>Instagram</v>
      </c>
      <c r="X983" s="71">
        <f t="shared" si="149"/>
        <v>38</v>
      </c>
      <c r="Y983" s="60" t="str">
        <f t="shared" si="150"/>
        <v>Unlock Your Potential</v>
      </c>
      <c r="Z983" s="69">
        <f t="shared" si="158"/>
        <v>45394</v>
      </c>
      <c r="AA983" s="66" t="str" cm="1">
        <f t="array" ref="AA983:AB983">_xlfn.TEXTSPLIT($F983,$V983)</f>
        <v>607688826</v>
      </c>
      <c r="AB983" t="str">
        <v/>
      </c>
    </row>
    <row r="984" spans="1:28">
      <c r="A984" s="32" t="s">
        <v>2112</v>
      </c>
      <c r="B984" s="37" t="str" cm="1">
        <f t="array" ref="B984:D984">TRIM(_xlfn.TEXTSPLIT($A984,"#"))</f>
        <v>3rdDec2024(06:20:46)607778830Explore Page</v>
      </c>
      <c r="C984" s="27" t="str">
        <v>Unlock Your Potential</v>
      </c>
      <c r="D984" s="27" t="str">
        <v>[11]</v>
      </c>
      <c r="E984" s="27" t="str" cm="1">
        <f t="array" ref="E984:F984">_xlfn.TEXTSPLIT($B984,")")</f>
        <v>3rdDec2024(06:20:46</v>
      </c>
      <c r="F984" s="27" t="str">
        <v>607778830Explore Page</v>
      </c>
      <c r="G984" s="27" t="str">
        <f t="shared" si="151"/>
        <v>11]</v>
      </c>
      <c r="H984" s="27">
        <f>VALUE(SUBSTITUTE($G984,"]",""))</f>
        <v>11</v>
      </c>
      <c r="I984" s="27" t="str">
        <f t="shared" si="152"/>
        <v>Unlock Your Potential</v>
      </c>
      <c r="J984" s="28" t="str">
        <f t="shared" si="153"/>
        <v>3rdDec2024 06:20:46</v>
      </c>
      <c r="K984" s="28" t="str" cm="1">
        <f t="array" ref="K984:L984">_xlfn.TEXTSPLIT($J984," ")</f>
        <v>3rdDec2024</v>
      </c>
      <c r="L984" s="28" t="str">
        <v>06:20:46</v>
      </c>
      <c r="M984" s="58" t="str">
        <f t="shared" si="154"/>
        <v>3/12/2024</v>
      </c>
      <c r="N984" s="28" t="str" cm="1">
        <f t="array" ref="N984:P984">_xlfn.TEXTSPLIT($M984,"/")</f>
        <v>3</v>
      </c>
      <c r="O984" s="28" t="str">
        <v>12</v>
      </c>
      <c r="P984" s="28" t="str">
        <v>2024</v>
      </c>
      <c r="Q984" s="28">
        <f>DATE(P984,N984,O984)</f>
        <v>45363</v>
      </c>
      <c r="R984" s="89" t="str" cm="1">
        <f t="array" ref="R984:T984">_xlfn.TEXTSPLIT($L984,":")</f>
        <v>06</v>
      </c>
      <c r="S984" s="28" t="str">
        <v>20</v>
      </c>
      <c r="T984" s="28" t="str">
        <v>46</v>
      </c>
      <c r="U984" s="90">
        <f t="shared" si="155"/>
        <v>0.26442129629629629</v>
      </c>
      <c r="V984" s="27" t="str">
        <f t="shared" si="156"/>
        <v>Explore Page</v>
      </c>
      <c r="W984" s="37" t="str">
        <f t="shared" si="157"/>
        <v>Instagram</v>
      </c>
      <c r="X984" s="71">
        <f t="shared" si="149"/>
        <v>11</v>
      </c>
      <c r="Y984" s="60" t="str">
        <f t="shared" si="150"/>
        <v>Unlock Your Potential</v>
      </c>
      <c r="Z984" s="69">
        <f t="shared" si="158"/>
        <v>45363</v>
      </c>
      <c r="AA984" s="66" t="str" cm="1">
        <f t="array" ref="AA984:AB984">_xlfn.TEXTSPLIT($F984,$V984)</f>
        <v>607778830</v>
      </c>
      <c r="AB984" t="str">
        <v/>
      </c>
    </row>
    <row r="985" spans="1:28">
      <c r="A985" s="32" t="s">
        <v>2113</v>
      </c>
      <c r="B985" s="37" t="str" cm="1">
        <f t="array" ref="B985:D985">TRIM(_xlfn.TEXTSPLIT($A985,"#"))</f>
        <v>7thDec2024(06:31:16)607868833Reels</v>
      </c>
      <c r="C985" s="27" t="str">
        <v>Unlock Your Potential</v>
      </c>
      <c r="D985" s="27" t="str">
        <v>[19]</v>
      </c>
      <c r="E985" s="27" t="str" cm="1">
        <f t="array" ref="E985:F985">_xlfn.TEXTSPLIT($B985,")")</f>
        <v>7thDec2024(06:31:16</v>
      </c>
      <c r="F985" s="27" t="str">
        <v>607868833Reels</v>
      </c>
      <c r="G985" s="27" t="str">
        <f t="shared" si="151"/>
        <v>19]</v>
      </c>
      <c r="H985" s="27">
        <f>VALUE(SUBSTITUTE($G985,"]",""))</f>
        <v>19</v>
      </c>
      <c r="I985" s="27" t="str">
        <f t="shared" si="152"/>
        <v>Unlock Your Potential</v>
      </c>
      <c r="J985" s="28" t="str">
        <f t="shared" si="153"/>
        <v>7thDec2024 06:31:16</v>
      </c>
      <c r="K985" s="28" t="str" cm="1">
        <f t="array" ref="K985:L985">_xlfn.TEXTSPLIT($J985," ")</f>
        <v>7thDec2024</v>
      </c>
      <c r="L985" s="28" t="str">
        <v>06:31:16</v>
      </c>
      <c r="M985" s="58" t="str">
        <f t="shared" si="154"/>
        <v>7/12/2024</v>
      </c>
      <c r="N985" s="28" t="str" cm="1">
        <f t="array" ref="N985:P985">_xlfn.TEXTSPLIT($M985,"/")</f>
        <v>7</v>
      </c>
      <c r="O985" s="28" t="str">
        <v>12</v>
      </c>
      <c r="P985" s="28" t="str">
        <v>2024</v>
      </c>
      <c r="Q985" s="28">
        <f>DATE(P985,N985,O985)</f>
        <v>45485</v>
      </c>
      <c r="R985" s="89" t="str" cm="1">
        <f t="array" ref="R985:T985">_xlfn.TEXTSPLIT($L985,":")</f>
        <v>06</v>
      </c>
      <c r="S985" s="28" t="str">
        <v>31</v>
      </c>
      <c r="T985" s="28" t="str">
        <v>16</v>
      </c>
      <c r="U985" s="90">
        <f t="shared" si="155"/>
        <v>0.27171296296296299</v>
      </c>
      <c r="V985" s="27" t="str">
        <f t="shared" si="156"/>
        <v>Reels</v>
      </c>
      <c r="W985" s="37" t="str">
        <f t="shared" si="157"/>
        <v>Instagram</v>
      </c>
      <c r="X985" s="71">
        <f t="shared" si="149"/>
        <v>19</v>
      </c>
      <c r="Y985" s="60" t="str">
        <f t="shared" si="150"/>
        <v>Unlock Your Potential</v>
      </c>
      <c r="Z985" s="69">
        <f t="shared" si="158"/>
        <v>45485</v>
      </c>
      <c r="AA985" s="66" t="str" cm="1">
        <f t="array" ref="AA985:AB985">_xlfn.TEXTSPLIT($F985,$V985)</f>
        <v>607868833</v>
      </c>
      <c r="AB985" t="str">
        <v/>
      </c>
    </row>
    <row r="986" spans="1:28">
      <c r="A986" s="32" t="s">
        <v>2114</v>
      </c>
      <c r="B986" s="37" t="str" cm="1">
        <f t="array" ref="B986:D986">TRIM(_xlfn.TEXTSPLIT($A986,"#"))</f>
        <v>4thDec2024(02:37:28)607958837Explore Page</v>
      </c>
      <c r="C986" s="27" t="str">
        <v>Unlock Your Potential</v>
      </c>
      <c r="D986" s="27" t="str">
        <v>[19]</v>
      </c>
      <c r="E986" s="27" t="str" cm="1">
        <f t="array" ref="E986:F986">_xlfn.TEXTSPLIT($B986,")")</f>
        <v>4thDec2024(02:37:28</v>
      </c>
      <c r="F986" s="27" t="str">
        <v>607958837Explore Page</v>
      </c>
      <c r="G986" s="27" t="str">
        <f t="shared" si="151"/>
        <v>19]</v>
      </c>
      <c r="H986" s="27">
        <f>VALUE(SUBSTITUTE($G986,"]",""))</f>
        <v>19</v>
      </c>
      <c r="I986" s="27" t="str">
        <f t="shared" si="152"/>
        <v>Unlock Your Potential</v>
      </c>
      <c r="J986" s="28" t="str">
        <f t="shared" si="153"/>
        <v>4thDec2024 02:37:28</v>
      </c>
      <c r="K986" s="28" t="str" cm="1">
        <f t="array" ref="K986:L986">_xlfn.TEXTSPLIT($J986," ")</f>
        <v>4thDec2024</v>
      </c>
      <c r="L986" s="28" t="str">
        <v>02:37:28</v>
      </c>
      <c r="M986" s="58" t="str">
        <f t="shared" si="154"/>
        <v>4/12/2024</v>
      </c>
      <c r="N986" s="28" t="str" cm="1">
        <f t="array" ref="N986:P986">_xlfn.TEXTSPLIT($M986,"/")</f>
        <v>4</v>
      </c>
      <c r="O986" s="28" t="str">
        <v>12</v>
      </c>
      <c r="P986" s="28" t="str">
        <v>2024</v>
      </c>
      <c r="Q986" s="28">
        <f>DATE(P986,N986,O986)</f>
        <v>45394</v>
      </c>
      <c r="R986" s="89" t="str" cm="1">
        <f t="array" ref="R986:T986">_xlfn.TEXTSPLIT($L986,":")</f>
        <v>02</v>
      </c>
      <c r="S986" s="28" t="str">
        <v>37</v>
      </c>
      <c r="T986" s="28" t="str">
        <v>28</v>
      </c>
      <c r="U986" s="90">
        <f t="shared" si="155"/>
        <v>0.10935185185185185</v>
      </c>
      <c r="V986" s="27" t="str">
        <f t="shared" si="156"/>
        <v>Explore Page</v>
      </c>
      <c r="W986" s="37" t="str">
        <f t="shared" si="157"/>
        <v>Instagram</v>
      </c>
      <c r="X986" s="71">
        <f t="shared" si="149"/>
        <v>19</v>
      </c>
      <c r="Y986" s="60" t="str">
        <f t="shared" si="150"/>
        <v>Unlock Your Potential</v>
      </c>
      <c r="Z986" s="69">
        <f t="shared" si="158"/>
        <v>45394</v>
      </c>
      <c r="AA986" s="66" t="str" cm="1">
        <f t="array" ref="AA986:AB986">_xlfn.TEXTSPLIT($F986,$V986)</f>
        <v>607958837</v>
      </c>
      <c r="AB986" t="str">
        <v/>
      </c>
    </row>
    <row r="987" spans="1:28">
      <c r="A987" s="32" t="s">
        <v>2115</v>
      </c>
      <c r="B987" s="37" t="str" cm="1">
        <f t="array" ref="B987:D987">TRIM(_xlfn.TEXTSPLIT($A987,"#"))</f>
        <v>1stDec2024(07:26:48)608048841Monetization</v>
      </c>
      <c r="C987" s="27" t="str">
        <v>Train to Gain</v>
      </c>
      <c r="D987" s="27" t="str">
        <v>[32]</v>
      </c>
      <c r="E987" s="27" t="str" cm="1">
        <f t="array" ref="E987:F987">_xlfn.TEXTSPLIT($B987,")")</f>
        <v>1stDec2024(07:26:48</v>
      </c>
      <c r="F987" s="27" t="str">
        <v>608048841Monetization</v>
      </c>
      <c r="G987" s="27" t="str">
        <f t="shared" si="151"/>
        <v>32]</v>
      </c>
      <c r="H987" s="27">
        <f>VALUE(SUBSTITUTE($G987,"]",""))</f>
        <v>32</v>
      </c>
      <c r="I987" s="27" t="str">
        <f t="shared" si="152"/>
        <v>Train to Gain</v>
      </c>
      <c r="J987" s="28" t="str">
        <f t="shared" si="153"/>
        <v>1stDec2024 07:26:48</v>
      </c>
      <c r="K987" s="28" t="str" cm="1">
        <f t="array" ref="K987:L987">_xlfn.TEXTSPLIT($J987," ")</f>
        <v>1stDec2024</v>
      </c>
      <c r="L987" s="28" t="str">
        <v>07:26:48</v>
      </c>
      <c r="M987" s="58" t="str">
        <f t="shared" si="154"/>
        <v>1/12/2024</v>
      </c>
      <c r="N987" s="28" t="str" cm="1">
        <f t="array" ref="N987:P987">_xlfn.TEXTSPLIT($M987,"/")</f>
        <v>1</v>
      </c>
      <c r="O987" s="28" t="str">
        <v>12</v>
      </c>
      <c r="P987" s="28" t="str">
        <v>2024</v>
      </c>
      <c r="Q987" s="28">
        <f>DATE(P987,N987,O987)</f>
        <v>45303</v>
      </c>
      <c r="R987" s="89" t="str" cm="1">
        <f t="array" ref="R987:T987">_xlfn.TEXTSPLIT($L987,":")</f>
        <v>07</v>
      </c>
      <c r="S987" s="28" t="str">
        <v>26</v>
      </c>
      <c r="T987" s="28" t="str">
        <v>48</v>
      </c>
      <c r="U987" s="90">
        <f t="shared" si="155"/>
        <v>0.31027777777777776</v>
      </c>
      <c r="V987" s="27" t="str">
        <f t="shared" si="156"/>
        <v>Monetization</v>
      </c>
      <c r="W987" s="37" t="str">
        <f t="shared" si="157"/>
        <v>Youtube</v>
      </c>
      <c r="X987" s="71">
        <f t="shared" si="149"/>
        <v>32</v>
      </c>
      <c r="Y987" s="60" t="str">
        <f t="shared" si="150"/>
        <v>Train to Gain</v>
      </c>
      <c r="Z987" s="69">
        <f t="shared" si="158"/>
        <v>45303</v>
      </c>
      <c r="AA987" s="66" t="str" cm="1">
        <f t="array" ref="AA987:AB987">_xlfn.TEXTSPLIT($F987,$V987)</f>
        <v>608048841</v>
      </c>
      <c r="AB987" t="str">
        <v/>
      </c>
    </row>
    <row r="988" spans="1:28">
      <c r="A988" s="32" t="s">
        <v>2116</v>
      </c>
      <c r="B988" s="37" t="str" cm="1">
        <f t="array" ref="B988:D988">TRIM(_xlfn.TEXTSPLIT($A988,"#"))</f>
        <v>1stDec2024(06:45:54)708138845Shorts</v>
      </c>
      <c r="C988" s="27" t="str">
        <v>Unlock Your Potential</v>
      </c>
      <c r="D988" s="27" t="str">
        <v>[10]</v>
      </c>
      <c r="E988" s="27" t="str" cm="1">
        <f t="array" ref="E988:F988">_xlfn.TEXTSPLIT($B988,")")</f>
        <v>1stDec2024(06:45:54</v>
      </c>
      <c r="F988" s="27" t="str">
        <v>708138845Shorts</v>
      </c>
      <c r="G988" s="27" t="str">
        <f t="shared" si="151"/>
        <v>10]</v>
      </c>
      <c r="H988" s="27">
        <f>VALUE(SUBSTITUTE($G988,"]",""))</f>
        <v>10</v>
      </c>
      <c r="I988" s="27" t="str">
        <f t="shared" si="152"/>
        <v>Unlock Your Potential</v>
      </c>
      <c r="J988" s="28" t="str">
        <f t="shared" si="153"/>
        <v>1stDec2024 06:45:54</v>
      </c>
      <c r="K988" s="28" t="str" cm="1">
        <f t="array" ref="K988:L988">_xlfn.TEXTSPLIT($J988," ")</f>
        <v>1stDec2024</v>
      </c>
      <c r="L988" s="28" t="str">
        <v>06:45:54</v>
      </c>
      <c r="M988" s="58" t="str">
        <f t="shared" si="154"/>
        <v>1/12/2024</v>
      </c>
      <c r="N988" s="28" t="str" cm="1">
        <f t="array" ref="N988:P988">_xlfn.TEXTSPLIT($M988,"/")</f>
        <v>1</v>
      </c>
      <c r="O988" s="28" t="str">
        <v>12</v>
      </c>
      <c r="P988" s="28" t="str">
        <v>2024</v>
      </c>
      <c r="Q988" s="28">
        <f>DATE(P988,N988,O988)</f>
        <v>45303</v>
      </c>
      <c r="R988" s="89" t="str" cm="1">
        <f t="array" ref="R988:T988">_xlfn.TEXTSPLIT($L988,":")</f>
        <v>06</v>
      </c>
      <c r="S988" s="28" t="str">
        <v>45</v>
      </c>
      <c r="T988" s="28" t="str">
        <v>54</v>
      </c>
      <c r="U988" s="90">
        <f t="shared" si="155"/>
        <v>0.28187499999999999</v>
      </c>
      <c r="V988" s="27" t="str">
        <f t="shared" si="156"/>
        <v>Shorts</v>
      </c>
      <c r="W988" s="37" t="str">
        <f t="shared" si="157"/>
        <v>Youtube</v>
      </c>
      <c r="X988" s="71">
        <f t="shared" si="149"/>
        <v>10</v>
      </c>
      <c r="Y988" s="60" t="str">
        <f t="shared" si="150"/>
        <v>Unlock Your Potential</v>
      </c>
      <c r="Z988" s="69">
        <f t="shared" si="158"/>
        <v>45303</v>
      </c>
      <c r="AA988" s="66" t="str" cm="1">
        <f t="array" ref="AA988:AB988">_xlfn.TEXTSPLIT($F988,$V988)</f>
        <v>708138845</v>
      </c>
      <c r="AB988" t="str">
        <v/>
      </c>
    </row>
    <row r="989" spans="1:28">
      <c r="A989" s="32" t="s">
        <v>2117</v>
      </c>
      <c r="B989" s="37" t="str" cm="1">
        <f t="array" ref="B989:D989">TRIM(_xlfn.TEXTSPLIT($A989,"#"))</f>
        <v>2ndDec2024(02:46:24)708080409Stories</v>
      </c>
      <c r="C989" s="27" t="str">
        <v>Unlock Your Potential</v>
      </c>
      <c r="D989" s="27" t="str">
        <v>[36]</v>
      </c>
      <c r="E989" s="27" t="str" cm="1">
        <f t="array" ref="E989:F989">_xlfn.TEXTSPLIT($B989,")")</f>
        <v>2ndDec2024(02:46:24</v>
      </c>
      <c r="F989" s="27" t="str">
        <v>708080409Stories</v>
      </c>
      <c r="G989" s="27" t="str">
        <f t="shared" si="151"/>
        <v>36]</v>
      </c>
      <c r="H989" s="27">
        <f>VALUE(SUBSTITUTE($G989,"]",""))</f>
        <v>36</v>
      </c>
      <c r="I989" s="27" t="str">
        <f t="shared" si="152"/>
        <v>Unlock Your Potential</v>
      </c>
      <c r="J989" s="28" t="str">
        <f t="shared" si="153"/>
        <v>2ndDec2024 02:46:24</v>
      </c>
      <c r="K989" s="28" t="str" cm="1">
        <f t="array" ref="K989:L989">_xlfn.TEXTSPLIT($J989," ")</f>
        <v>2ndDec2024</v>
      </c>
      <c r="L989" s="28" t="str">
        <v>02:46:24</v>
      </c>
      <c r="M989" s="58" t="str">
        <f t="shared" si="154"/>
        <v>2/12/2024</v>
      </c>
      <c r="N989" s="28" t="str" cm="1">
        <f t="array" ref="N989:P989">_xlfn.TEXTSPLIT($M989,"/")</f>
        <v>2</v>
      </c>
      <c r="O989" s="28" t="str">
        <v>12</v>
      </c>
      <c r="P989" s="28" t="str">
        <v>2024</v>
      </c>
      <c r="Q989" s="28">
        <f>DATE(P989,N989,O989)</f>
        <v>45334</v>
      </c>
      <c r="R989" s="89" t="str" cm="1">
        <f t="array" ref="R989:T989">_xlfn.TEXTSPLIT($L989,":")</f>
        <v>02</v>
      </c>
      <c r="S989" s="28" t="str">
        <v>46</v>
      </c>
      <c r="T989" s="28" t="str">
        <v>24</v>
      </c>
      <c r="U989" s="90">
        <f t="shared" si="155"/>
        <v>0.11555555555555555</v>
      </c>
      <c r="V989" s="27" t="str">
        <f t="shared" si="156"/>
        <v>Stories</v>
      </c>
      <c r="W989" s="37" t="str">
        <f t="shared" si="157"/>
        <v>Instagram</v>
      </c>
      <c r="X989" s="71">
        <f t="shared" si="149"/>
        <v>36</v>
      </c>
      <c r="Y989" s="60" t="str">
        <f t="shared" si="150"/>
        <v>Unlock Your Potential</v>
      </c>
      <c r="Z989" s="69">
        <f t="shared" si="158"/>
        <v>45334</v>
      </c>
      <c r="AA989" s="66" t="str" cm="1">
        <f t="array" ref="AA989:AB989">_xlfn.TEXTSPLIT($F989,$V989)</f>
        <v>708080409</v>
      </c>
      <c r="AB989" t="str">
        <v/>
      </c>
    </row>
    <row r="990" spans="1:28">
      <c r="A990" s="32" t="s">
        <v>2118</v>
      </c>
      <c r="B990" s="37" t="str" cm="1">
        <f t="array" ref="B990:D990">TRIM(_xlfn.TEXTSPLIT($A990,"#"))</f>
        <v>3rdDec2024(00:38:31)608318852Subscribers</v>
      </c>
      <c r="C990" s="27" t="str">
        <v>Grow with Us</v>
      </c>
      <c r="D990" s="27" t="str">
        <v>[39]</v>
      </c>
      <c r="E990" s="27" t="str" cm="1">
        <f t="array" ref="E990:F990">_xlfn.TEXTSPLIT($B990,")")</f>
        <v>3rdDec2024(00:38:31</v>
      </c>
      <c r="F990" s="27" t="str">
        <v>608318852Subscribers</v>
      </c>
      <c r="G990" s="27" t="str">
        <f t="shared" si="151"/>
        <v>39]</v>
      </c>
      <c r="H990" s="27">
        <f>VALUE(SUBSTITUTE($G990,"]",""))</f>
        <v>39</v>
      </c>
      <c r="I990" s="27" t="str">
        <f t="shared" si="152"/>
        <v>Grow with Us</v>
      </c>
      <c r="J990" s="28" t="str">
        <f t="shared" si="153"/>
        <v>3rdDec2024 00:38:31</v>
      </c>
      <c r="K990" s="28" t="str" cm="1">
        <f t="array" ref="K990:L990">_xlfn.TEXTSPLIT($J990," ")</f>
        <v>3rdDec2024</v>
      </c>
      <c r="L990" s="28" t="str">
        <v>00:38:31</v>
      </c>
      <c r="M990" s="58" t="str">
        <f t="shared" si="154"/>
        <v>3/12/2024</v>
      </c>
      <c r="N990" s="28" t="str" cm="1">
        <f t="array" ref="N990:P990">_xlfn.TEXTSPLIT($M990,"/")</f>
        <v>3</v>
      </c>
      <c r="O990" s="28" t="str">
        <v>12</v>
      </c>
      <c r="P990" s="28" t="str">
        <v>2024</v>
      </c>
      <c r="Q990" s="28">
        <f>DATE(P990,N990,O990)</f>
        <v>45363</v>
      </c>
      <c r="R990" s="89" t="str" cm="1">
        <f t="array" ref="R990:T990">_xlfn.TEXTSPLIT($L990,":")</f>
        <v>00</v>
      </c>
      <c r="S990" s="28" t="str">
        <v>38</v>
      </c>
      <c r="T990" s="28" t="str">
        <v>31</v>
      </c>
      <c r="U990" s="90">
        <f t="shared" si="155"/>
        <v>2.6747685185185187E-2</v>
      </c>
      <c r="V990" s="27" t="str">
        <f t="shared" si="156"/>
        <v>Subscribers</v>
      </c>
      <c r="W990" s="37" t="str">
        <f t="shared" si="157"/>
        <v>Youtube</v>
      </c>
      <c r="X990" s="71">
        <f t="shared" si="149"/>
        <v>39</v>
      </c>
      <c r="Y990" s="60" t="str">
        <f t="shared" si="150"/>
        <v>Grow with Us</v>
      </c>
      <c r="Z990" s="69">
        <f t="shared" si="158"/>
        <v>45363</v>
      </c>
      <c r="AA990" s="66" t="str" cm="1">
        <f t="array" ref="AA990:AB990">_xlfn.TEXTSPLIT($F990,$V990)</f>
        <v>608318852</v>
      </c>
      <c r="AB990" t="str">
        <v/>
      </c>
    </row>
    <row r="991" spans="1:28">
      <c r="A991" s="32" t="s">
        <v>2119</v>
      </c>
      <c r="B991" s="37" t="str" cm="1">
        <f t="array" ref="B991:D991">TRIM(_xlfn.TEXTSPLIT($A991,"#"))</f>
        <v>3rdDec2024(03:07:07)708408856News Feed</v>
      </c>
      <c r="C991" s="27" t="str">
        <v>Unlock Your Potential</v>
      </c>
      <c r="D991" s="27" t="str">
        <v>[20]</v>
      </c>
      <c r="E991" s="27" t="str" cm="1">
        <f t="array" ref="E991:F991">_xlfn.TEXTSPLIT($B991,")")</f>
        <v>3rdDec2024(03:07:07</v>
      </c>
      <c r="F991" s="27" t="str">
        <v>708408856News Feed</v>
      </c>
      <c r="G991" s="27" t="str">
        <f t="shared" si="151"/>
        <v>20]</v>
      </c>
      <c r="H991" s="27">
        <f>VALUE(SUBSTITUTE($G991,"]",""))</f>
        <v>20</v>
      </c>
      <c r="I991" s="27" t="str">
        <f t="shared" si="152"/>
        <v>Unlock Your Potential</v>
      </c>
      <c r="J991" s="28" t="str">
        <f t="shared" si="153"/>
        <v>3rdDec2024 03:07:07</v>
      </c>
      <c r="K991" s="28" t="str" cm="1">
        <f t="array" ref="K991:L991">_xlfn.TEXTSPLIT($J991," ")</f>
        <v>3rdDec2024</v>
      </c>
      <c r="L991" s="28" t="str">
        <v>03:07:07</v>
      </c>
      <c r="M991" s="58" t="str">
        <f t="shared" si="154"/>
        <v>3/12/2024</v>
      </c>
      <c r="N991" s="28" t="str" cm="1">
        <f t="array" ref="N991:P991">_xlfn.TEXTSPLIT($M991,"/")</f>
        <v>3</v>
      </c>
      <c r="O991" s="28" t="str">
        <v>12</v>
      </c>
      <c r="P991" s="28" t="str">
        <v>2024</v>
      </c>
      <c r="Q991" s="28">
        <f>DATE(P991,N991,O991)</f>
        <v>45363</v>
      </c>
      <c r="R991" s="89" t="str" cm="1">
        <f t="array" ref="R991:T991">_xlfn.TEXTSPLIT($L991,":")</f>
        <v>03</v>
      </c>
      <c r="S991" s="28" t="str">
        <v>07</v>
      </c>
      <c r="T991" s="28" t="str">
        <v>07</v>
      </c>
      <c r="U991" s="90">
        <f t="shared" si="155"/>
        <v>0.12994212962962962</v>
      </c>
      <c r="V991" s="27" t="str">
        <f t="shared" si="156"/>
        <v>News Feed</v>
      </c>
      <c r="W991" s="37" t="str">
        <f t="shared" si="157"/>
        <v>Facebook</v>
      </c>
      <c r="X991" s="71">
        <f t="shared" si="149"/>
        <v>20</v>
      </c>
      <c r="Y991" s="60" t="str">
        <f t="shared" si="150"/>
        <v>Unlock Your Potential</v>
      </c>
      <c r="Z991" s="69">
        <f t="shared" si="158"/>
        <v>45363</v>
      </c>
      <c r="AA991" s="66" t="str" cm="1">
        <f t="array" ref="AA991:AB991">_xlfn.TEXTSPLIT($F991,$V991)</f>
        <v>708408856</v>
      </c>
      <c r="AB991" t="str">
        <v/>
      </c>
    </row>
    <row r="992" spans="1:28">
      <c r="A992" s="32" t="s">
        <v>2120</v>
      </c>
      <c r="B992" s="37" t="str" cm="1">
        <f t="array" ref="B992:D992">TRIM(_xlfn.TEXTSPLIT($A992,"#"))</f>
        <v>2ndDec2024(04:48:19)608498860Shorts</v>
      </c>
      <c r="C992" s="27" t="str">
        <v>Unlock Your Potential</v>
      </c>
      <c r="D992" s="27" t="str">
        <v>[31]</v>
      </c>
      <c r="E992" s="27" t="str" cm="1">
        <f t="array" ref="E992:F992">_xlfn.TEXTSPLIT($B992,")")</f>
        <v>2ndDec2024(04:48:19</v>
      </c>
      <c r="F992" s="27" t="str">
        <v>608498860Shorts</v>
      </c>
      <c r="G992" s="27" t="str">
        <f t="shared" si="151"/>
        <v>31]</v>
      </c>
      <c r="H992" s="27">
        <f>VALUE(SUBSTITUTE($G992,"]",""))</f>
        <v>31</v>
      </c>
      <c r="I992" s="27" t="str">
        <f t="shared" si="152"/>
        <v>Unlock Your Potential</v>
      </c>
      <c r="J992" s="28" t="str">
        <f t="shared" si="153"/>
        <v>2ndDec2024 04:48:19</v>
      </c>
      <c r="K992" s="28" t="str" cm="1">
        <f t="array" ref="K992:L992">_xlfn.TEXTSPLIT($J992," ")</f>
        <v>2ndDec2024</v>
      </c>
      <c r="L992" s="28" t="str">
        <v>04:48:19</v>
      </c>
      <c r="M992" s="58" t="str">
        <f t="shared" si="154"/>
        <v>2/12/2024</v>
      </c>
      <c r="N992" s="28" t="str" cm="1">
        <f t="array" ref="N992:P992">_xlfn.TEXTSPLIT($M992,"/")</f>
        <v>2</v>
      </c>
      <c r="O992" s="28" t="str">
        <v>12</v>
      </c>
      <c r="P992" s="28" t="str">
        <v>2024</v>
      </c>
      <c r="Q992" s="28">
        <f>DATE(P992,N992,O992)</f>
        <v>45334</v>
      </c>
      <c r="R992" s="89" t="str" cm="1">
        <f t="array" ref="R992:T992">_xlfn.TEXTSPLIT($L992,":")</f>
        <v>04</v>
      </c>
      <c r="S992" s="28" t="str">
        <v>48</v>
      </c>
      <c r="T992" s="28" t="str">
        <v>19</v>
      </c>
      <c r="U992" s="90">
        <f t="shared" si="155"/>
        <v>0.20021990740740742</v>
      </c>
      <c r="V992" s="27" t="str">
        <f t="shared" si="156"/>
        <v>Shorts</v>
      </c>
      <c r="W992" s="37" t="str">
        <f t="shared" si="157"/>
        <v>Youtube</v>
      </c>
      <c r="X992" s="71">
        <f t="shared" si="149"/>
        <v>31</v>
      </c>
      <c r="Y992" s="60" t="str">
        <f t="shared" si="150"/>
        <v>Unlock Your Potential</v>
      </c>
      <c r="Z992" s="69">
        <f t="shared" si="158"/>
        <v>45334</v>
      </c>
      <c r="AA992" s="66" t="str" cm="1">
        <f t="array" ref="AA992:AB992">_xlfn.TEXTSPLIT($F992,$V992)</f>
        <v>608498860</v>
      </c>
      <c r="AB992" t="str">
        <v/>
      </c>
    </row>
    <row r="993" spans="1:28">
      <c r="A993" s="32" t="s">
        <v>2121</v>
      </c>
      <c r="B993" s="37" t="str" cm="1">
        <f t="array" ref="B993:D993">TRIM(_xlfn.TEXTSPLIT($A993,"#"))</f>
        <v>3rdDec2024(00:18:03)608588864Subscribers</v>
      </c>
      <c r="C993" s="27" t="str">
        <v>Train to Gain</v>
      </c>
      <c r="D993" s="27" t="str">
        <v>[38]</v>
      </c>
      <c r="E993" s="27" t="str" cm="1">
        <f t="array" ref="E993:F993">_xlfn.TEXTSPLIT($B993,")")</f>
        <v>3rdDec2024(00:18:03</v>
      </c>
      <c r="F993" s="27" t="str">
        <v>608588864Subscribers</v>
      </c>
      <c r="G993" s="27" t="str">
        <f t="shared" si="151"/>
        <v>38]</v>
      </c>
      <c r="H993" s="27">
        <f>VALUE(SUBSTITUTE($G993,"]",""))</f>
        <v>38</v>
      </c>
      <c r="I993" s="27" t="str">
        <f t="shared" si="152"/>
        <v>Train to Gain</v>
      </c>
      <c r="J993" s="28" t="str">
        <f t="shared" si="153"/>
        <v>3rdDec2024 00:18:03</v>
      </c>
      <c r="K993" s="28" t="str" cm="1">
        <f t="array" ref="K993:L993">_xlfn.TEXTSPLIT($J993," ")</f>
        <v>3rdDec2024</v>
      </c>
      <c r="L993" s="28" t="str">
        <v>00:18:03</v>
      </c>
      <c r="M993" s="58" t="str">
        <f t="shared" si="154"/>
        <v>3/12/2024</v>
      </c>
      <c r="N993" s="28" t="str" cm="1">
        <f t="array" ref="N993:P993">_xlfn.TEXTSPLIT($M993,"/")</f>
        <v>3</v>
      </c>
      <c r="O993" s="28" t="str">
        <v>12</v>
      </c>
      <c r="P993" s="28" t="str">
        <v>2024</v>
      </c>
      <c r="Q993" s="28">
        <f>DATE(P993,N993,O993)</f>
        <v>45363</v>
      </c>
      <c r="R993" s="89" t="str" cm="1">
        <f t="array" ref="R993:T993">_xlfn.TEXTSPLIT($L993,":")</f>
        <v>00</v>
      </c>
      <c r="S993" s="28" t="str">
        <v>18</v>
      </c>
      <c r="T993" s="28" t="str">
        <v>03</v>
      </c>
      <c r="U993" s="90">
        <f t="shared" si="155"/>
        <v>1.2534722222222221E-2</v>
      </c>
      <c r="V993" s="27" t="str">
        <f t="shared" si="156"/>
        <v>Subscribers</v>
      </c>
      <c r="W993" s="37" t="str">
        <f t="shared" si="157"/>
        <v>Youtube</v>
      </c>
      <c r="X993" s="71">
        <f t="shared" si="149"/>
        <v>38</v>
      </c>
      <c r="Y993" s="60" t="str">
        <f t="shared" si="150"/>
        <v>Train to Gain</v>
      </c>
      <c r="Z993" s="69">
        <f t="shared" si="158"/>
        <v>45363</v>
      </c>
      <c r="AA993" s="66" t="str" cm="1">
        <f t="array" ref="AA993:AB993">_xlfn.TEXTSPLIT($F993,$V993)</f>
        <v>608588864</v>
      </c>
      <c r="AB993" t="str">
        <v/>
      </c>
    </row>
    <row r="994" spans="1:28">
      <c r="A994" s="32" t="s">
        <v>2122</v>
      </c>
      <c r="B994" s="37" t="str" cm="1">
        <f t="array" ref="B994:D994">TRIM(_xlfn.TEXTSPLIT($A994,"#"))</f>
        <v>1stDec2024(09:25:57)708678867Explore Page</v>
      </c>
      <c r="C994" s="27" t="str">
        <v>Train to Gain</v>
      </c>
      <c r="D994" s="27" t="str">
        <v>[34]</v>
      </c>
      <c r="E994" s="27" t="str" cm="1">
        <f t="array" ref="E994:F994">_xlfn.TEXTSPLIT($B994,")")</f>
        <v>1stDec2024(09:25:57</v>
      </c>
      <c r="F994" s="27" t="str">
        <v>708678867Explore Page</v>
      </c>
      <c r="G994" s="27" t="str">
        <f t="shared" si="151"/>
        <v>34]</v>
      </c>
      <c r="H994" s="27">
        <f>VALUE(SUBSTITUTE($G994,"]",""))</f>
        <v>34</v>
      </c>
      <c r="I994" s="27" t="str">
        <f t="shared" si="152"/>
        <v>Train to Gain</v>
      </c>
      <c r="J994" s="28" t="str">
        <f t="shared" si="153"/>
        <v>1stDec2024 09:25:57</v>
      </c>
      <c r="K994" s="28" t="str" cm="1">
        <f t="array" ref="K994:L994">_xlfn.TEXTSPLIT($J994," ")</f>
        <v>1stDec2024</v>
      </c>
      <c r="L994" s="28" t="str">
        <v>09:25:57</v>
      </c>
      <c r="M994" s="58" t="str">
        <f t="shared" si="154"/>
        <v>1/12/2024</v>
      </c>
      <c r="N994" s="28" t="str" cm="1">
        <f t="array" ref="N994:P994">_xlfn.TEXTSPLIT($M994,"/")</f>
        <v>1</v>
      </c>
      <c r="O994" s="28" t="str">
        <v>12</v>
      </c>
      <c r="P994" s="28" t="str">
        <v>2024</v>
      </c>
      <c r="Q994" s="28">
        <f>DATE(P994,N994,O994)</f>
        <v>45303</v>
      </c>
      <c r="R994" s="89" t="str" cm="1">
        <f t="array" ref="R994:T994">_xlfn.TEXTSPLIT($L994,":")</f>
        <v>09</v>
      </c>
      <c r="S994" s="28" t="str">
        <v>25</v>
      </c>
      <c r="T994" s="28" t="str">
        <v>57</v>
      </c>
      <c r="U994" s="90">
        <f t="shared" si="155"/>
        <v>0.39302083333333332</v>
      </c>
      <c r="V994" s="27" t="str">
        <f t="shared" si="156"/>
        <v>Explore Page</v>
      </c>
      <c r="W994" s="37" t="str">
        <f t="shared" si="157"/>
        <v>Instagram</v>
      </c>
      <c r="X994" s="71">
        <f t="shared" si="149"/>
        <v>34</v>
      </c>
      <c r="Y994" s="60" t="str">
        <f t="shared" si="150"/>
        <v>Train to Gain</v>
      </c>
      <c r="Z994" s="69">
        <f t="shared" si="158"/>
        <v>45303</v>
      </c>
      <c r="AA994" s="66" t="str" cm="1">
        <f t="array" ref="AA994:AB994">_xlfn.TEXTSPLIT($F994,$V994)</f>
        <v>708678867</v>
      </c>
      <c r="AB994" t="str">
        <v/>
      </c>
    </row>
    <row r="995" spans="1:28">
      <c r="A995" s="32" t="s">
        <v>2123</v>
      </c>
      <c r="B995" s="37" t="str" cm="1">
        <f t="array" ref="B995:D995">TRIM(_xlfn.TEXTSPLIT($A995,"#"))</f>
        <v>5thDec2024(03:35:47)708768871Monetization</v>
      </c>
      <c r="C995" s="27" t="str">
        <v>Unlock Your Potential</v>
      </c>
      <c r="D995" s="27" t="str">
        <v>[34]</v>
      </c>
      <c r="E995" s="27" t="str" cm="1">
        <f t="array" ref="E995:F995">_xlfn.TEXTSPLIT($B995,")")</f>
        <v>5thDec2024(03:35:47</v>
      </c>
      <c r="F995" s="27" t="str">
        <v>708768871Monetization</v>
      </c>
      <c r="G995" s="27" t="str">
        <f t="shared" si="151"/>
        <v>34]</v>
      </c>
      <c r="H995" s="27">
        <f>VALUE(SUBSTITUTE($G995,"]",""))</f>
        <v>34</v>
      </c>
      <c r="I995" s="27" t="str">
        <f t="shared" si="152"/>
        <v>Unlock Your Potential</v>
      </c>
      <c r="J995" s="28" t="str">
        <f t="shared" si="153"/>
        <v>5thDec2024 03:35:47</v>
      </c>
      <c r="K995" s="28" t="str" cm="1">
        <f t="array" ref="K995:L995">_xlfn.TEXTSPLIT($J995," ")</f>
        <v>5thDec2024</v>
      </c>
      <c r="L995" s="28" t="str">
        <v>03:35:47</v>
      </c>
      <c r="M995" s="58" t="str">
        <f t="shared" si="154"/>
        <v>5/12/2024</v>
      </c>
      <c r="N995" s="28" t="str" cm="1">
        <f t="array" ref="N995:P995">_xlfn.TEXTSPLIT($M995,"/")</f>
        <v>5</v>
      </c>
      <c r="O995" s="28" t="str">
        <v>12</v>
      </c>
      <c r="P995" s="28" t="str">
        <v>2024</v>
      </c>
      <c r="Q995" s="28">
        <f>DATE(P995,N995,O995)</f>
        <v>45424</v>
      </c>
      <c r="R995" s="89" t="str" cm="1">
        <f t="array" ref="R995:T995">_xlfn.TEXTSPLIT($L995,":")</f>
        <v>03</v>
      </c>
      <c r="S995" s="28" t="str">
        <v>35</v>
      </c>
      <c r="T995" s="28" t="str">
        <v>47</v>
      </c>
      <c r="U995" s="90">
        <f t="shared" si="155"/>
        <v>0.14984953703703704</v>
      </c>
      <c r="V995" s="27" t="str">
        <f t="shared" si="156"/>
        <v>Monetization</v>
      </c>
      <c r="W995" s="37" t="str">
        <f t="shared" si="157"/>
        <v>Youtube</v>
      </c>
      <c r="X995" s="71">
        <f t="shared" si="149"/>
        <v>34</v>
      </c>
      <c r="Y995" s="60" t="str">
        <f t="shared" si="150"/>
        <v>Unlock Your Potential</v>
      </c>
      <c r="Z995" s="69">
        <f t="shared" si="158"/>
        <v>45424</v>
      </c>
      <c r="AA995" s="66" t="str" cm="1">
        <f t="array" ref="AA995:AB995">_xlfn.TEXTSPLIT($F995,$V995)</f>
        <v>708768871</v>
      </c>
      <c r="AB995" t="str">
        <v/>
      </c>
    </row>
    <row r="996" spans="1:28">
      <c r="A996" s="32" t="s">
        <v>2124</v>
      </c>
      <c r="B996" s="37" t="str" cm="1">
        <f t="array" ref="B996:D996">TRIM(_xlfn.TEXTSPLIT($A996,"#"))</f>
        <v>3rdDec2024(10:53:44)708858875Stories</v>
      </c>
      <c r="C996" s="27" t="str">
        <v>Unlock Your Potential</v>
      </c>
      <c r="D996" s="27" t="str">
        <v>[34]</v>
      </c>
      <c r="E996" s="27" t="str" cm="1">
        <f t="array" ref="E996:F996">_xlfn.TEXTSPLIT($B996,")")</f>
        <v>3rdDec2024(10:53:44</v>
      </c>
      <c r="F996" s="27" t="str">
        <v>708858875Stories</v>
      </c>
      <c r="G996" s="27" t="str">
        <f t="shared" si="151"/>
        <v>34]</v>
      </c>
      <c r="H996" s="27">
        <f>VALUE(SUBSTITUTE($G996,"]",""))</f>
        <v>34</v>
      </c>
      <c r="I996" s="27" t="str">
        <f t="shared" si="152"/>
        <v>Unlock Your Potential</v>
      </c>
      <c r="J996" s="28" t="str">
        <f t="shared" si="153"/>
        <v>3rdDec2024 10:53:44</v>
      </c>
      <c r="K996" s="28" t="str" cm="1">
        <f t="array" ref="K996:L996">_xlfn.TEXTSPLIT($J996," ")</f>
        <v>3rdDec2024</v>
      </c>
      <c r="L996" s="28" t="str">
        <v>10:53:44</v>
      </c>
      <c r="M996" s="58" t="str">
        <f t="shared" si="154"/>
        <v>3/12/2024</v>
      </c>
      <c r="N996" s="28" t="str" cm="1">
        <f t="array" ref="N996:P996">_xlfn.TEXTSPLIT($M996,"/")</f>
        <v>3</v>
      </c>
      <c r="O996" s="28" t="str">
        <v>12</v>
      </c>
      <c r="P996" s="28" t="str">
        <v>2024</v>
      </c>
      <c r="Q996" s="28">
        <f>DATE(P996,N996,O996)</f>
        <v>45363</v>
      </c>
      <c r="R996" s="89" t="str" cm="1">
        <f t="array" ref="R996:T996">_xlfn.TEXTSPLIT($L996,":")</f>
        <v>10</v>
      </c>
      <c r="S996" s="28" t="str">
        <v>53</v>
      </c>
      <c r="T996" s="28" t="str">
        <v>44</v>
      </c>
      <c r="U996" s="90">
        <f t="shared" si="155"/>
        <v>0.45398148148148149</v>
      </c>
      <c r="V996" s="27" t="str">
        <f t="shared" si="156"/>
        <v>Stories</v>
      </c>
      <c r="W996" s="37" t="str">
        <f t="shared" si="157"/>
        <v>Instagram</v>
      </c>
      <c r="X996" s="71">
        <f t="shared" si="149"/>
        <v>34</v>
      </c>
      <c r="Y996" s="60" t="str">
        <f t="shared" si="150"/>
        <v>Unlock Your Potential</v>
      </c>
      <c r="Z996" s="69">
        <f t="shared" si="158"/>
        <v>45363</v>
      </c>
      <c r="AA996" s="66" t="str" cm="1">
        <f t="array" ref="AA996:AB996">_xlfn.TEXTSPLIT($F996,$V996)</f>
        <v>708858875</v>
      </c>
      <c r="AB996" t="str">
        <v/>
      </c>
    </row>
    <row r="997" spans="1:28">
      <c r="A997" s="32" t="s">
        <v>2125</v>
      </c>
      <c r="B997" s="37" t="str" cm="1">
        <f t="array" ref="B997:D997">TRIM(_xlfn.TEXTSPLIT($A997,"#"))</f>
        <v>5thDec2024(06:08:27)708948879Reels</v>
      </c>
      <c r="C997" s="27" t="str">
        <v>Train to Gain</v>
      </c>
      <c r="D997" s="27" t="str">
        <v>[35]</v>
      </c>
      <c r="E997" s="27" t="str" cm="1">
        <f t="array" ref="E997:F997">_xlfn.TEXTSPLIT($B997,")")</f>
        <v>5thDec2024(06:08:27</v>
      </c>
      <c r="F997" s="27" t="str">
        <v>708948879Reels</v>
      </c>
      <c r="G997" s="27" t="str">
        <f t="shared" si="151"/>
        <v>35]</v>
      </c>
      <c r="H997" s="27">
        <f>VALUE(SUBSTITUTE($G997,"]",""))</f>
        <v>35</v>
      </c>
      <c r="I997" s="27" t="str">
        <f t="shared" si="152"/>
        <v>Train to Gain</v>
      </c>
      <c r="J997" s="28" t="str">
        <f t="shared" si="153"/>
        <v>5thDec2024 06:08:27</v>
      </c>
      <c r="K997" s="28" t="str" cm="1">
        <f t="array" ref="K997:L997">_xlfn.TEXTSPLIT($J997," ")</f>
        <v>5thDec2024</v>
      </c>
      <c r="L997" s="28" t="str">
        <v>06:08:27</v>
      </c>
      <c r="M997" s="58" t="str">
        <f t="shared" si="154"/>
        <v>5/12/2024</v>
      </c>
      <c r="N997" s="28" t="str" cm="1">
        <f t="array" ref="N997:P997">_xlfn.TEXTSPLIT($M997,"/")</f>
        <v>5</v>
      </c>
      <c r="O997" s="28" t="str">
        <v>12</v>
      </c>
      <c r="P997" s="28" t="str">
        <v>2024</v>
      </c>
      <c r="Q997" s="28">
        <f>DATE(P997,N997,O997)</f>
        <v>45424</v>
      </c>
      <c r="R997" s="89" t="str" cm="1">
        <f t="array" ref="R997:T997">_xlfn.TEXTSPLIT($L997,":")</f>
        <v>06</v>
      </c>
      <c r="S997" s="28" t="str">
        <v>08</v>
      </c>
      <c r="T997" s="28" t="str">
        <v>27</v>
      </c>
      <c r="U997" s="90">
        <f t="shared" si="155"/>
        <v>0.25586805555555553</v>
      </c>
      <c r="V997" s="27" t="str">
        <f t="shared" si="156"/>
        <v>Reels</v>
      </c>
      <c r="W997" s="37" t="str">
        <f t="shared" si="157"/>
        <v>Instagram</v>
      </c>
      <c r="X997" s="71">
        <f t="shared" si="149"/>
        <v>35</v>
      </c>
      <c r="Y997" s="60" t="str">
        <f t="shared" si="150"/>
        <v>Train to Gain</v>
      </c>
      <c r="Z997" s="69">
        <f t="shared" si="158"/>
        <v>45424</v>
      </c>
      <c r="AA997" s="66" t="str" cm="1">
        <f t="array" ref="AA997:AB997">_xlfn.TEXTSPLIT($F997,$V997)</f>
        <v>708948879</v>
      </c>
      <c r="AB997" t="str">
        <v/>
      </c>
    </row>
    <row r="998" spans="1:28">
      <c r="A998" s="32" t="s">
        <v>2126</v>
      </c>
      <c r="B998" s="37" t="str" cm="1">
        <f t="array" ref="B998:D998">TRIM(_xlfn.TEXTSPLIT($A998,"#"))</f>
        <v>3rdDec2024(05:34:50)609038883Shorts</v>
      </c>
      <c r="C998" s="27" t="str">
        <v>Unlock Your Potential</v>
      </c>
      <c r="D998" s="27" t="str">
        <v>[38]</v>
      </c>
      <c r="E998" s="27" t="str" cm="1">
        <f t="array" ref="E998:F998">_xlfn.TEXTSPLIT($B998,")")</f>
        <v>3rdDec2024(05:34:50</v>
      </c>
      <c r="F998" s="27" t="str">
        <v>609038883Shorts</v>
      </c>
      <c r="G998" s="27" t="str">
        <f t="shared" si="151"/>
        <v>38]</v>
      </c>
      <c r="H998" s="27">
        <f>VALUE(SUBSTITUTE($G998,"]",""))</f>
        <v>38</v>
      </c>
      <c r="I998" s="27" t="str">
        <f t="shared" si="152"/>
        <v>Unlock Your Potential</v>
      </c>
      <c r="J998" s="28" t="str">
        <f t="shared" si="153"/>
        <v>3rdDec2024 05:34:50</v>
      </c>
      <c r="K998" s="28" t="str" cm="1">
        <f t="array" ref="K998:L998">_xlfn.TEXTSPLIT($J998," ")</f>
        <v>3rdDec2024</v>
      </c>
      <c r="L998" s="28" t="str">
        <v>05:34:50</v>
      </c>
      <c r="M998" s="58" t="str">
        <f t="shared" si="154"/>
        <v>3/12/2024</v>
      </c>
      <c r="N998" s="28" t="str" cm="1">
        <f t="array" ref="N998:P998">_xlfn.TEXTSPLIT($M998,"/")</f>
        <v>3</v>
      </c>
      <c r="O998" s="28" t="str">
        <v>12</v>
      </c>
      <c r="P998" s="28" t="str">
        <v>2024</v>
      </c>
      <c r="Q998" s="28">
        <f>DATE(P998,N998,O998)</f>
        <v>45363</v>
      </c>
      <c r="R998" s="89" t="str" cm="1">
        <f t="array" ref="R998:T998">_xlfn.TEXTSPLIT($L998,":")</f>
        <v>05</v>
      </c>
      <c r="S998" s="28" t="str">
        <v>34</v>
      </c>
      <c r="T998" s="28" t="str">
        <v>50</v>
      </c>
      <c r="U998" s="90">
        <f t="shared" si="155"/>
        <v>0.23252314814814815</v>
      </c>
      <c r="V998" s="27" t="str">
        <f t="shared" si="156"/>
        <v>Shorts</v>
      </c>
      <c r="W998" s="37" t="str">
        <f t="shared" si="157"/>
        <v>Youtube</v>
      </c>
      <c r="X998" s="71">
        <f t="shared" si="149"/>
        <v>38</v>
      </c>
      <c r="Y998" s="60" t="str">
        <f t="shared" si="150"/>
        <v>Unlock Your Potential</v>
      </c>
      <c r="Z998" s="69">
        <f t="shared" si="158"/>
        <v>45363</v>
      </c>
      <c r="AA998" s="66" t="str" cm="1">
        <f t="array" ref="AA998:AB998">_xlfn.TEXTSPLIT($F998,$V998)</f>
        <v>609038883</v>
      </c>
      <c r="AB998" t="str">
        <v/>
      </c>
    </row>
    <row r="999" spans="1:28">
      <c r="A999" s="32" t="s">
        <v>2127</v>
      </c>
      <c r="B999" s="37" t="str" cm="1">
        <f t="array" ref="B999:D999">TRIM(_xlfn.TEXTSPLIT($A999,"#"))</f>
        <v>4thDec2024(02:56:09)709128886Reels</v>
      </c>
      <c r="C999" s="27" t="str">
        <v>Train to Gain</v>
      </c>
      <c r="D999" s="27" t="str">
        <v>[15]</v>
      </c>
      <c r="E999" s="27" t="str" cm="1">
        <f t="array" ref="E999:F999">_xlfn.TEXTSPLIT($B999,")")</f>
        <v>4thDec2024(02:56:09</v>
      </c>
      <c r="F999" s="27" t="str">
        <v>709128886Reels</v>
      </c>
      <c r="G999" s="27" t="str">
        <f t="shared" si="151"/>
        <v>15]</v>
      </c>
      <c r="H999" s="27">
        <f>VALUE(SUBSTITUTE($G999,"]",""))</f>
        <v>15</v>
      </c>
      <c r="I999" s="27" t="str">
        <f t="shared" si="152"/>
        <v>Train to Gain</v>
      </c>
      <c r="J999" s="28" t="str">
        <f t="shared" si="153"/>
        <v>4thDec2024 02:56:09</v>
      </c>
      <c r="K999" s="28" t="str" cm="1">
        <f t="array" ref="K999:L999">_xlfn.TEXTSPLIT($J999," ")</f>
        <v>4thDec2024</v>
      </c>
      <c r="L999" s="28" t="str">
        <v>02:56:09</v>
      </c>
      <c r="M999" s="58" t="str">
        <f t="shared" si="154"/>
        <v>4/12/2024</v>
      </c>
      <c r="N999" s="28" t="str" cm="1">
        <f t="array" ref="N999:P999">_xlfn.TEXTSPLIT($M999,"/")</f>
        <v>4</v>
      </c>
      <c r="O999" s="28" t="str">
        <v>12</v>
      </c>
      <c r="P999" s="28" t="str">
        <v>2024</v>
      </c>
      <c r="Q999" s="28">
        <f>DATE(P999,N999,O999)</f>
        <v>45394</v>
      </c>
      <c r="R999" s="89" t="str" cm="1">
        <f t="array" ref="R999:T999">_xlfn.TEXTSPLIT($L999,":")</f>
        <v>02</v>
      </c>
      <c r="S999" s="28" t="str">
        <v>56</v>
      </c>
      <c r="T999" s="28" t="str">
        <v>09</v>
      </c>
      <c r="U999" s="90">
        <f t="shared" si="155"/>
        <v>0.12232638888888889</v>
      </c>
      <c r="V999" s="27" t="str">
        <f t="shared" si="156"/>
        <v>Reels</v>
      </c>
      <c r="W999" s="37" t="str">
        <f t="shared" si="157"/>
        <v>Instagram</v>
      </c>
      <c r="X999" s="71">
        <f t="shared" si="149"/>
        <v>15</v>
      </c>
      <c r="Y999" s="60" t="str">
        <f t="shared" si="150"/>
        <v>Train to Gain</v>
      </c>
      <c r="Z999" s="69">
        <f t="shared" si="158"/>
        <v>45394</v>
      </c>
      <c r="AA999" s="66" t="str" cm="1">
        <f t="array" ref="AA999:AB999">_xlfn.TEXTSPLIT($F999,$V999)</f>
        <v>709128886</v>
      </c>
      <c r="AB999" t="str">
        <v/>
      </c>
    </row>
    <row r="1000" spans="1:28">
      <c r="A1000" s="32" t="s">
        <v>2128</v>
      </c>
      <c r="B1000" s="37" t="str" cm="1">
        <f t="array" ref="B1000:D1000">TRIM(_xlfn.TEXTSPLIT($A1000,"#"))</f>
        <v>3rdDec2024(05:32:52)609218890Subscribers</v>
      </c>
      <c r="C1000" s="27" t="str">
        <v>Train to Gain</v>
      </c>
      <c r="D1000" s="27" t="str">
        <v>[4]</v>
      </c>
      <c r="E1000" s="27" t="str" cm="1">
        <f t="array" ref="E1000:F1000">_xlfn.TEXTSPLIT($B1000,")")</f>
        <v>3rdDec2024(05:32:52</v>
      </c>
      <c r="F1000" s="27" t="str">
        <v>609218890Subscribers</v>
      </c>
      <c r="G1000" s="27" t="str">
        <f t="shared" si="151"/>
        <v>4]</v>
      </c>
      <c r="H1000" s="27">
        <f>VALUE(SUBSTITUTE($G1000,"]",""))</f>
        <v>4</v>
      </c>
      <c r="I1000" s="27" t="str">
        <f t="shared" si="152"/>
        <v>Train to Gain</v>
      </c>
      <c r="J1000" s="28" t="str">
        <f t="shared" si="153"/>
        <v>3rdDec2024 05:32:52</v>
      </c>
      <c r="K1000" s="56" t="str" cm="1">
        <f t="array" ref="K1000:L1000">_xlfn.TEXTSPLIT($J1000," ")</f>
        <v>3rdDec2024</v>
      </c>
      <c r="L1000" s="28" t="str">
        <v>05:32:52</v>
      </c>
      <c r="M1000" s="96" t="str">
        <f t="shared" si="154"/>
        <v>3/12/2024</v>
      </c>
      <c r="N1000" s="56" t="str" cm="1">
        <f t="array" ref="N1000:P1000">_xlfn.TEXTSPLIT($M1000,"/")</f>
        <v>3</v>
      </c>
      <c r="O1000" s="28" t="str">
        <v>12</v>
      </c>
      <c r="P1000" s="28" t="str">
        <v>2024</v>
      </c>
      <c r="Q1000" s="28">
        <f>DATE(P1000,N1000,O1000)</f>
        <v>45363</v>
      </c>
      <c r="R1000" s="91" t="str" cm="1">
        <f t="array" ref="R1000:T1000">_xlfn.TEXTSPLIT($L1000,":")</f>
        <v>05</v>
      </c>
      <c r="S1000" s="56" t="str">
        <v>32</v>
      </c>
      <c r="T1000" s="56" t="str">
        <v>52</v>
      </c>
      <c r="U1000" s="92">
        <f t="shared" si="155"/>
        <v>0.23115740740740739</v>
      </c>
      <c r="V1000" s="62" t="str">
        <f t="shared" si="156"/>
        <v>Subscribers</v>
      </c>
      <c r="W1000" s="45" t="str">
        <f t="shared" si="157"/>
        <v>Youtube</v>
      </c>
      <c r="X1000" s="71">
        <f t="shared" si="149"/>
        <v>4</v>
      </c>
      <c r="Y1000" s="60" t="str">
        <f t="shared" si="150"/>
        <v>Train to Gain</v>
      </c>
      <c r="Z1000" s="69">
        <f t="shared" si="158"/>
        <v>45363</v>
      </c>
      <c r="AA1000" s="66" t="str" cm="1">
        <f t="array" ref="AA1000:AB1000">_xlfn.TEXTSPLIT($F1000,$V1000)</f>
        <v>609218890</v>
      </c>
      <c r="AB1000" t="str">
        <v/>
      </c>
    </row>
    <row r="1001" spans="1:28">
      <c r="A1001" s="25"/>
      <c r="G1001" t="str">
        <f t="shared" si="151"/>
        <v/>
      </c>
      <c r="H1001" t="str">
        <f t="shared" ref="H1001" si="159">SUBSTITUTE($G1001,"]","")</f>
        <v/>
      </c>
      <c r="K1001" s="57"/>
      <c r="M1001" s="97"/>
      <c r="N1001" s="57"/>
      <c r="Q1001" s="57"/>
      <c r="R1001" s="93"/>
      <c r="S1001" s="94"/>
      <c r="T1001" s="94"/>
      <c r="U1001" s="95"/>
      <c r="V1001" s="63"/>
      <c r="W1001" s="64"/>
      <c r="X1001" s="65"/>
      <c r="Y1001" s="61"/>
      <c r="Z1001" s="70"/>
    </row>
  </sheetData>
  <autoFilter ref="A1:AB1001" xr:uid="{1A23CD9E-4D20-419F-BA64-3EB2805C0A8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C4B0-1E64-4CFE-80AA-83660D9233AD}">
  <dimension ref="A1:I64"/>
  <sheetViews>
    <sheetView workbookViewId="0">
      <selection activeCell="H6" sqref="H6"/>
    </sheetView>
  </sheetViews>
  <sheetFormatPr defaultRowHeight="15"/>
  <cols>
    <col min="1" max="1" width="12.5703125" customWidth="1"/>
    <col min="2" max="2" width="21.42578125" customWidth="1"/>
    <col min="3" max="3" width="13.7109375" customWidth="1"/>
    <col min="4" max="4" width="14.140625" bestFit="1" customWidth="1"/>
    <col min="5" max="5" width="11.42578125" customWidth="1"/>
    <col min="6" max="6" width="21.7109375" customWidth="1"/>
    <col min="7" max="7" width="21.140625" bestFit="1" customWidth="1"/>
    <col min="8" max="8" width="23.140625" bestFit="1" customWidth="1"/>
    <col min="9" max="9" width="15.140625" bestFit="1" customWidth="1"/>
  </cols>
  <sheetData>
    <row r="1" spans="1:9">
      <c r="A1" s="50" t="s">
        <v>0</v>
      </c>
      <c r="B1" s="47" t="s">
        <v>1</v>
      </c>
      <c r="C1" s="47" t="s">
        <v>2</v>
      </c>
      <c r="D1" s="47" t="s">
        <v>3</v>
      </c>
      <c r="E1" s="47" t="s">
        <v>4</v>
      </c>
      <c r="F1" s="47" t="s">
        <v>2129</v>
      </c>
      <c r="G1" s="47" t="s">
        <v>2130</v>
      </c>
      <c r="H1" s="47" t="s">
        <v>2131</v>
      </c>
      <c r="I1" s="53" t="s">
        <v>2132</v>
      </c>
    </row>
    <row r="2" spans="1:9">
      <c r="A2" s="51">
        <v>45303</v>
      </c>
      <c r="B2" s="26" t="s">
        <v>5</v>
      </c>
      <c r="C2" s="26" t="s">
        <v>6</v>
      </c>
      <c r="D2" s="26">
        <v>3605</v>
      </c>
      <c r="E2" s="26">
        <v>182</v>
      </c>
      <c r="F2" s="46" t="str">
        <f>'Chat Details'!J2</f>
        <v>7thDec2024 09:30:55</v>
      </c>
      <c r="G2" s="26">
        <f>(D2/1000)*(_xlfn.XLOOKUP('Data Cleaning'!$C2,'ETL Process Doc'!$A$2:$A$4,'ETL Process Doc'!$B$2:$B$4))</f>
        <v>46.865000000000002</v>
      </c>
      <c r="H2" s="88">
        <f>SUMIFS('Chat Details'!$X$2:$X$1000,'Chat Details'!$Y$2:$Y$1000,'Data Cleaning'!$B2,'Chat Details'!$W$2:$W$1000,'Data Cleaning'!$C2,'Chat Details'!$Q$2:$Q$1000,'Data Cleaning'!$A2)</f>
        <v>437</v>
      </c>
      <c r="I2" s="54">
        <f t="shared" ref="I2:I33" si="0">H2/G2</f>
        <v>9.3246559265976732</v>
      </c>
    </row>
    <row r="3" spans="1:9">
      <c r="A3" s="51">
        <v>45303</v>
      </c>
      <c r="B3" s="26" t="s">
        <v>5</v>
      </c>
      <c r="C3" s="26" t="s">
        <v>7</v>
      </c>
      <c r="D3" s="26">
        <v>56211</v>
      </c>
      <c r="E3" s="26">
        <v>567</v>
      </c>
      <c r="F3" s="46" t="str">
        <f>'Chat Details'!J3</f>
        <v>5thDec2024 02:38:15</v>
      </c>
      <c r="G3" s="26">
        <f>(D3/1000)*(_xlfn.XLOOKUP('Data Cleaning'!$C3,'ETL Process Doc'!$A$2:$A$4,'ETL Process Doc'!$B$2:$B$4))</f>
        <v>674.53199999999993</v>
      </c>
      <c r="H3" s="88">
        <f>SUMIFS('Chat Details'!$X$2:$X$1000,'Chat Details'!$Y$2:$Y$1000,'Data Cleaning'!$B3,'Chat Details'!$W$2:$W$1000,'Data Cleaning'!$C3,'Chat Details'!$Q$2:$Q$1000,'Data Cleaning'!$A3)</f>
        <v>99</v>
      </c>
      <c r="I3" s="54">
        <f t="shared" si="0"/>
        <v>0.14676842610876875</v>
      </c>
    </row>
    <row r="4" spans="1:9">
      <c r="A4" s="51">
        <v>45303</v>
      </c>
      <c r="B4" s="26" t="s">
        <v>5</v>
      </c>
      <c r="C4" s="26" t="s">
        <v>8</v>
      </c>
      <c r="D4" s="26">
        <v>21627</v>
      </c>
      <c r="E4" s="26">
        <v>79</v>
      </c>
      <c r="F4" s="46" t="str">
        <f>'Chat Details'!J4</f>
        <v>5thDec2024 11:35:04</v>
      </c>
      <c r="G4" s="26">
        <f>(D4/1000)*(_xlfn.XLOOKUP('Data Cleaning'!$C4,'ETL Process Doc'!$A$2:$A$4,'ETL Process Doc'!$B$2:$B$4))</f>
        <v>2162.6999999999998</v>
      </c>
      <c r="H4" s="88">
        <f>SUMIFS('Chat Details'!$X$2:$X$1000,'Chat Details'!$Y$2:$Y$1000,'Data Cleaning'!$B4,'Chat Details'!$W$2:$W$1000,'Data Cleaning'!$C4,'Chat Details'!$Q$2:$Q$1000,'Data Cleaning'!$A4)</f>
        <v>149</v>
      </c>
      <c r="I4" s="54">
        <f t="shared" si="0"/>
        <v>6.8895362278633202E-2</v>
      </c>
    </row>
    <row r="5" spans="1:9">
      <c r="A5" s="51">
        <v>45303</v>
      </c>
      <c r="B5" s="26" t="s">
        <v>9</v>
      </c>
      <c r="C5" s="26" t="s">
        <v>6</v>
      </c>
      <c r="D5" s="26">
        <v>2644</v>
      </c>
      <c r="E5" s="26">
        <v>157</v>
      </c>
      <c r="F5" s="46" t="str">
        <f>'Chat Details'!J5</f>
        <v>3rdDec2024 05:29:17</v>
      </c>
      <c r="G5" s="26">
        <f>(D5/1000)*(_xlfn.XLOOKUP('Data Cleaning'!$C5,'ETL Process Doc'!$A$2:$A$4,'ETL Process Doc'!$B$2:$B$4))</f>
        <v>34.372</v>
      </c>
      <c r="H5" s="88">
        <f>SUMIFS('Chat Details'!$X$2:$X$1000,'Chat Details'!$Y$2:$Y$1000,'Data Cleaning'!$B5,'Chat Details'!$W$2:$W$1000,'Data Cleaning'!$C5,'Chat Details'!$Q$2:$Q$1000,'Data Cleaning'!$A5)</f>
        <v>1335</v>
      </c>
      <c r="I5" s="54">
        <f t="shared" si="0"/>
        <v>38.839753287559638</v>
      </c>
    </row>
    <row r="6" spans="1:9">
      <c r="A6" s="51">
        <v>45303</v>
      </c>
      <c r="B6" s="26" t="s">
        <v>9</v>
      </c>
      <c r="C6" s="26" t="s">
        <v>7</v>
      </c>
      <c r="D6" s="26">
        <v>97433</v>
      </c>
      <c r="E6" s="26">
        <v>671</v>
      </c>
      <c r="F6" s="46" t="str">
        <f>'Chat Details'!J6</f>
        <v>6thDec2024 05:43:42</v>
      </c>
      <c r="G6" s="26">
        <f>(D6/1000)*(_xlfn.XLOOKUP('Data Cleaning'!$C6,'ETL Process Doc'!$A$2:$A$4,'ETL Process Doc'!$B$2:$B$4))</f>
        <v>1169.1960000000001</v>
      </c>
      <c r="H6" s="88">
        <f>SUMIFS('Chat Details'!$X$2:$X$1000,'Chat Details'!$Y$2:$Y$1000,'Data Cleaning'!$B6,'Chat Details'!$W$2:$W$1000,'Data Cleaning'!$C6,'Chat Details'!$Q$2:$Q$1000,'Data Cleaning'!$A6)</f>
        <v>1021</v>
      </c>
      <c r="I6" s="54">
        <f t="shared" si="0"/>
        <v>0.87324965189754311</v>
      </c>
    </row>
    <row r="7" spans="1:9">
      <c r="A7" s="51">
        <v>45303</v>
      </c>
      <c r="B7" s="26" t="s">
        <v>9</v>
      </c>
      <c r="C7" s="26" t="s">
        <v>8</v>
      </c>
      <c r="D7" s="26">
        <v>30801</v>
      </c>
      <c r="E7" s="26">
        <v>175</v>
      </c>
      <c r="F7" s="46" t="str">
        <f>'Chat Details'!J7</f>
        <v>3rdDec2024 10:20:55</v>
      </c>
      <c r="G7" s="26">
        <f>(D7/1000)*(_xlfn.XLOOKUP('Data Cleaning'!$C7,'ETL Process Doc'!$A$2:$A$4,'ETL Process Doc'!$B$2:$B$4))</f>
        <v>3080.1</v>
      </c>
      <c r="H7" s="88">
        <f>SUMIFS('Chat Details'!$X$2:$X$1000,'Chat Details'!$Y$2:$Y$1000,'Data Cleaning'!$B7,'Chat Details'!$W$2:$W$1000,'Data Cleaning'!$C7,'Chat Details'!$Q$2:$Q$1000,'Data Cleaning'!$A7)</f>
        <v>308</v>
      </c>
      <c r="I7" s="54">
        <f t="shared" si="0"/>
        <v>9.9996753352163889E-2</v>
      </c>
    </row>
    <row r="8" spans="1:9">
      <c r="A8" s="51">
        <v>45303</v>
      </c>
      <c r="B8" s="26" t="s">
        <v>10</v>
      </c>
      <c r="C8" s="26" t="s">
        <v>6</v>
      </c>
      <c r="D8" s="26">
        <v>2163</v>
      </c>
      <c r="E8" s="26">
        <v>96</v>
      </c>
      <c r="F8" s="46" t="str">
        <f>'Chat Details'!J8</f>
        <v>6thDec2024 06:17:45</v>
      </c>
      <c r="G8" s="26">
        <f>(D8/1000)*(_xlfn.XLOOKUP('Data Cleaning'!$C8,'ETL Process Doc'!$A$2:$A$4,'ETL Process Doc'!$B$2:$B$4))</f>
        <v>28.118999999999996</v>
      </c>
      <c r="H8" s="88">
        <f>SUMIFS('Chat Details'!$X$2:$X$1000,'Chat Details'!$Y$2:$Y$1000,'Data Cleaning'!$B8,'Chat Details'!$W$2:$W$1000,'Data Cleaning'!$C8,'Chat Details'!$Q$2:$Q$1000,'Data Cleaning'!$A8)</f>
        <v>1078</v>
      </c>
      <c r="I8" s="54">
        <f t="shared" si="0"/>
        <v>38.337067463281059</v>
      </c>
    </row>
    <row r="9" spans="1:9">
      <c r="A9" s="51">
        <v>45303</v>
      </c>
      <c r="B9" s="26" t="s">
        <v>10</v>
      </c>
      <c r="C9" s="26" t="s">
        <v>7</v>
      </c>
      <c r="D9" s="26">
        <v>33727</v>
      </c>
      <c r="E9" s="26">
        <v>305</v>
      </c>
      <c r="F9" s="46" t="str">
        <f>'Chat Details'!J9</f>
        <v>4thDec2024 10:27:00</v>
      </c>
      <c r="G9" s="26">
        <f>(D9/1000)*(_xlfn.XLOOKUP('Data Cleaning'!$C9,'ETL Process Doc'!$A$2:$A$4,'ETL Process Doc'!$B$2:$B$4))</f>
        <v>404.72399999999993</v>
      </c>
      <c r="H9" s="88">
        <f>SUMIFS('Chat Details'!$X$2:$X$1000,'Chat Details'!$Y$2:$Y$1000,'Data Cleaning'!$B9,'Chat Details'!$W$2:$W$1000,'Data Cleaning'!$C9,'Chat Details'!$Q$2:$Q$1000,'Data Cleaning'!$A9)</f>
        <v>599</v>
      </c>
      <c r="I9" s="54">
        <f t="shared" si="0"/>
        <v>1.4800209525503802</v>
      </c>
    </row>
    <row r="10" spans="1:9">
      <c r="A10" s="51">
        <v>45303</v>
      </c>
      <c r="B10" s="26" t="s">
        <v>10</v>
      </c>
      <c r="C10" s="26" t="s">
        <v>8</v>
      </c>
      <c r="D10" s="26">
        <v>13107</v>
      </c>
      <c r="E10" s="26">
        <v>66</v>
      </c>
      <c r="F10" s="46" t="str">
        <f>'Chat Details'!J10</f>
        <v>6thDec2024 00:57:01</v>
      </c>
      <c r="G10" s="26">
        <f>(D10/1000)*(_xlfn.XLOOKUP('Data Cleaning'!$C10,'ETL Process Doc'!$A$2:$A$4,'ETL Process Doc'!$B$2:$B$4))</f>
        <v>1310.6999999999998</v>
      </c>
      <c r="H10" s="88">
        <f>SUMIFS('Chat Details'!$X$2:$X$1000,'Chat Details'!$Y$2:$Y$1000,'Data Cleaning'!$B10,'Chat Details'!$W$2:$W$1000,'Data Cleaning'!$C10,'Chat Details'!$Q$2:$Q$1000,'Data Cleaning'!$A10)</f>
        <v>314</v>
      </c>
      <c r="I10" s="54">
        <f t="shared" si="0"/>
        <v>0.23956664377813386</v>
      </c>
    </row>
    <row r="11" spans="1:9">
      <c r="A11" s="51">
        <v>45334</v>
      </c>
      <c r="B11" s="26" t="s">
        <v>5</v>
      </c>
      <c r="C11" s="26" t="s">
        <v>6</v>
      </c>
      <c r="D11" s="26">
        <v>2167</v>
      </c>
      <c r="E11" s="26">
        <v>323</v>
      </c>
      <c r="F11" s="46" t="str">
        <f>'Chat Details'!J11</f>
        <v>1stDec2024 09:08:36</v>
      </c>
      <c r="G11" s="26">
        <f>(D11/1000)*(_xlfn.XLOOKUP('Data Cleaning'!$C11,'ETL Process Doc'!$A$2:$A$4,'ETL Process Doc'!$B$2:$B$4))</f>
        <v>28.170999999999999</v>
      </c>
      <c r="H11" s="88">
        <f>SUMIFS('Chat Details'!$X$2:$X$1000,'Chat Details'!$Y$2:$Y$1000,'Data Cleaning'!$B11,'Chat Details'!$W$2:$W$1000,'Data Cleaning'!$C11,'Chat Details'!$Q$2:$Q$1000,'Data Cleaning'!$A11)</f>
        <v>434</v>
      </c>
      <c r="I11" s="54">
        <f t="shared" si="0"/>
        <v>15.405913883071245</v>
      </c>
    </row>
    <row r="12" spans="1:9">
      <c r="A12" s="51">
        <v>45334</v>
      </c>
      <c r="B12" s="26" t="s">
        <v>5</v>
      </c>
      <c r="C12" s="26" t="s">
        <v>7</v>
      </c>
      <c r="D12" s="26">
        <v>142016</v>
      </c>
      <c r="E12" s="26">
        <v>339</v>
      </c>
      <c r="F12" s="46" t="str">
        <f>'Chat Details'!J12</f>
        <v>4thDec2024 04:21:39</v>
      </c>
      <c r="G12" s="26">
        <f>(D12/1000)*(_xlfn.XLOOKUP('Data Cleaning'!$C12,'ETL Process Doc'!$A$2:$A$4,'ETL Process Doc'!$B$2:$B$4))</f>
        <v>1704.192</v>
      </c>
      <c r="H12" s="88">
        <f>SUMIFS('Chat Details'!$X$2:$X$1000,'Chat Details'!$Y$2:$Y$1000,'Data Cleaning'!$B12,'Chat Details'!$W$2:$W$1000,'Data Cleaning'!$C12,'Chat Details'!$Q$2:$Q$1000,'Data Cleaning'!$A12)</f>
        <v>243</v>
      </c>
      <c r="I12" s="54">
        <f t="shared" si="0"/>
        <v>0.14258956737269041</v>
      </c>
    </row>
    <row r="13" spans="1:9">
      <c r="A13" s="51">
        <v>45334</v>
      </c>
      <c r="B13" s="26" t="s">
        <v>5</v>
      </c>
      <c r="C13" s="26" t="s">
        <v>8</v>
      </c>
      <c r="D13" s="26">
        <v>11642</v>
      </c>
      <c r="E13" s="26">
        <v>31</v>
      </c>
      <c r="F13" s="46" t="str">
        <f>'Chat Details'!J13</f>
        <v>1stDec2024 10:43:36</v>
      </c>
      <c r="G13" s="26">
        <f>(D13/1000)*(_xlfn.XLOOKUP('Data Cleaning'!$C13,'ETL Process Doc'!$A$2:$A$4,'ETL Process Doc'!$B$2:$B$4))</f>
        <v>1164.2</v>
      </c>
      <c r="H13" s="88">
        <f>SUMIFS('Chat Details'!$X$2:$X$1000,'Chat Details'!$Y$2:$Y$1000,'Data Cleaning'!$B13,'Chat Details'!$W$2:$W$1000,'Data Cleaning'!$C13,'Chat Details'!$Q$2:$Q$1000,'Data Cleaning'!$A13)</f>
        <v>19</v>
      </c>
      <c r="I13" s="54">
        <f t="shared" si="0"/>
        <v>1.6320219893489092E-2</v>
      </c>
    </row>
    <row r="14" spans="1:9">
      <c r="A14" s="51">
        <v>45334</v>
      </c>
      <c r="B14" s="26" t="s">
        <v>9</v>
      </c>
      <c r="C14" s="26" t="s">
        <v>6</v>
      </c>
      <c r="D14" s="26">
        <v>1589</v>
      </c>
      <c r="E14" s="26">
        <v>518</v>
      </c>
      <c r="F14" s="46" t="str">
        <f>'Chat Details'!J14</f>
        <v>1stDec2024 10:08:35</v>
      </c>
      <c r="G14" s="26">
        <f>(D14/1000)*(_xlfn.XLOOKUP('Data Cleaning'!$C14,'ETL Process Doc'!$A$2:$A$4,'ETL Process Doc'!$B$2:$B$4))</f>
        <v>20.657</v>
      </c>
      <c r="H14" s="88">
        <f>SUMIFS('Chat Details'!$X$2:$X$1000,'Chat Details'!$Y$2:$Y$1000,'Data Cleaning'!$B14,'Chat Details'!$W$2:$W$1000,'Data Cleaning'!$C14,'Chat Details'!$Q$2:$Q$1000,'Data Cleaning'!$A14)</f>
        <v>1392</v>
      </c>
      <c r="I14" s="54">
        <f t="shared" si="0"/>
        <v>67.386358135256813</v>
      </c>
    </row>
    <row r="15" spans="1:9">
      <c r="A15" s="51">
        <v>45334</v>
      </c>
      <c r="B15" s="26" t="s">
        <v>9</v>
      </c>
      <c r="C15" s="26" t="s">
        <v>7</v>
      </c>
      <c r="D15" s="26">
        <v>246161</v>
      </c>
      <c r="E15" s="26">
        <v>402</v>
      </c>
      <c r="F15" s="46" t="str">
        <f>'Chat Details'!J15</f>
        <v>4thDec2024 06:21:12</v>
      </c>
      <c r="G15" s="26">
        <f>(D15/1000)*(_xlfn.XLOOKUP('Data Cleaning'!$C15,'ETL Process Doc'!$A$2:$A$4,'ETL Process Doc'!$B$2:$B$4))</f>
        <v>2953.9319999999998</v>
      </c>
      <c r="H15" s="88">
        <f>SUMIFS('Chat Details'!$X$2:$X$1000,'Chat Details'!$Y$2:$Y$1000,'Data Cleaning'!$B15,'Chat Details'!$W$2:$W$1000,'Data Cleaning'!$C15,'Chat Details'!$Q$2:$Q$1000,'Data Cleaning'!$A15)</f>
        <v>1016</v>
      </c>
      <c r="I15" s="54">
        <f t="shared" si="0"/>
        <v>0.34394833733477959</v>
      </c>
    </row>
    <row r="16" spans="1:9">
      <c r="A16" s="51">
        <v>45334</v>
      </c>
      <c r="B16" s="26" t="s">
        <v>9</v>
      </c>
      <c r="C16" s="26" t="s">
        <v>8</v>
      </c>
      <c r="D16" s="26">
        <v>16581</v>
      </c>
      <c r="E16" s="26">
        <v>69</v>
      </c>
      <c r="F16" s="46" t="str">
        <f>'Chat Details'!J16</f>
        <v>7thDec2024 07:39:07</v>
      </c>
      <c r="G16" s="26">
        <f>(D16/1000)*(_xlfn.XLOOKUP('Data Cleaning'!$C16,'ETL Process Doc'!$A$2:$A$4,'ETL Process Doc'!$B$2:$B$4))</f>
        <v>1658.1</v>
      </c>
      <c r="H16" s="88">
        <f>SUMIFS('Chat Details'!$X$2:$X$1000,'Chat Details'!$Y$2:$Y$1000,'Data Cleaning'!$B16,'Chat Details'!$W$2:$W$1000,'Data Cleaning'!$C16,'Chat Details'!$Q$2:$Q$1000,'Data Cleaning'!$A16)</f>
        <v>411</v>
      </c>
      <c r="I16" s="54">
        <f t="shared" si="0"/>
        <v>0.24787407273385201</v>
      </c>
    </row>
    <row r="17" spans="1:9">
      <c r="A17" s="51">
        <v>45334</v>
      </c>
      <c r="B17" s="26" t="s">
        <v>10</v>
      </c>
      <c r="C17" s="26" t="s">
        <v>6</v>
      </c>
      <c r="D17" s="26">
        <v>1300</v>
      </c>
      <c r="E17" s="26">
        <v>151</v>
      </c>
      <c r="F17" s="46" t="str">
        <f>'Chat Details'!J17</f>
        <v>6thDec2024 00:39:04</v>
      </c>
      <c r="G17" s="26">
        <f>(D17/1000)*(_xlfn.XLOOKUP('Data Cleaning'!$C17,'ETL Process Doc'!$A$2:$A$4,'ETL Process Doc'!$B$2:$B$4))</f>
        <v>16.900000000000002</v>
      </c>
      <c r="H17" s="88">
        <f>SUMIFS('Chat Details'!$X$2:$X$1000,'Chat Details'!$Y$2:$Y$1000,'Data Cleaning'!$B17,'Chat Details'!$W$2:$W$1000,'Data Cleaning'!$C17,'Chat Details'!$Q$2:$Q$1000,'Data Cleaning'!$A17)</f>
        <v>1176</v>
      </c>
      <c r="I17" s="54">
        <f t="shared" si="0"/>
        <v>69.585798816568044</v>
      </c>
    </row>
    <row r="18" spans="1:9">
      <c r="A18" s="51">
        <v>45334</v>
      </c>
      <c r="B18" s="26" t="s">
        <v>10</v>
      </c>
      <c r="C18" s="26" t="s">
        <v>7</v>
      </c>
      <c r="D18" s="26">
        <v>85209</v>
      </c>
      <c r="E18" s="26">
        <v>183</v>
      </c>
      <c r="F18" s="46" t="str">
        <f>'Chat Details'!J18</f>
        <v>7thDec2024 08:03:30</v>
      </c>
      <c r="G18" s="26">
        <f>(D18/1000)*(_xlfn.XLOOKUP('Data Cleaning'!$C18,'ETL Process Doc'!$A$2:$A$4,'ETL Process Doc'!$B$2:$B$4))</f>
        <v>1022.508</v>
      </c>
      <c r="H18" s="88">
        <f>SUMIFS('Chat Details'!$X$2:$X$1000,'Chat Details'!$Y$2:$Y$1000,'Data Cleaning'!$B18,'Chat Details'!$W$2:$W$1000,'Data Cleaning'!$C18,'Chat Details'!$Q$2:$Q$1000,'Data Cleaning'!$A18)</f>
        <v>627</v>
      </c>
      <c r="I18" s="54">
        <f t="shared" si="0"/>
        <v>0.61319813634709941</v>
      </c>
    </row>
    <row r="19" spans="1:9">
      <c r="A19" s="51">
        <v>45334</v>
      </c>
      <c r="B19" s="26" t="s">
        <v>10</v>
      </c>
      <c r="C19" s="26" t="s">
        <v>8</v>
      </c>
      <c r="D19" s="26">
        <v>7056</v>
      </c>
      <c r="E19" s="26">
        <v>26</v>
      </c>
      <c r="F19" s="46" t="str">
        <f>'Chat Details'!J19</f>
        <v>3rdDec2024 11:42:58</v>
      </c>
      <c r="G19" s="26">
        <f>(D19/1000)*(_xlfn.XLOOKUP('Data Cleaning'!$C19,'ETL Process Doc'!$A$2:$A$4,'ETL Process Doc'!$B$2:$B$4))</f>
        <v>705.6</v>
      </c>
      <c r="H19" s="88">
        <f>SUMIFS('Chat Details'!$X$2:$X$1000,'Chat Details'!$Y$2:$Y$1000,'Data Cleaning'!$B19,'Chat Details'!$W$2:$W$1000,'Data Cleaning'!$C19,'Chat Details'!$Q$2:$Q$1000,'Data Cleaning'!$A19)</f>
        <v>139</v>
      </c>
      <c r="I19" s="54">
        <f t="shared" si="0"/>
        <v>0.19699546485260772</v>
      </c>
    </row>
    <row r="20" spans="1:9">
      <c r="A20" s="51">
        <v>45363</v>
      </c>
      <c r="B20" s="26" t="s">
        <v>5</v>
      </c>
      <c r="C20" s="26" t="s">
        <v>6</v>
      </c>
      <c r="D20" s="26">
        <v>5164</v>
      </c>
      <c r="E20" s="26">
        <v>557</v>
      </c>
      <c r="F20" s="46" t="str">
        <f>'Chat Details'!J20</f>
        <v>7thDec2024 11:42:58</v>
      </c>
      <c r="G20" s="26">
        <f>(D20/1000)*(_xlfn.XLOOKUP('Data Cleaning'!$C20,'ETL Process Doc'!$A$2:$A$4,'ETL Process Doc'!$B$2:$B$4))</f>
        <v>67.131999999999991</v>
      </c>
      <c r="H20" s="88">
        <f>SUMIFS('Chat Details'!$X$2:$X$1000,'Chat Details'!$Y$2:$Y$1000,'Data Cleaning'!$B20,'Chat Details'!$W$2:$W$1000,'Data Cleaning'!$C20,'Chat Details'!$Q$2:$Q$1000,'Data Cleaning'!$A20)</f>
        <v>248</v>
      </c>
      <c r="I20" s="54">
        <f t="shared" si="0"/>
        <v>3.6942143836024552</v>
      </c>
    </row>
    <row r="21" spans="1:9">
      <c r="A21" s="51">
        <v>45363</v>
      </c>
      <c r="B21" s="26" t="s">
        <v>5</v>
      </c>
      <c r="C21" s="26" t="s">
        <v>7</v>
      </c>
      <c r="D21" s="26">
        <v>188433</v>
      </c>
      <c r="E21" s="26">
        <v>427</v>
      </c>
      <c r="F21" s="46" t="str">
        <f>'Chat Details'!J21</f>
        <v>7thDec2024 02:46:55</v>
      </c>
      <c r="G21" s="26">
        <f>(D21/1000)*(_xlfn.XLOOKUP('Data Cleaning'!$C21,'ETL Process Doc'!$A$2:$A$4,'ETL Process Doc'!$B$2:$B$4))</f>
        <v>2261.1959999999999</v>
      </c>
      <c r="H21" s="88">
        <f>SUMIFS('Chat Details'!$X$2:$X$1000,'Chat Details'!$Y$2:$Y$1000,'Data Cleaning'!$B21,'Chat Details'!$W$2:$W$1000,'Data Cleaning'!$C21,'Chat Details'!$Q$2:$Q$1000,'Data Cleaning'!$A21)</f>
        <v>225</v>
      </c>
      <c r="I21" s="54">
        <f t="shared" si="0"/>
        <v>9.9504863797742441E-2</v>
      </c>
    </row>
    <row r="22" spans="1:9">
      <c r="A22" s="51">
        <v>45363</v>
      </c>
      <c r="B22" s="26" t="s">
        <v>5</v>
      </c>
      <c r="C22" s="26" t="s">
        <v>8</v>
      </c>
      <c r="D22" s="26">
        <v>39679</v>
      </c>
      <c r="E22" s="26">
        <v>134</v>
      </c>
      <c r="F22" s="46" t="str">
        <f>'Chat Details'!J22</f>
        <v>1stDec2024 05:00:48</v>
      </c>
      <c r="G22" s="26">
        <f>(D22/1000)*(_xlfn.XLOOKUP('Data Cleaning'!$C22,'ETL Process Doc'!$A$2:$A$4,'ETL Process Doc'!$B$2:$B$4))</f>
        <v>3967.9</v>
      </c>
      <c r="H22" s="88">
        <f>SUMIFS('Chat Details'!$X$2:$X$1000,'Chat Details'!$Y$2:$Y$1000,'Data Cleaning'!$B22,'Chat Details'!$W$2:$W$1000,'Data Cleaning'!$C22,'Chat Details'!$Q$2:$Q$1000,'Data Cleaning'!$A22)</f>
        <v>83</v>
      </c>
      <c r="I22" s="54">
        <f t="shared" si="0"/>
        <v>2.0917865873635928E-2</v>
      </c>
    </row>
    <row r="23" spans="1:9">
      <c r="A23" s="51">
        <v>45363</v>
      </c>
      <c r="B23" s="26" t="s">
        <v>9</v>
      </c>
      <c r="C23" s="26" t="s">
        <v>6</v>
      </c>
      <c r="D23" s="26">
        <v>3787</v>
      </c>
      <c r="E23" s="26">
        <v>848</v>
      </c>
      <c r="F23" s="46" t="str">
        <f>'Chat Details'!J23</f>
        <v>3rdDec2024 07:52:42</v>
      </c>
      <c r="G23" s="26">
        <f>(D23/1000)*(_xlfn.XLOOKUP('Data Cleaning'!$C23,'ETL Process Doc'!$A$2:$A$4,'ETL Process Doc'!$B$2:$B$4))</f>
        <v>49.231000000000002</v>
      </c>
      <c r="H23" s="88">
        <f>SUMIFS('Chat Details'!$X$2:$X$1000,'Chat Details'!$Y$2:$Y$1000,'Data Cleaning'!$B23,'Chat Details'!$W$2:$W$1000,'Data Cleaning'!$C23,'Chat Details'!$Q$2:$Q$1000,'Data Cleaning'!$A23)</f>
        <v>1656</v>
      </c>
      <c r="I23" s="54">
        <f t="shared" si="0"/>
        <v>33.637342324957849</v>
      </c>
    </row>
    <row r="24" spans="1:9">
      <c r="A24" s="51">
        <v>45363</v>
      </c>
      <c r="B24" s="26" t="s">
        <v>9</v>
      </c>
      <c r="C24" s="26" t="s">
        <v>7</v>
      </c>
      <c r="D24" s="26">
        <v>326618</v>
      </c>
      <c r="E24" s="26">
        <v>505</v>
      </c>
      <c r="F24" s="46" t="str">
        <f>'Chat Details'!J24</f>
        <v>1stDec2024 02:19:07</v>
      </c>
      <c r="G24" s="26">
        <f>(D24/1000)*(_xlfn.XLOOKUP('Data Cleaning'!$C24,'ETL Process Doc'!$A$2:$A$4,'ETL Process Doc'!$B$2:$B$4))</f>
        <v>3919.4160000000002</v>
      </c>
      <c r="H24" s="88">
        <f>SUMIFS('Chat Details'!$X$2:$X$1000,'Chat Details'!$Y$2:$Y$1000,'Data Cleaning'!$B24,'Chat Details'!$W$2:$W$1000,'Data Cleaning'!$C24,'Chat Details'!$Q$2:$Q$1000,'Data Cleaning'!$A24)</f>
        <v>917</v>
      </c>
      <c r="I24" s="54">
        <f t="shared" si="0"/>
        <v>0.23396342720446106</v>
      </c>
    </row>
    <row r="25" spans="1:9">
      <c r="A25" s="51">
        <v>45363</v>
      </c>
      <c r="B25" s="26" t="s">
        <v>9</v>
      </c>
      <c r="C25" s="26" t="s">
        <v>8</v>
      </c>
      <c r="D25" s="26">
        <v>56513</v>
      </c>
      <c r="E25" s="26">
        <v>298</v>
      </c>
      <c r="F25" s="46" t="str">
        <f>'Chat Details'!J25</f>
        <v>3rdDec2024 09:40:48</v>
      </c>
      <c r="G25" s="26">
        <f>(D25/1000)*(_xlfn.XLOOKUP('Data Cleaning'!$C25,'ETL Process Doc'!$A$2:$A$4,'ETL Process Doc'!$B$2:$B$4))</f>
        <v>5651.3</v>
      </c>
      <c r="H25" s="88">
        <f>SUMIFS('Chat Details'!$X$2:$X$1000,'Chat Details'!$Y$2:$Y$1000,'Data Cleaning'!$B25,'Chat Details'!$W$2:$W$1000,'Data Cleaning'!$C25,'Chat Details'!$Q$2:$Q$1000,'Data Cleaning'!$A25)</f>
        <v>132</v>
      </c>
      <c r="I25" s="54">
        <f t="shared" si="0"/>
        <v>2.3357457576132924E-2</v>
      </c>
    </row>
    <row r="26" spans="1:9">
      <c r="A26" s="51">
        <v>45363</v>
      </c>
      <c r="B26" s="26" t="s">
        <v>10</v>
      </c>
      <c r="C26" s="26" t="s">
        <v>6</v>
      </c>
      <c r="D26" s="26">
        <v>3099</v>
      </c>
      <c r="E26" s="26">
        <v>224</v>
      </c>
      <c r="F26" s="46" t="str">
        <f>'Chat Details'!J26</f>
        <v>1stDec2024 06:28:51</v>
      </c>
      <c r="G26" s="26">
        <f>(D26/1000)*(_xlfn.XLOOKUP('Data Cleaning'!$C26,'ETL Process Doc'!$A$2:$A$4,'ETL Process Doc'!$B$2:$B$4))</f>
        <v>40.287000000000006</v>
      </c>
      <c r="H26" s="88">
        <f>SUMIFS('Chat Details'!$X$2:$X$1000,'Chat Details'!$Y$2:$Y$1000,'Data Cleaning'!$B26,'Chat Details'!$W$2:$W$1000,'Data Cleaning'!$C26,'Chat Details'!$Q$2:$Q$1000,'Data Cleaning'!$A26)</f>
        <v>1094</v>
      </c>
      <c r="I26" s="54">
        <f t="shared" si="0"/>
        <v>27.155161714697044</v>
      </c>
    </row>
    <row r="27" spans="1:9">
      <c r="A27" s="51">
        <v>45363</v>
      </c>
      <c r="B27" s="26" t="s">
        <v>10</v>
      </c>
      <c r="C27" s="26" t="s">
        <v>7</v>
      </c>
      <c r="D27" s="26">
        <v>113060</v>
      </c>
      <c r="E27" s="26">
        <v>230</v>
      </c>
      <c r="F27" s="46" t="str">
        <f>'Chat Details'!J27</f>
        <v>6thDec2024 09:39:48</v>
      </c>
      <c r="G27" s="26">
        <f>(D27/1000)*(_xlfn.XLOOKUP('Data Cleaning'!$C27,'ETL Process Doc'!$A$2:$A$4,'ETL Process Doc'!$B$2:$B$4))</f>
        <v>1356.72</v>
      </c>
      <c r="H27" s="88">
        <f>SUMIFS('Chat Details'!$X$2:$X$1000,'Chat Details'!$Y$2:$Y$1000,'Data Cleaning'!$B27,'Chat Details'!$W$2:$W$1000,'Data Cleaning'!$C27,'Chat Details'!$Q$2:$Q$1000,'Data Cleaning'!$A27)</f>
        <v>827</v>
      </c>
      <c r="I27" s="54">
        <f t="shared" si="0"/>
        <v>0.60955834660062502</v>
      </c>
    </row>
    <row r="28" spans="1:9">
      <c r="A28" s="51">
        <v>45363</v>
      </c>
      <c r="B28" s="26" t="s">
        <v>10</v>
      </c>
      <c r="C28" s="26" t="s">
        <v>8</v>
      </c>
      <c r="D28" s="26">
        <v>24048</v>
      </c>
      <c r="E28" s="26">
        <v>113</v>
      </c>
      <c r="F28" s="46" t="str">
        <f>'Chat Details'!J28</f>
        <v>2ndDec2024 06:11:02</v>
      </c>
      <c r="G28" s="26">
        <f>(D28/1000)*(_xlfn.XLOOKUP('Data Cleaning'!$C28,'ETL Process Doc'!$A$2:$A$4,'ETL Process Doc'!$B$2:$B$4))</f>
        <v>2404.7999999999997</v>
      </c>
      <c r="H28" s="88">
        <f>SUMIFS('Chat Details'!$X$2:$X$1000,'Chat Details'!$Y$2:$Y$1000,'Data Cleaning'!$B28,'Chat Details'!$W$2:$W$1000,'Data Cleaning'!$C28,'Chat Details'!$Q$2:$Q$1000,'Data Cleaning'!$A28)</f>
        <v>286</v>
      </c>
      <c r="I28" s="54">
        <f t="shared" si="0"/>
        <v>0.11892880904856955</v>
      </c>
    </row>
    <row r="29" spans="1:9">
      <c r="A29" s="51">
        <v>45394</v>
      </c>
      <c r="B29" s="26" t="s">
        <v>5</v>
      </c>
      <c r="C29" s="26" t="s">
        <v>6</v>
      </c>
      <c r="D29" s="26">
        <v>1995</v>
      </c>
      <c r="E29" s="26">
        <v>152</v>
      </c>
      <c r="F29" s="46" t="str">
        <f>'Chat Details'!J29</f>
        <v>2ndDec2024 04:29:48</v>
      </c>
      <c r="G29" s="26">
        <f>(D29/1000)*(_xlfn.XLOOKUP('Data Cleaning'!$C29,'ETL Process Doc'!$A$2:$A$4,'ETL Process Doc'!$B$2:$B$4))</f>
        <v>25.935000000000002</v>
      </c>
      <c r="H29" s="88">
        <f>SUMIFS('Chat Details'!$X$2:$X$1000,'Chat Details'!$Y$2:$Y$1000,'Data Cleaning'!$B29,'Chat Details'!$W$2:$W$1000,'Data Cleaning'!$C29,'Chat Details'!$Q$2:$Q$1000,'Data Cleaning'!$A29)</f>
        <v>236</v>
      </c>
      <c r="I29" s="54">
        <f t="shared" si="0"/>
        <v>9.0996722575669935</v>
      </c>
    </row>
    <row r="30" spans="1:9">
      <c r="A30" s="51">
        <v>45394</v>
      </c>
      <c r="B30" s="26" t="s">
        <v>5</v>
      </c>
      <c r="C30" s="26" t="s">
        <v>7</v>
      </c>
      <c r="D30" s="26">
        <v>64196</v>
      </c>
      <c r="E30" s="26">
        <v>170</v>
      </c>
      <c r="F30" s="46" t="str">
        <f>'Chat Details'!J30</f>
        <v>2ndDec2024 00:00:16</v>
      </c>
      <c r="G30" s="26">
        <f>(D30/1000)*(_xlfn.XLOOKUP('Data Cleaning'!$C30,'ETL Process Doc'!$A$2:$A$4,'ETL Process Doc'!$B$2:$B$4))</f>
        <v>770.35199999999998</v>
      </c>
      <c r="H30" s="88">
        <f>SUMIFS('Chat Details'!$X$2:$X$1000,'Chat Details'!$Y$2:$Y$1000,'Data Cleaning'!$B30,'Chat Details'!$W$2:$W$1000,'Data Cleaning'!$C30,'Chat Details'!$Q$2:$Q$1000,'Data Cleaning'!$A30)</f>
        <v>155</v>
      </c>
      <c r="I30" s="54">
        <f t="shared" si="0"/>
        <v>0.20120672108334892</v>
      </c>
    </row>
    <row r="31" spans="1:9">
      <c r="A31" s="51">
        <v>45394</v>
      </c>
      <c r="B31" s="26" t="s">
        <v>5</v>
      </c>
      <c r="C31" s="26" t="s">
        <v>8</v>
      </c>
      <c r="D31" s="26">
        <v>17423</v>
      </c>
      <c r="E31" s="26">
        <v>33</v>
      </c>
      <c r="F31" s="46" t="str">
        <f>'Chat Details'!J31</f>
        <v>1stDec2024 04:49:24</v>
      </c>
      <c r="G31" s="26">
        <f>(D31/1000)*(_xlfn.XLOOKUP('Data Cleaning'!$C31,'ETL Process Doc'!$A$2:$A$4,'ETL Process Doc'!$B$2:$B$4))</f>
        <v>1742.2999999999997</v>
      </c>
      <c r="H31" s="88">
        <f>SUMIFS('Chat Details'!$X$2:$X$1000,'Chat Details'!$Y$2:$Y$1000,'Data Cleaning'!$B31,'Chat Details'!$W$2:$W$1000,'Data Cleaning'!$C31,'Chat Details'!$Q$2:$Q$1000,'Data Cleaning'!$A31)</f>
        <v>44</v>
      </c>
      <c r="I31" s="54">
        <f t="shared" si="0"/>
        <v>2.525397463123458E-2</v>
      </c>
    </row>
    <row r="32" spans="1:9">
      <c r="A32" s="51">
        <v>45394</v>
      </c>
      <c r="B32" s="26" t="s">
        <v>9</v>
      </c>
      <c r="C32" s="26" t="s">
        <v>6</v>
      </c>
      <c r="D32" s="26">
        <v>1463</v>
      </c>
      <c r="E32" s="26">
        <v>206</v>
      </c>
      <c r="F32" s="46" t="str">
        <f>'Chat Details'!J32</f>
        <v>4thDec2024 01:12:51</v>
      </c>
      <c r="G32" s="26">
        <f>(D32/1000)*(_xlfn.XLOOKUP('Data Cleaning'!$C32,'ETL Process Doc'!$A$2:$A$4,'ETL Process Doc'!$B$2:$B$4))</f>
        <v>19.019000000000002</v>
      </c>
      <c r="H32" s="88">
        <f>SUMIFS('Chat Details'!$X$2:$X$1000,'Chat Details'!$Y$2:$Y$1000,'Data Cleaning'!$B32,'Chat Details'!$W$2:$W$1000,'Data Cleaning'!$C32,'Chat Details'!$Q$2:$Q$1000,'Data Cleaning'!$A32)</f>
        <v>570</v>
      </c>
      <c r="I32" s="54">
        <f t="shared" si="0"/>
        <v>29.970029970029966</v>
      </c>
    </row>
    <row r="33" spans="1:9">
      <c r="A33" s="51">
        <v>45394</v>
      </c>
      <c r="B33" s="26" t="s">
        <v>9</v>
      </c>
      <c r="C33" s="26" t="s">
        <v>7</v>
      </c>
      <c r="D33" s="26">
        <v>111274</v>
      </c>
      <c r="E33" s="26">
        <v>202</v>
      </c>
      <c r="F33" s="46" t="str">
        <f>'Chat Details'!J33</f>
        <v>6thDec2024 01:30:41</v>
      </c>
      <c r="G33" s="26">
        <f>(D33/1000)*(_xlfn.XLOOKUP('Data Cleaning'!$C33,'ETL Process Doc'!$A$2:$A$4,'ETL Process Doc'!$B$2:$B$4))</f>
        <v>1335.288</v>
      </c>
      <c r="H33" s="88">
        <f>SUMIFS('Chat Details'!$X$2:$X$1000,'Chat Details'!$Y$2:$Y$1000,'Data Cleaning'!$B33,'Chat Details'!$W$2:$W$1000,'Data Cleaning'!$C33,'Chat Details'!$Q$2:$Q$1000,'Data Cleaning'!$A33)</f>
        <v>428</v>
      </c>
      <c r="I33" s="54">
        <f t="shared" si="0"/>
        <v>0.32053010286919376</v>
      </c>
    </row>
    <row r="34" spans="1:9">
      <c r="A34" s="51">
        <v>45394</v>
      </c>
      <c r="B34" s="26" t="s">
        <v>9</v>
      </c>
      <c r="C34" s="26" t="s">
        <v>8</v>
      </c>
      <c r="D34" s="26">
        <v>24814</v>
      </c>
      <c r="E34" s="26">
        <v>74</v>
      </c>
      <c r="F34" s="46" t="str">
        <f>'Chat Details'!J34</f>
        <v>1stDec2024 08:09:36</v>
      </c>
      <c r="G34" s="26">
        <f>(D34/1000)*(_xlfn.XLOOKUP('Data Cleaning'!$C34,'ETL Process Doc'!$A$2:$A$4,'ETL Process Doc'!$B$2:$B$4))</f>
        <v>2481.4</v>
      </c>
      <c r="H34" s="88">
        <f>SUMIFS('Chat Details'!$X$2:$X$1000,'Chat Details'!$Y$2:$Y$1000,'Data Cleaning'!$B34,'Chat Details'!$W$2:$W$1000,'Data Cleaning'!$C34,'Chat Details'!$Q$2:$Q$1000,'Data Cleaning'!$A34)</f>
        <v>160</v>
      </c>
      <c r="I34" s="54">
        <f t="shared" ref="I34:I65" si="1">H34/G34</f>
        <v>6.4479729185137419E-2</v>
      </c>
    </row>
    <row r="35" spans="1:9">
      <c r="A35" s="51">
        <v>45394</v>
      </c>
      <c r="B35" s="26" t="s">
        <v>10</v>
      </c>
      <c r="C35" s="26" t="s">
        <v>6</v>
      </c>
      <c r="D35" s="26">
        <v>1197</v>
      </c>
      <c r="E35" s="26">
        <v>134</v>
      </c>
      <c r="F35" s="46" t="str">
        <f>'Chat Details'!J35</f>
        <v>2ndDec2024 06:54:40</v>
      </c>
      <c r="G35" s="26">
        <f>(D35/1000)*(_xlfn.XLOOKUP('Data Cleaning'!$C35,'ETL Process Doc'!$A$2:$A$4,'ETL Process Doc'!$B$2:$B$4))</f>
        <v>15.561</v>
      </c>
      <c r="H35" s="88">
        <f>SUMIFS('Chat Details'!$X$2:$X$1000,'Chat Details'!$Y$2:$Y$1000,'Data Cleaning'!$B35,'Chat Details'!$W$2:$W$1000,'Data Cleaning'!$C35,'Chat Details'!$Q$2:$Q$1000,'Data Cleaning'!$A35)</f>
        <v>602</v>
      </c>
      <c r="I35" s="54">
        <f t="shared" si="1"/>
        <v>38.686459739091319</v>
      </c>
    </row>
    <row r="36" spans="1:9">
      <c r="A36" s="51">
        <v>45394</v>
      </c>
      <c r="B36" s="26" t="s">
        <v>10</v>
      </c>
      <c r="C36" s="26" t="s">
        <v>7</v>
      </c>
      <c r="D36" s="26">
        <v>38518</v>
      </c>
      <c r="E36" s="26">
        <v>92</v>
      </c>
      <c r="F36" s="46" t="str">
        <f>'Chat Details'!J36</f>
        <v>1stDec2024 01:10:51</v>
      </c>
      <c r="G36" s="26">
        <f>(D36/1000)*(_xlfn.XLOOKUP('Data Cleaning'!$C36,'ETL Process Doc'!$A$2:$A$4,'ETL Process Doc'!$B$2:$B$4))</f>
        <v>462.21600000000001</v>
      </c>
      <c r="H36" s="88">
        <f>SUMIFS('Chat Details'!$X$2:$X$1000,'Chat Details'!$Y$2:$Y$1000,'Data Cleaning'!$B36,'Chat Details'!$W$2:$W$1000,'Data Cleaning'!$C36,'Chat Details'!$Q$2:$Q$1000,'Data Cleaning'!$A36)</f>
        <v>294</v>
      </c>
      <c r="I36" s="54">
        <f t="shared" si="1"/>
        <v>0.63606625473804457</v>
      </c>
    </row>
    <row r="37" spans="1:9">
      <c r="A37" s="51">
        <v>45394</v>
      </c>
      <c r="B37" s="26" t="s">
        <v>10</v>
      </c>
      <c r="C37" s="26" t="s">
        <v>8</v>
      </c>
      <c r="D37" s="26">
        <v>10559</v>
      </c>
      <c r="E37" s="26">
        <v>28</v>
      </c>
      <c r="F37" s="46" t="str">
        <f>'Chat Details'!J37</f>
        <v>2ndDec2024 01:20:50</v>
      </c>
      <c r="G37" s="26">
        <f>(D37/1000)*(_xlfn.XLOOKUP('Data Cleaning'!$C37,'ETL Process Doc'!$A$2:$A$4,'ETL Process Doc'!$B$2:$B$4))</f>
        <v>1055.8999999999999</v>
      </c>
      <c r="H37" s="88">
        <f>SUMIFS('Chat Details'!$X$2:$X$1000,'Chat Details'!$Y$2:$Y$1000,'Data Cleaning'!$B37,'Chat Details'!$W$2:$W$1000,'Data Cleaning'!$C37,'Chat Details'!$Q$2:$Q$1000,'Data Cleaning'!$A37)</f>
        <v>64</v>
      </c>
      <c r="I37" s="54">
        <f t="shared" si="1"/>
        <v>6.0611800359882576E-2</v>
      </c>
    </row>
    <row r="38" spans="1:9">
      <c r="A38" s="51">
        <v>45424</v>
      </c>
      <c r="B38" s="26" t="s">
        <v>5</v>
      </c>
      <c r="C38" s="26" t="s">
        <v>6</v>
      </c>
      <c r="D38" s="26">
        <v>6292</v>
      </c>
      <c r="E38" s="26">
        <v>161</v>
      </c>
      <c r="F38" s="46" t="str">
        <f>'Chat Details'!J38</f>
        <v>3rdDec2024 00:51:04</v>
      </c>
      <c r="G38" s="26">
        <f>(D38/1000)*(_xlfn.XLOOKUP('Data Cleaning'!$C38,'ETL Process Doc'!$A$2:$A$4,'ETL Process Doc'!$B$2:$B$4))</f>
        <v>81.795999999999992</v>
      </c>
      <c r="H38" s="88">
        <f>SUMIFS('Chat Details'!$X$2:$X$1000,'Chat Details'!$Y$2:$Y$1000,'Data Cleaning'!$B38,'Chat Details'!$W$2:$W$1000,'Data Cleaning'!$C38,'Chat Details'!$Q$2:$Q$1000,'Data Cleaning'!$A38)</f>
        <v>106</v>
      </c>
      <c r="I38" s="54">
        <f t="shared" si="1"/>
        <v>1.2959068903124848</v>
      </c>
    </row>
    <row r="39" spans="1:9">
      <c r="A39" s="51">
        <v>45424</v>
      </c>
      <c r="B39" s="26" t="s">
        <v>5</v>
      </c>
      <c r="C39" s="26" t="s">
        <v>7</v>
      </c>
      <c r="D39" s="26">
        <v>19329</v>
      </c>
      <c r="E39" s="26">
        <v>148</v>
      </c>
      <c r="F39" s="46" t="str">
        <f>'Chat Details'!J39</f>
        <v>2ndDec2024 07:12:15</v>
      </c>
      <c r="G39" s="26">
        <f>(D39/1000)*(_xlfn.XLOOKUP('Data Cleaning'!$C39,'ETL Process Doc'!$A$2:$A$4,'ETL Process Doc'!$B$2:$B$4))</f>
        <v>231.94800000000001</v>
      </c>
      <c r="H39" s="88">
        <f>SUMIFS('Chat Details'!$X$2:$X$1000,'Chat Details'!$Y$2:$Y$1000,'Data Cleaning'!$B39,'Chat Details'!$W$2:$W$1000,'Data Cleaning'!$C39,'Chat Details'!$Q$2:$Q$1000,'Data Cleaning'!$A39)</f>
        <v>50</v>
      </c>
      <c r="I39" s="54">
        <f t="shared" si="1"/>
        <v>0.21556555779743736</v>
      </c>
    </row>
    <row r="40" spans="1:9">
      <c r="A40" s="51">
        <v>45424</v>
      </c>
      <c r="B40" s="26" t="s">
        <v>5</v>
      </c>
      <c r="C40" s="26" t="s">
        <v>8</v>
      </c>
      <c r="D40" s="26">
        <v>18340</v>
      </c>
      <c r="E40" s="26">
        <v>71</v>
      </c>
      <c r="F40" s="46" t="str">
        <f>'Chat Details'!J40</f>
        <v>2ndDec2024 02:22:55</v>
      </c>
      <c r="G40" s="26">
        <f>(D40/1000)*(_xlfn.XLOOKUP('Data Cleaning'!$C40,'ETL Process Doc'!$A$2:$A$4,'ETL Process Doc'!$B$2:$B$4))</f>
        <v>1834</v>
      </c>
      <c r="H40" s="88">
        <f>SUMIFS('Chat Details'!$X$2:$X$1000,'Chat Details'!$Y$2:$Y$1000,'Data Cleaning'!$B40,'Chat Details'!$W$2:$W$1000,'Data Cleaning'!$C40,'Chat Details'!$Q$2:$Q$1000,'Data Cleaning'!$A40)</f>
        <v>32</v>
      </c>
      <c r="I40" s="54">
        <f t="shared" si="1"/>
        <v>1.7448200654307525E-2</v>
      </c>
    </row>
    <row r="41" spans="1:9">
      <c r="A41" s="51">
        <v>45424</v>
      </c>
      <c r="B41" s="26" t="s">
        <v>9</v>
      </c>
      <c r="C41" s="26" t="s">
        <v>6</v>
      </c>
      <c r="D41" s="26">
        <v>4614</v>
      </c>
      <c r="E41" s="26">
        <v>219</v>
      </c>
      <c r="F41" s="46" t="str">
        <f>'Chat Details'!J41</f>
        <v>1stDec2024 09:35:19</v>
      </c>
      <c r="G41" s="26">
        <f>(D41/1000)*(_xlfn.XLOOKUP('Data Cleaning'!$C41,'ETL Process Doc'!$A$2:$A$4,'ETL Process Doc'!$B$2:$B$4))</f>
        <v>59.981999999999999</v>
      </c>
      <c r="H41" s="88">
        <f>SUMIFS('Chat Details'!$X$2:$X$1000,'Chat Details'!$Y$2:$Y$1000,'Data Cleaning'!$B41,'Chat Details'!$W$2:$W$1000,'Data Cleaning'!$C41,'Chat Details'!$Q$2:$Q$1000,'Data Cleaning'!$A41)</f>
        <v>820</v>
      </c>
      <c r="I41" s="54">
        <f t="shared" si="1"/>
        <v>13.670767897035777</v>
      </c>
    </row>
    <row r="42" spans="1:9">
      <c r="A42" s="51">
        <v>45424</v>
      </c>
      <c r="B42" s="26" t="s">
        <v>9</v>
      </c>
      <c r="C42" s="26" t="s">
        <v>7</v>
      </c>
      <c r="D42" s="26">
        <v>33504</v>
      </c>
      <c r="E42" s="26">
        <v>175</v>
      </c>
      <c r="F42" s="46" t="str">
        <f>'Chat Details'!J42</f>
        <v>7thDec2024 10:10:45</v>
      </c>
      <c r="G42" s="26">
        <f>(D42/1000)*(_xlfn.XLOOKUP('Data Cleaning'!$C42,'ETL Process Doc'!$A$2:$A$4,'ETL Process Doc'!$B$2:$B$4))</f>
        <v>402.048</v>
      </c>
      <c r="H42" s="88">
        <f>SUMIFS('Chat Details'!$X$2:$X$1000,'Chat Details'!$Y$2:$Y$1000,'Data Cleaning'!$B42,'Chat Details'!$W$2:$W$1000,'Data Cleaning'!$C42,'Chat Details'!$Q$2:$Q$1000,'Data Cleaning'!$A42)</f>
        <v>373</v>
      </c>
      <c r="I42" s="54">
        <f t="shared" si="1"/>
        <v>0.92774992040751347</v>
      </c>
    </row>
    <row r="43" spans="1:9">
      <c r="A43" s="51">
        <v>45424</v>
      </c>
      <c r="B43" s="26" t="s">
        <v>9</v>
      </c>
      <c r="C43" s="26" t="s">
        <v>8</v>
      </c>
      <c r="D43" s="26">
        <v>26120</v>
      </c>
      <c r="E43" s="26">
        <v>158</v>
      </c>
      <c r="F43" s="46" t="str">
        <f>'Chat Details'!J43</f>
        <v>2ndDec2024 03:16:32</v>
      </c>
      <c r="G43" s="26">
        <f>(D43/1000)*(_xlfn.XLOOKUP('Data Cleaning'!$C43,'ETL Process Doc'!$A$2:$A$4,'ETL Process Doc'!$B$2:$B$4))</f>
        <v>2612</v>
      </c>
      <c r="H43" s="88">
        <f>SUMIFS('Chat Details'!$X$2:$X$1000,'Chat Details'!$Y$2:$Y$1000,'Data Cleaning'!$B43,'Chat Details'!$W$2:$W$1000,'Data Cleaning'!$C43,'Chat Details'!$Q$2:$Q$1000,'Data Cleaning'!$A43)</f>
        <v>128</v>
      </c>
      <c r="I43" s="54">
        <f t="shared" si="1"/>
        <v>4.9004594180704443E-2</v>
      </c>
    </row>
    <row r="44" spans="1:9">
      <c r="A44" s="51">
        <v>45424</v>
      </c>
      <c r="B44" s="26" t="s">
        <v>10</v>
      </c>
      <c r="C44" s="26" t="s">
        <v>6</v>
      </c>
      <c r="D44" s="26">
        <v>3775</v>
      </c>
      <c r="E44" s="26">
        <v>138</v>
      </c>
      <c r="F44" s="46" t="str">
        <f>'Chat Details'!J44</f>
        <v>3rdDec2024 02:01:51</v>
      </c>
      <c r="G44" s="26">
        <f>(D44/1000)*(_xlfn.XLOOKUP('Data Cleaning'!$C44,'ETL Process Doc'!$A$2:$A$4,'ETL Process Doc'!$B$2:$B$4))</f>
        <v>49.074999999999996</v>
      </c>
      <c r="H44" s="88">
        <f>SUMIFS('Chat Details'!$X$2:$X$1000,'Chat Details'!$Y$2:$Y$1000,'Data Cleaning'!$B44,'Chat Details'!$W$2:$W$1000,'Data Cleaning'!$C44,'Chat Details'!$Q$2:$Q$1000,'Data Cleaning'!$A44)</f>
        <v>709</v>
      </c>
      <c r="I44" s="54">
        <f t="shared" si="1"/>
        <v>14.447274579724912</v>
      </c>
    </row>
    <row r="45" spans="1:9">
      <c r="A45" s="51">
        <v>45424</v>
      </c>
      <c r="B45" s="26" t="s">
        <v>10</v>
      </c>
      <c r="C45" s="26" t="s">
        <v>7</v>
      </c>
      <c r="D45" s="26">
        <v>11597</v>
      </c>
      <c r="E45" s="26">
        <v>80</v>
      </c>
      <c r="F45" s="46" t="str">
        <f>'Chat Details'!J45</f>
        <v>3rdDec2024 05:52:07</v>
      </c>
      <c r="G45" s="26">
        <f>(D45/1000)*(_xlfn.XLOOKUP('Data Cleaning'!$C45,'ETL Process Doc'!$A$2:$A$4,'ETL Process Doc'!$B$2:$B$4))</f>
        <v>139.16399999999999</v>
      </c>
      <c r="H45" s="88">
        <f>SUMIFS('Chat Details'!$X$2:$X$1000,'Chat Details'!$Y$2:$Y$1000,'Data Cleaning'!$B45,'Chat Details'!$W$2:$W$1000,'Data Cleaning'!$C45,'Chat Details'!$Q$2:$Q$1000,'Data Cleaning'!$A45)</f>
        <v>335</v>
      </c>
      <c r="I45" s="54">
        <f t="shared" si="1"/>
        <v>2.4072317553390246</v>
      </c>
    </row>
    <row r="46" spans="1:9">
      <c r="A46" s="51">
        <v>45424</v>
      </c>
      <c r="B46" s="26" t="s">
        <v>10</v>
      </c>
      <c r="C46" s="26" t="s">
        <v>8</v>
      </c>
      <c r="D46" s="26">
        <v>11115</v>
      </c>
      <c r="E46" s="26">
        <v>60</v>
      </c>
      <c r="F46" s="46" t="str">
        <f>'Chat Details'!J46</f>
        <v>5thDec2024 00:27:02</v>
      </c>
      <c r="G46" s="26">
        <f>(D46/1000)*(_xlfn.XLOOKUP('Data Cleaning'!$C46,'ETL Process Doc'!$A$2:$A$4,'ETL Process Doc'!$B$2:$B$4))</f>
        <v>1111.5</v>
      </c>
      <c r="H46" s="88">
        <f>SUMIFS('Chat Details'!$X$2:$X$1000,'Chat Details'!$Y$2:$Y$1000,'Data Cleaning'!$B46,'Chat Details'!$W$2:$W$1000,'Data Cleaning'!$C46,'Chat Details'!$Q$2:$Q$1000,'Data Cleaning'!$A46)</f>
        <v>125</v>
      </c>
      <c r="I46" s="54">
        <f t="shared" si="1"/>
        <v>0.11246063877642826</v>
      </c>
    </row>
    <row r="47" spans="1:9">
      <c r="A47" s="51">
        <v>45455</v>
      </c>
      <c r="B47" s="26" t="s">
        <v>5</v>
      </c>
      <c r="C47" s="26" t="s">
        <v>6</v>
      </c>
      <c r="D47" s="26">
        <v>4026</v>
      </c>
      <c r="E47" s="26">
        <v>116</v>
      </c>
      <c r="F47" s="46" t="str">
        <f>'Chat Details'!J47</f>
        <v>3rdDec2024 06:51:21</v>
      </c>
      <c r="G47" s="26">
        <f>(D47/1000)*(_xlfn.XLOOKUP('Data Cleaning'!$C47,'ETL Process Doc'!$A$2:$A$4,'ETL Process Doc'!$B$2:$B$4))</f>
        <v>52.337999999999994</v>
      </c>
      <c r="H47" s="88">
        <f>SUMIFS('Chat Details'!$X$2:$X$1000,'Chat Details'!$Y$2:$Y$1000,'Data Cleaning'!$B47,'Chat Details'!$W$2:$W$1000,'Data Cleaning'!$C47,'Chat Details'!$Q$2:$Q$1000,'Data Cleaning'!$A47)</f>
        <v>69</v>
      </c>
      <c r="I47" s="54">
        <f t="shared" si="1"/>
        <v>1.318353777370171</v>
      </c>
    </row>
    <row r="48" spans="1:9">
      <c r="A48" s="51">
        <v>45455</v>
      </c>
      <c r="B48" s="26" t="s">
        <v>5</v>
      </c>
      <c r="C48" s="26" t="s">
        <v>7</v>
      </c>
      <c r="D48" s="26">
        <v>31464</v>
      </c>
      <c r="E48" s="26">
        <v>364</v>
      </c>
      <c r="F48" s="46" t="str">
        <f>'Chat Details'!J48</f>
        <v>1stDec2024 11:53:50</v>
      </c>
      <c r="G48" s="26">
        <f>(D48/1000)*(_xlfn.XLOOKUP('Data Cleaning'!$C48,'ETL Process Doc'!$A$2:$A$4,'ETL Process Doc'!$B$2:$B$4))</f>
        <v>377.56799999999998</v>
      </c>
      <c r="H48" s="88">
        <f>SUMIFS('Chat Details'!$X$2:$X$1000,'Chat Details'!$Y$2:$Y$1000,'Data Cleaning'!$B48,'Chat Details'!$W$2:$W$1000,'Data Cleaning'!$C48,'Chat Details'!$Q$2:$Q$1000,'Data Cleaning'!$A48)</f>
        <v>173</v>
      </c>
      <c r="I48" s="54">
        <f t="shared" si="1"/>
        <v>0.45819560979744051</v>
      </c>
    </row>
    <row r="49" spans="1:9">
      <c r="A49" s="51">
        <v>45455</v>
      </c>
      <c r="B49" s="26" t="s">
        <v>5</v>
      </c>
      <c r="C49" s="26" t="s">
        <v>8</v>
      </c>
      <c r="D49" s="26">
        <v>6611</v>
      </c>
      <c r="E49" s="26">
        <v>27</v>
      </c>
      <c r="F49" s="46" t="str">
        <f>'Chat Details'!J49</f>
        <v>6thDec2024 05:13:54</v>
      </c>
      <c r="G49" s="26">
        <f>(D49/1000)*(_xlfn.XLOOKUP('Data Cleaning'!$C49,'ETL Process Doc'!$A$2:$A$4,'ETL Process Doc'!$B$2:$B$4))</f>
        <v>661.1</v>
      </c>
      <c r="H49" s="88">
        <f>SUMIFS('Chat Details'!$X$2:$X$1000,'Chat Details'!$Y$2:$Y$1000,'Data Cleaning'!$B49,'Chat Details'!$W$2:$W$1000,'Data Cleaning'!$C49,'Chat Details'!$Q$2:$Q$1000,'Data Cleaning'!$A49)</f>
        <v>71</v>
      </c>
      <c r="I49" s="54">
        <f t="shared" si="1"/>
        <v>0.10739676297080623</v>
      </c>
    </row>
    <row r="50" spans="1:9">
      <c r="A50" s="51">
        <v>45455</v>
      </c>
      <c r="B50" s="26" t="s">
        <v>9</v>
      </c>
      <c r="C50" s="26" t="s">
        <v>6</v>
      </c>
      <c r="D50" s="26">
        <v>2952</v>
      </c>
      <c r="E50" s="26">
        <v>155</v>
      </c>
      <c r="F50" s="46" t="str">
        <f>'Chat Details'!J50</f>
        <v>3rdDec2024 10:35:15</v>
      </c>
      <c r="G50" s="26">
        <f>(D50/1000)*(_xlfn.XLOOKUP('Data Cleaning'!$C50,'ETL Process Doc'!$A$2:$A$4,'ETL Process Doc'!$B$2:$B$4))</f>
        <v>38.375999999999998</v>
      </c>
      <c r="H50" s="88">
        <f>SUMIFS('Chat Details'!$X$2:$X$1000,'Chat Details'!$Y$2:$Y$1000,'Data Cleaning'!$B50,'Chat Details'!$W$2:$W$1000,'Data Cleaning'!$C50,'Chat Details'!$Q$2:$Q$1000,'Data Cleaning'!$A50)</f>
        <v>674</v>
      </c>
      <c r="I50" s="54">
        <f t="shared" si="1"/>
        <v>17.563060245987078</v>
      </c>
    </row>
    <row r="51" spans="1:9">
      <c r="A51" s="51">
        <v>45455</v>
      </c>
      <c r="B51" s="26" t="s">
        <v>9</v>
      </c>
      <c r="C51" s="26" t="s">
        <v>7</v>
      </c>
      <c r="D51" s="26">
        <v>54538</v>
      </c>
      <c r="E51" s="26">
        <v>431</v>
      </c>
      <c r="F51" s="46" t="str">
        <f>'Chat Details'!J51</f>
        <v>5thDec2024 01:02:40</v>
      </c>
      <c r="G51" s="26">
        <f>(D51/1000)*(_xlfn.XLOOKUP('Data Cleaning'!$C51,'ETL Process Doc'!$A$2:$A$4,'ETL Process Doc'!$B$2:$B$4))</f>
        <v>654.4559999999999</v>
      </c>
      <c r="H51" s="88">
        <f>SUMIFS('Chat Details'!$X$2:$X$1000,'Chat Details'!$Y$2:$Y$1000,'Data Cleaning'!$B51,'Chat Details'!$W$2:$W$1000,'Data Cleaning'!$C51,'Chat Details'!$Q$2:$Q$1000,'Data Cleaning'!$A51)</f>
        <v>525</v>
      </c>
      <c r="I51" s="54">
        <f t="shared" si="1"/>
        <v>0.80219296637207094</v>
      </c>
    </row>
    <row r="52" spans="1:9">
      <c r="A52" s="51">
        <v>45455</v>
      </c>
      <c r="B52" s="26" t="s">
        <v>9</v>
      </c>
      <c r="C52" s="26" t="s">
        <v>8</v>
      </c>
      <c r="D52" s="26">
        <v>9416</v>
      </c>
      <c r="E52" s="26">
        <v>60</v>
      </c>
      <c r="F52" s="46" t="str">
        <f>'Chat Details'!J52</f>
        <v>1stDec2024 02:19:43</v>
      </c>
      <c r="G52" s="26">
        <f>(D52/1000)*(_xlfn.XLOOKUP('Data Cleaning'!$C52,'ETL Process Doc'!$A$2:$A$4,'ETL Process Doc'!$B$2:$B$4))</f>
        <v>941.6</v>
      </c>
      <c r="H52" s="88">
        <f>SUMIFS('Chat Details'!$X$2:$X$1000,'Chat Details'!$Y$2:$Y$1000,'Data Cleaning'!$B52,'Chat Details'!$W$2:$W$1000,'Data Cleaning'!$C52,'Chat Details'!$Q$2:$Q$1000,'Data Cleaning'!$A52)</f>
        <v>121</v>
      </c>
      <c r="I52" s="54">
        <f t="shared" si="1"/>
        <v>0.12850467289719625</v>
      </c>
    </row>
    <row r="53" spans="1:9">
      <c r="A53" s="51">
        <v>45455</v>
      </c>
      <c r="B53" s="26" t="s">
        <v>10</v>
      </c>
      <c r="C53" s="26" t="s">
        <v>6</v>
      </c>
      <c r="D53" s="26">
        <v>2416</v>
      </c>
      <c r="E53" s="26">
        <v>114</v>
      </c>
      <c r="F53" s="46" t="str">
        <f>'Chat Details'!J53</f>
        <v>1stDec2024 08:40:49</v>
      </c>
      <c r="G53" s="26">
        <f>(D53/1000)*(_xlfn.XLOOKUP('Data Cleaning'!$C53,'ETL Process Doc'!$A$2:$A$4,'ETL Process Doc'!$B$2:$B$4))</f>
        <v>31.407999999999998</v>
      </c>
      <c r="H53" s="88">
        <f>SUMIFS('Chat Details'!$X$2:$X$1000,'Chat Details'!$Y$2:$Y$1000,'Data Cleaning'!$B53,'Chat Details'!$W$2:$W$1000,'Data Cleaning'!$C53,'Chat Details'!$Q$2:$Q$1000,'Data Cleaning'!$A53)</f>
        <v>624</v>
      </c>
      <c r="I53" s="54">
        <f t="shared" si="1"/>
        <v>19.867549668874172</v>
      </c>
    </row>
    <row r="54" spans="1:9">
      <c r="A54" s="51">
        <v>45455</v>
      </c>
      <c r="B54" s="26" t="s">
        <v>10</v>
      </c>
      <c r="C54" s="26" t="s">
        <v>7</v>
      </c>
      <c r="D54" s="26">
        <v>18878</v>
      </c>
      <c r="E54" s="26">
        <v>196</v>
      </c>
      <c r="F54" s="46" t="str">
        <f>'Chat Details'!J54</f>
        <v>4thDec2024 02:16:30</v>
      </c>
      <c r="G54" s="26">
        <f>(D54/1000)*(_xlfn.XLOOKUP('Data Cleaning'!$C54,'ETL Process Doc'!$A$2:$A$4,'ETL Process Doc'!$B$2:$B$4))</f>
        <v>226.536</v>
      </c>
      <c r="H54" s="88">
        <f>SUMIFS('Chat Details'!$X$2:$X$1000,'Chat Details'!$Y$2:$Y$1000,'Data Cleaning'!$B54,'Chat Details'!$W$2:$W$1000,'Data Cleaning'!$C54,'Chat Details'!$Q$2:$Q$1000,'Data Cleaning'!$A54)</f>
        <v>222</v>
      </c>
      <c r="I54" s="54">
        <f t="shared" si="1"/>
        <v>0.97997669244623375</v>
      </c>
    </row>
    <row r="55" spans="1:9">
      <c r="A55" s="51">
        <v>45455</v>
      </c>
      <c r="B55" s="26" t="s">
        <v>10</v>
      </c>
      <c r="C55" s="26" t="s">
        <v>8</v>
      </c>
      <c r="D55" s="26">
        <v>4007</v>
      </c>
      <c r="E55" s="26">
        <v>23</v>
      </c>
      <c r="F55" s="46" t="str">
        <f>'Chat Details'!J55</f>
        <v>3rdDec2024 10:43:11</v>
      </c>
      <c r="G55" s="26">
        <f>(D55/1000)*(_xlfn.XLOOKUP('Data Cleaning'!$C55,'ETL Process Doc'!$A$2:$A$4,'ETL Process Doc'!$B$2:$B$4))</f>
        <v>400.7</v>
      </c>
      <c r="H55" s="88">
        <f>SUMIFS('Chat Details'!$X$2:$X$1000,'Chat Details'!$Y$2:$Y$1000,'Data Cleaning'!$B55,'Chat Details'!$W$2:$W$1000,'Data Cleaning'!$C55,'Chat Details'!$Q$2:$Q$1000,'Data Cleaning'!$A55)</f>
        <v>107</v>
      </c>
      <c r="I55" s="54">
        <f t="shared" si="1"/>
        <v>0.26703269278762165</v>
      </c>
    </row>
    <row r="56" spans="1:9">
      <c r="A56" s="51">
        <v>45485</v>
      </c>
      <c r="B56" s="26" t="s">
        <v>5</v>
      </c>
      <c r="C56" s="26" t="s">
        <v>6</v>
      </c>
      <c r="D56" s="26">
        <v>1530</v>
      </c>
      <c r="E56" s="26">
        <v>102</v>
      </c>
      <c r="F56" s="46" t="str">
        <f>'Chat Details'!J56</f>
        <v>3rdDec2024 02:02:39</v>
      </c>
      <c r="G56" s="26">
        <f>(D56/1000)*(_xlfn.XLOOKUP('Data Cleaning'!$C56,'ETL Process Doc'!$A$2:$A$4,'ETL Process Doc'!$B$2:$B$4))</f>
        <v>19.89</v>
      </c>
      <c r="H56" s="88">
        <f>SUMIFS('Chat Details'!$X$2:$X$1000,'Chat Details'!$Y$2:$Y$1000,'Data Cleaning'!$B56,'Chat Details'!$W$2:$W$1000,'Data Cleaning'!$C56,'Chat Details'!$Q$2:$Q$1000,'Data Cleaning'!$A56)</f>
        <v>178</v>
      </c>
      <c r="I56" s="54">
        <f t="shared" si="1"/>
        <v>8.9492207139265965</v>
      </c>
    </row>
    <row r="57" spans="1:9">
      <c r="A57" s="51">
        <v>45485</v>
      </c>
      <c r="B57" s="26" t="s">
        <v>5</v>
      </c>
      <c r="C57" s="26" t="s">
        <v>7</v>
      </c>
      <c r="D57" s="26">
        <v>52168</v>
      </c>
      <c r="E57" s="26">
        <v>279</v>
      </c>
      <c r="F57" s="46" t="str">
        <f>'Chat Details'!J57</f>
        <v>2ndDec2024 03:17:40</v>
      </c>
      <c r="G57" s="26">
        <f>(D57/1000)*(_xlfn.XLOOKUP('Data Cleaning'!$C57,'ETL Process Doc'!$A$2:$A$4,'ETL Process Doc'!$B$2:$B$4))</f>
        <v>626.01599999999996</v>
      </c>
      <c r="H57" s="88">
        <f>SUMIFS('Chat Details'!$X$2:$X$1000,'Chat Details'!$Y$2:$Y$1000,'Data Cleaning'!$B57,'Chat Details'!$W$2:$W$1000,'Data Cleaning'!$C57,'Chat Details'!$Q$2:$Q$1000,'Data Cleaning'!$A57)</f>
        <v>34</v>
      </c>
      <c r="I57" s="54">
        <f t="shared" si="1"/>
        <v>5.4311710882788938E-2</v>
      </c>
    </row>
    <row r="58" spans="1:9">
      <c r="A58" s="51">
        <v>45485</v>
      </c>
      <c r="B58" s="26" t="s">
        <v>5</v>
      </c>
      <c r="C58" s="26" t="s">
        <v>8</v>
      </c>
      <c r="D58" s="26">
        <v>24633</v>
      </c>
      <c r="E58" s="26">
        <v>25</v>
      </c>
      <c r="F58" s="46" t="str">
        <f>'Chat Details'!J58</f>
        <v>1stDec2024 10:38:01</v>
      </c>
      <c r="G58" s="26">
        <f>(D58/1000)*(_xlfn.XLOOKUP('Data Cleaning'!$C58,'ETL Process Doc'!$A$2:$A$4,'ETL Process Doc'!$B$2:$B$4))</f>
        <v>2463.2999999999997</v>
      </c>
      <c r="H58" s="88">
        <f>SUMIFS('Chat Details'!$X$2:$X$1000,'Chat Details'!$Y$2:$Y$1000,'Data Cleaning'!$B58,'Chat Details'!$W$2:$W$1000,'Data Cleaning'!$C58,'Chat Details'!$Q$2:$Q$1000,'Data Cleaning'!$A58)</f>
        <v>71</v>
      </c>
      <c r="I58" s="54">
        <f t="shared" si="1"/>
        <v>2.8823123452279466E-2</v>
      </c>
    </row>
    <row r="59" spans="1:9">
      <c r="A59" s="51">
        <v>45485</v>
      </c>
      <c r="B59" s="26" t="s">
        <v>9</v>
      </c>
      <c r="C59" s="26" t="s">
        <v>6</v>
      </c>
      <c r="D59" s="26">
        <v>1122</v>
      </c>
      <c r="E59" s="26">
        <v>144</v>
      </c>
      <c r="F59" s="46" t="str">
        <f>'Chat Details'!J59</f>
        <v>6thDec2024 02:10:13</v>
      </c>
      <c r="G59" s="26">
        <f>(D59/1000)*(_xlfn.XLOOKUP('Data Cleaning'!$C59,'ETL Process Doc'!$A$2:$A$4,'ETL Process Doc'!$B$2:$B$4))</f>
        <v>14.586000000000002</v>
      </c>
      <c r="H59" s="88">
        <f>SUMIFS('Chat Details'!$X$2:$X$1000,'Chat Details'!$Y$2:$Y$1000,'Data Cleaning'!$B59,'Chat Details'!$W$2:$W$1000,'Data Cleaning'!$C59,'Chat Details'!$Q$2:$Q$1000,'Data Cleaning'!$A59)</f>
        <v>546</v>
      </c>
      <c r="I59" s="54">
        <f t="shared" si="1"/>
        <v>37.433155080213901</v>
      </c>
    </row>
    <row r="60" spans="1:9">
      <c r="A60" s="51">
        <v>45485</v>
      </c>
      <c r="B60" s="26" t="s">
        <v>9</v>
      </c>
      <c r="C60" s="26" t="s">
        <v>7</v>
      </c>
      <c r="D60" s="26">
        <v>90424</v>
      </c>
      <c r="E60" s="26">
        <v>330</v>
      </c>
      <c r="F60" s="46" t="str">
        <f>'Chat Details'!J60</f>
        <v>4thDec2024 02:43:24</v>
      </c>
      <c r="G60" s="26">
        <f>(D60/1000)*(_xlfn.XLOOKUP('Data Cleaning'!$C60,'ETL Process Doc'!$A$2:$A$4,'ETL Process Doc'!$B$2:$B$4))</f>
        <v>1085.0880000000002</v>
      </c>
      <c r="H60" s="88">
        <f>SUMIFS('Chat Details'!$X$2:$X$1000,'Chat Details'!$Y$2:$Y$1000,'Data Cleaning'!$B60,'Chat Details'!$W$2:$W$1000,'Data Cleaning'!$C60,'Chat Details'!$Q$2:$Q$1000,'Data Cleaning'!$A60)</f>
        <v>351</v>
      </c>
      <c r="I60" s="54">
        <f t="shared" si="1"/>
        <v>0.32347606830045117</v>
      </c>
    </row>
    <row r="61" spans="1:9">
      <c r="A61" s="51">
        <v>45485</v>
      </c>
      <c r="B61" s="26" t="s">
        <v>9</v>
      </c>
      <c r="C61" s="26" t="s">
        <v>8</v>
      </c>
      <c r="D61" s="26">
        <v>35084</v>
      </c>
      <c r="E61" s="26">
        <v>55</v>
      </c>
      <c r="F61" s="46" t="str">
        <f>'Chat Details'!J61</f>
        <v>1stDec2024 08:09:56</v>
      </c>
      <c r="G61" s="26">
        <f>(D61/1000)*(_xlfn.XLOOKUP('Data Cleaning'!$C61,'ETL Process Doc'!$A$2:$A$4,'ETL Process Doc'!$B$2:$B$4))</f>
        <v>3508.4000000000005</v>
      </c>
      <c r="H61" s="88">
        <f>SUMIFS('Chat Details'!$X$2:$X$1000,'Chat Details'!$Y$2:$Y$1000,'Data Cleaning'!$B61,'Chat Details'!$W$2:$W$1000,'Data Cleaning'!$C61,'Chat Details'!$Q$2:$Q$1000,'Data Cleaning'!$A61)</f>
        <v>147</v>
      </c>
      <c r="I61" s="54">
        <f t="shared" si="1"/>
        <v>4.1899441340782113E-2</v>
      </c>
    </row>
    <row r="62" spans="1:9">
      <c r="A62" s="51">
        <v>45485</v>
      </c>
      <c r="B62" s="26" t="s">
        <v>10</v>
      </c>
      <c r="C62" s="26" t="s">
        <v>6</v>
      </c>
      <c r="D62" s="26">
        <v>918</v>
      </c>
      <c r="E62" s="26">
        <v>54</v>
      </c>
      <c r="F62" s="46" t="str">
        <f>'Chat Details'!J62</f>
        <v>2ndDec2024 09:01:45</v>
      </c>
      <c r="G62" s="26">
        <f>(D62/1000)*(_xlfn.XLOOKUP('Data Cleaning'!$C62,'ETL Process Doc'!$A$2:$A$4,'ETL Process Doc'!$B$2:$B$4))</f>
        <v>11.934000000000001</v>
      </c>
      <c r="H62" s="88">
        <f>SUMIFS('Chat Details'!$X$2:$X$1000,'Chat Details'!$Y$2:$Y$1000,'Data Cleaning'!$B62,'Chat Details'!$W$2:$W$1000,'Data Cleaning'!$C62,'Chat Details'!$Q$2:$Q$1000,'Data Cleaning'!$A62)</f>
        <v>495</v>
      </c>
      <c r="I62" s="54">
        <f t="shared" si="1"/>
        <v>41.478129713423826</v>
      </c>
    </row>
    <row r="63" spans="1:9">
      <c r="A63" s="51">
        <v>45485</v>
      </c>
      <c r="B63" s="26" t="s">
        <v>10</v>
      </c>
      <c r="C63" s="26" t="s">
        <v>7</v>
      </c>
      <c r="D63" s="26">
        <v>31301</v>
      </c>
      <c r="E63" s="26">
        <v>150</v>
      </c>
      <c r="F63" s="46" t="str">
        <f>'Chat Details'!J63</f>
        <v>3rdDec2024 02:30:42</v>
      </c>
      <c r="G63" s="26">
        <f>(D63/1000)*(_xlfn.XLOOKUP('Data Cleaning'!$C63,'ETL Process Doc'!$A$2:$A$4,'ETL Process Doc'!$B$2:$B$4))</f>
        <v>375.61199999999997</v>
      </c>
      <c r="H63" s="88">
        <f>SUMIFS('Chat Details'!$X$2:$X$1000,'Chat Details'!$Y$2:$Y$1000,'Data Cleaning'!$B63,'Chat Details'!$W$2:$W$1000,'Data Cleaning'!$C63,'Chat Details'!$Q$2:$Q$1000,'Data Cleaning'!$A63)</f>
        <v>289</v>
      </c>
      <c r="I63" s="54">
        <f t="shared" si="1"/>
        <v>0.76941098793435792</v>
      </c>
    </row>
    <row r="64" spans="1:9">
      <c r="A64" s="52">
        <v>45485</v>
      </c>
      <c r="B64" s="49" t="s">
        <v>10</v>
      </c>
      <c r="C64" s="49" t="s">
        <v>8</v>
      </c>
      <c r="D64" s="49">
        <v>14929</v>
      </c>
      <c r="E64" s="49">
        <v>21</v>
      </c>
      <c r="F64" s="48" t="str">
        <f>'Chat Details'!J64</f>
        <v>2ndDec2024 10:26:04</v>
      </c>
      <c r="G64" s="49">
        <f>(D64/1000)*(_xlfn.XLOOKUP('Data Cleaning'!$C64,'ETL Process Doc'!$A$2:$A$4,'ETL Process Doc'!$B$2:$B$4))</f>
        <v>1492.9</v>
      </c>
      <c r="H64" s="88">
        <f>SUMIFS('Chat Details'!$X$2:$X$1000,'Chat Details'!$Y$2:$Y$1000,'Data Cleaning'!$B64,'Chat Details'!$W$2:$W$1000,'Data Cleaning'!$C64,'Chat Details'!$Q$2:$Q$1000,'Data Cleaning'!$A64)</f>
        <v>101</v>
      </c>
      <c r="I64" s="55">
        <f t="shared" si="1"/>
        <v>6.7653560184875075E-2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B2B6-5E63-4864-8B3A-AADDA0E05456}">
  <dimension ref="A1:C6"/>
  <sheetViews>
    <sheetView workbookViewId="0">
      <selection activeCell="F7" sqref="F7"/>
    </sheetView>
  </sheetViews>
  <sheetFormatPr defaultRowHeight="15"/>
  <cols>
    <col min="1" max="1" width="22.28515625" customWidth="1"/>
    <col min="2" max="2" width="23.140625" customWidth="1"/>
    <col min="3" max="3" width="21" customWidth="1"/>
    <col min="4" max="4" width="19.5703125" customWidth="1"/>
    <col min="5" max="5" width="26.28515625" customWidth="1"/>
    <col min="6" max="6" width="22.7109375" customWidth="1"/>
  </cols>
  <sheetData>
    <row r="1" spans="1:3" ht="17.25" customHeight="1">
      <c r="A1" s="72" t="s">
        <v>2133</v>
      </c>
      <c r="B1" s="73" t="s">
        <v>2134</v>
      </c>
      <c r="C1" s="74" t="s">
        <v>2135</v>
      </c>
    </row>
    <row r="2" spans="1:3" ht="18" customHeight="1">
      <c r="A2" s="75" t="s">
        <v>2136</v>
      </c>
      <c r="B2" s="76">
        <f>COUNTA('Chat Details'!A2:A1000)</f>
        <v>999</v>
      </c>
      <c r="C2" s="77"/>
    </row>
    <row r="3" spans="1:3" ht="18" customHeight="1">
      <c r="A3" s="75" t="s">
        <v>2137</v>
      </c>
      <c r="B3" s="76">
        <f>COUNTA('Webinar Details'!X2:X506)</f>
        <v>505</v>
      </c>
      <c r="C3" s="81">
        <f>(B2-B3)/B2</f>
        <v>0.49449449449449451</v>
      </c>
    </row>
    <row r="4" spans="1:3" ht="18" customHeight="1">
      <c r="A4" s="78" t="s">
        <v>2138</v>
      </c>
      <c r="B4" s="76">
        <f>COUNTIFS('Webinar Details'!$AA$2:$AA$506,"Present")</f>
        <v>341</v>
      </c>
      <c r="C4" s="81">
        <f t="shared" ref="C4:C6" si="0">(B3-B4)/B3</f>
        <v>0.32475247524752476</v>
      </c>
    </row>
    <row r="5" spans="1:3" ht="18" customHeight="1">
      <c r="A5" s="75" t="s">
        <v>2139</v>
      </c>
      <c r="B5" s="76">
        <f>COUNTA('Counselling Details'!A2:A308)</f>
        <v>307</v>
      </c>
      <c r="C5" s="81">
        <f t="shared" si="0"/>
        <v>9.9706744868035185E-2</v>
      </c>
    </row>
    <row r="6" spans="1:3" ht="18" customHeight="1">
      <c r="A6" s="79" t="s">
        <v>2140</v>
      </c>
      <c r="B6" s="80">
        <f>COUNTA('Payement Details'!T2:T235)</f>
        <v>234</v>
      </c>
      <c r="C6" s="82">
        <f t="shared" si="0"/>
        <v>0.23778501628664495</v>
      </c>
    </row>
  </sheetData>
  <conditionalFormatting sqref="C2:C6">
    <cfRule type="colorScale" priority="1">
      <colorScale>
        <cfvo type="min"/>
        <cfvo type="max"/>
        <color rgb="FFFCFCFF"/>
        <color rgb="FFF8696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4EC32-7082-47FF-B928-1A5E02B1A155}">
  <dimension ref="A1:N5"/>
  <sheetViews>
    <sheetView workbookViewId="0">
      <selection activeCell="F3" sqref="F3:F5"/>
    </sheetView>
  </sheetViews>
  <sheetFormatPr defaultRowHeight="15"/>
  <cols>
    <col min="1" max="1" width="28" customWidth="1"/>
    <col min="2" max="2" width="19.7109375" bestFit="1" customWidth="1"/>
    <col min="3" max="3" width="14.140625" bestFit="1" customWidth="1"/>
    <col min="4" max="4" width="26.5703125" customWidth="1"/>
    <col min="5" max="5" width="22.140625" customWidth="1"/>
    <col min="6" max="6" width="15.140625" customWidth="1"/>
  </cols>
  <sheetData>
    <row r="1" spans="1:14">
      <c r="A1" s="106" t="s">
        <v>2141</v>
      </c>
      <c r="B1" s="106"/>
      <c r="C1" s="106"/>
      <c r="D1" s="106"/>
      <c r="E1" s="106"/>
      <c r="F1" s="106"/>
      <c r="G1" s="83"/>
      <c r="H1" s="83"/>
      <c r="I1" s="83"/>
      <c r="J1" s="83"/>
      <c r="K1" s="83"/>
      <c r="L1" s="83"/>
      <c r="M1" s="83"/>
      <c r="N1" s="83"/>
    </row>
    <row r="2" spans="1:14">
      <c r="A2" s="106" t="s">
        <v>562</v>
      </c>
      <c r="B2" s="106"/>
      <c r="C2" s="106"/>
      <c r="D2" s="106" t="s">
        <v>576</v>
      </c>
      <c r="E2" s="106"/>
      <c r="F2" s="106"/>
      <c r="G2" s="83"/>
      <c r="H2" s="83"/>
      <c r="I2" s="83"/>
      <c r="J2" s="83"/>
      <c r="K2" s="83"/>
      <c r="L2" s="83"/>
      <c r="M2" s="83"/>
      <c r="N2" s="83"/>
    </row>
    <row r="3" spans="1:14" ht="15.75">
      <c r="A3" s="84" t="s">
        <v>2133</v>
      </c>
      <c r="B3" s="85" t="s">
        <v>2134</v>
      </c>
      <c r="C3" s="85" t="s">
        <v>2135</v>
      </c>
      <c r="D3" s="84" t="s">
        <v>2133</v>
      </c>
      <c r="E3" s="85" t="s">
        <v>2134</v>
      </c>
      <c r="F3" s="85" t="s">
        <v>2135</v>
      </c>
    </row>
    <row r="4" spans="1:14" ht="15.75" customHeight="1">
      <c r="A4" s="86" t="s">
        <v>2139</v>
      </c>
      <c r="B4" s="27">
        <f>COUNTIFS('Counselling Details'!$B$2:$B$308,"Male")</f>
        <v>163</v>
      </c>
      <c r="C4" s="27"/>
      <c r="D4" s="86" t="s">
        <v>2139</v>
      </c>
      <c r="E4" s="27">
        <f>COUNTIFS('Counselling Details'!$B$2:$B$308,"Female")</f>
        <v>144</v>
      </c>
      <c r="F4" s="27"/>
    </row>
    <row r="5" spans="1:14" ht="15.75">
      <c r="A5" s="76" t="s">
        <v>2140</v>
      </c>
      <c r="B5" s="27">
        <f>COUNTIFS('Payement Details'!$V$2:$V$235,"Male")</f>
        <v>128</v>
      </c>
      <c r="C5" s="87">
        <f>(B4-B5)/B4</f>
        <v>0.21472392638036811</v>
      </c>
      <c r="D5" s="76" t="s">
        <v>2140</v>
      </c>
      <c r="E5" s="27">
        <f>COUNTIFS('Payement Details'!$V$2:$V$235,"Female")</f>
        <v>105</v>
      </c>
      <c r="F5" s="87">
        <f>(E4-E5)/E4</f>
        <v>0.27083333333333331</v>
      </c>
    </row>
  </sheetData>
  <mergeCells count="3">
    <mergeCell ref="A2:C2"/>
    <mergeCell ref="D2:F2"/>
    <mergeCell ref="A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2DA3-9734-48E6-B7DA-548FB29BECA8}">
  <dimension ref="A1:D4"/>
  <sheetViews>
    <sheetView workbookViewId="0">
      <selection activeCell="O7" sqref="O7"/>
    </sheetView>
  </sheetViews>
  <sheetFormatPr defaultRowHeight="15"/>
  <cols>
    <col min="1" max="1" width="9.42578125" bestFit="1" customWidth="1"/>
    <col min="2" max="2" width="16.42578125" bestFit="1" customWidth="1"/>
    <col min="3" max="3" width="16.85546875" customWidth="1"/>
    <col min="4" max="4" width="14.140625" bestFit="1" customWidth="1"/>
  </cols>
  <sheetData>
    <row r="1" spans="1:4">
      <c r="A1" s="85" t="s">
        <v>2</v>
      </c>
      <c r="B1" s="99" t="s">
        <v>2142</v>
      </c>
      <c r="C1" s="85" t="s">
        <v>2143</v>
      </c>
      <c r="D1" s="85" t="s">
        <v>2135</v>
      </c>
    </row>
    <row r="2" spans="1:4" ht="14.25" customHeight="1">
      <c r="A2" s="27" t="s">
        <v>6</v>
      </c>
      <c r="B2" s="30">
        <f>SUMIFS('Data Cleaning'!$H$2:$H$64,'Data Cleaning'!$C$2:$C$64,'Platformwise-Dropout %'!$A2)</f>
        <v>14479</v>
      </c>
      <c r="C2" s="37">
        <f>SUMIFS('Data Cleaning'!$E$2:$E$64,'Data Cleaning'!$C$2:$C$64,'Platformwise-Dropout %'!$A2)</f>
        <v>4751</v>
      </c>
      <c r="D2" s="98">
        <f>((B2-C2)/B2)</f>
        <v>0.67186960425443742</v>
      </c>
    </row>
    <row r="3" spans="1:4">
      <c r="A3" s="27" t="s">
        <v>2144</v>
      </c>
      <c r="B3" s="30">
        <f>SUMIFS('Data Cleaning'!$H$2:$H$64,'Data Cleaning'!$C$2:$C$64,'Platformwise-Dropout %'!$A3)</f>
        <v>8803</v>
      </c>
      <c r="C3" s="37">
        <f>SUMIFS('Data Cleaning'!$E$2:$E$64,'Data Cleaning'!$C$2:$C$64,'Platformwise-Dropout %'!$A3)</f>
        <v>6246</v>
      </c>
      <c r="D3" s="98">
        <f t="shared" ref="D3:D4" si="0">((B3-C3)/B3)</f>
        <v>0.2904691582415086</v>
      </c>
    </row>
    <row r="4" spans="1:4">
      <c r="A4" s="27" t="s">
        <v>8</v>
      </c>
      <c r="B4" s="30">
        <f>SUMIFS('Data Cleaning'!$H$2:$H$64,'Data Cleaning'!$C$2:$C$64,'Platformwise-Dropout %'!$A4)</f>
        <v>3012</v>
      </c>
      <c r="C4" s="37">
        <f>SUMIFS('Data Cleaning'!$E$2:$E$64,'Data Cleaning'!$C$2:$C$64,'Platformwise-Dropout %'!$A4)</f>
        <v>1626</v>
      </c>
      <c r="D4" s="98">
        <f t="shared" si="0"/>
        <v>0.46015936254980078</v>
      </c>
    </row>
  </sheetData>
  <conditionalFormatting sqref="D2:D4">
    <cfRule type="colorScale" priority="1">
      <colorScale>
        <cfvo type="min"/>
        <cfvo type="max"/>
        <color rgb="FFFCFCFF"/>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E49E3-DAF2-4898-A94C-0CCC86E8FF50}">
  <dimension ref="A1:P2"/>
  <sheetViews>
    <sheetView workbookViewId="0">
      <selection activeCell="A50" sqref="A50"/>
    </sheetView>
  </sheetViews>
  <sheetFormatPr defaultRowHeight="15"/>
  <sheetData>
    <row r="1" spans="1:16">
      <c r="A1" s="107" t="s">
        <v>2145</v>
      </c>
      <c r="B1" s="107"/>
      <c r="C1" s="107"/>
      <c r="D1" s="107"/>
      <c r="E1" s="107"/>
      <c r="F1" s="107"/>
      <c r="G1" s="107"/>
      <c r="H1" s="107"/>
      <c r="I1" s="107"/>
      <c r="J1" s="107"/>
      <c r="K1" s="107"/>
      <c r="L1" s="107"/>
      <c r="M1" s="107"/>
      <c r="N1" s="107"/>
      <c r="O1" s="107"/>
      <c r="P1" s="107"/>
    </row>
    <row r="2" spans="1:16">
      <c r="A2" s="107"/>
      <c r="B2" s="107"/>
      <c r="C2" s="107"/>
      <c r="D2" s="107"/>
      <c r="E2" s="107"/>
      <c r="F2" s="107"/>
      <c r="G2" s="107"/>
      <c r="H2" s="107"/>
      <c r="I2" s="107"/>
      <c r="J2" s="107"/>
      <c r="K2" s="107"/>
      <c r="L2" s="107"/>
      <c r="M2" s="107"/>
      <c r="N2" s="107"/>
      <c r="O2" s="107"/>
      <c r="P2" s="107"/>
    </row>
  </sheetData>
  <mergeCells count="1">
    <mergeCell ref="A1:P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A7A5-CB38-4F87-9E2C-829D0F8988DF}">
  <dimension ref="A1:J4"/>
  <sheetViews>
    <sheetView tabSelected="1" workbookViewId="0">
      <selection activeCell="C12" sqref="C12"/>
    </sheetView>
  </sheetViews>
  <sheetFormatPr defaultRowHeight="15"/>
  <sheetData>
    <row r="1" spans="1:10" ht="20.25">
      <c r="A1" s="108" t="s">
        <v>2146</v>
      </c>
      <c r="B1" s="109"/>
      <c r="C1" s="109"/>
      <c r="D1" s="109"/>
      <c r="E1" s="109"/>
      <c r="F1" s="109"/>
      <c r="G1" s="109"/>
      <c r="H1" s="109"/>
      <c r="I1" s="109"/>
      <c r="J1" s="109"/>
    </row>
    <row r="2" spans="1:10">
      <c r="A2" s="100">
        <v>1</v>
      </c>
      <c r="B2" s="110" t="s">
        <v>2147</v>
      </c>
      <c r="C2" s="110"/>
      <c r="D2" s="110"/>
      <c r="E2" s="110"/>
      <c r="F2" s="110"/>
      <c r="G2" s="110"/>
      <c r="H2" s="110"/>
      <c r="I2" s="110"/>
      <c r="J2" s="110"/>
    </row>
    <row r="3" spans="1:10">
      <c r="A3" s="100">
        <v>2</v>
      </c>
      <c r="B3" s="114" t="s">
        <v>2148</v>
      </c>
      <c r="C3" s="112"/>
      <c r="D3" s="112"/>
      <c r="E3" s="112"/>
      <c r="F3" s="112"/>
      <c r="G3" s="112"/>
      <c r="H3" s="112"/>
      <c r="I3" s="112"/>
      <c r="J3" s="113"/>
    </row>
    <row r="4" spans="1:10">
      <c r="A4" s="100">
        <v>3</v>
      </c>
      <c r="B4" s="111" t="s">
        <v>2149</v>
      </c>
      <c r="C4" s="112"/>
      <c r="D4" s="112"/>
      <c r="E4" s="112"/>
      <c r="F4" s="112"/>
      <c r="G4" s="112"/>
      <c r="H4" s="112"/>
      <c r="I4" s="112"/>
      <c r="J4" s="113"/>
    </row>
  </sheetData>
  <mergeCells count="4">
    <mergeCell ref="A1:J1"/>
    <mergeCell ref="B2:J2"/>
    <mergeCell ref="B4:J4"/>
    <mergeCell ref="B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2025-03-07T03:52:42Z</dcterms:created>
  <dcterms:modified xsi:type="dcterms:W3CDTF">2025-07-12T05:55:49Z</dcterms:modified>
  <cp:category/>
  <cp:contentStatus/>
</cp:coreProperties>
</file>