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8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B16D891-2572-461E-9A7B-8384576B0562}" xr6:coauthVersionLast="47" xr6:coauthVersionMax="47" xr10:uidLastSave="{00000000-0000-0000-0000-000000000000}"/>
  <bookViews>
    <workbookView xWindow="-108" yWindow="-108" windowWidth="23256" windowHeight="12456" firstSheet="1" activeTab="1" xr2:uid="{45F31FD0-DDF6-4E26-AA6F-942D6FA7EF16}"/>
  </bookViews>
  <sheets>
    <sheet name="Loom Link" sheetId="27" r:id="rId1"/>
    <sheet name="Task 1 " sheetId="4" r:id="rId2"/>
    <sheet name="Task 2" sheetId="5" r:id="rId3"/>
    <sheet name="Task 3" sheetId="10" r:id="rId4"/>
    <sheet name="Task 4 " sheetId="16" r:id="rId5"/>
    <sheet name="Task 5 " sheetId="20" r:id="rId6"/>
    <sheet name="Task 6" sheetId="24" r:id="rId7"/>
    <sheet name="Engagment Summary" sheetId="3" r:id="rId8"/>
    <sheet name="Campaign Data" sheetId="2" r:id="rId9"/>
  </sheets>
  <definedNames>
    <definedName name="_xlcn.WorksheetConnection_EngagmentSummaryA1H2011" hidden="1">'Engagment Summary'!$A$1:$H$201</definedName>
    <definedName name="_xlcn.WorksheetConnection_EngagmentSummaryA1I2011" hidden="1">'Engagment Summary'!$A$1:$I$201</definedName>
    <definedName name="_xlcn.WorksheetConnection_MyntraProjectIntershala.xlsxCampaign_Data1" hidden="1">Campaign_Data[]</definedName>
    <definedName name="_xlcn.WorksheetConnection_MyntraProjectIntershala.xlsxEngagment_Summary1" hidden="1">Engagment_Summary[]</definedName>
    <definedName name="_xlcn.WorksheetConnection_MyntraProjectIntershala.xlsxPost1" hidden="1">Post[]</definedName>
    <definedName name="_xlcn.WorksheetConnection_Task1A1S3011" hidden="1">'Task 1 '!$A$1:$S$301</definedName>
    <definedName name="ExternalData_1" localSheetId="8" hidden="1">'Campaign Data'!$A$1:$F$5</definedName>
    <definedName name="ExternalData_2" localSheetId="7" hidden="1">'Engagment Summary'!$A$1:$G$201</definedName>
    <definedName name="ExternalData_3" localSheetId="1" hidden="1">'Task 1 '!$A$1:$N$301</definedName>
  </definedNames>
  <calcPr calcId="191028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ask 1 !$A$1:$S$301"/>
          <x15:modelTable id="Post" name="Post" connection="WorksheetConnection_Myntra Project Intershala.xlsx!Post"/>
          <x15:modelTable id="Engagment_Summary" name="Engagment_Summary" connection="WorksheetConnection_Myntra Project Intershala.xlsx!Engagment_Summary"/>
          <x15:modelTable id="Campaign_Data" name="Campaign_Data" connection="WorksheetConnection_Myntra Project Intershala.xlsx!Campaign_Data"/>
          <x15:modelTable id="Range 2" name="Range 2" connection="WorksheetConnection_Engagment Summary!$A$1:$I$201"/>
          <x15:modelTable id="Range 1" name="Range 1" connection="WorksheetConnection_Engagment Summary!$A$1:$H$2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20" l="1"/>
  <c r="G54" i="20"/>
  <c r="G55" i="20"/>
  <c r="G56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R185" i="4"/>
  <c r="R235" i="4"/>
  <c r="R299" i="4"/>
  <c r="R94" i="4"/>
  <c r="R270" i="4"/>
  <c r="R67" i="4"/>
  <c r="R262" i="4"/>
  <c r="R159" i="4"/>
  <c r="R192" i="4"/>
  <c r="R255" i="4"/>
  <c r="R142" i="4"/>
  <c r="R122" i="4"/>
  <c r="R237" i="4"/>
  <c r="R95" i="4"/>
  <c r="R288" i="4"/>
  <c r="R238" i="4"/>
  <c r="R177" i="4"/>
  <c r="R161" i="4"/>
  <c r="R164" i="4"/>
  <c r="R277" i="4"/>
  <c r="R232" i="4"/>
  <c r="R223" i="4"/>
  <c r="R233" i="4"/>
  <c r="R253" i="4"/>
  <c r="R287" i="4"/>
  <c r="R188" i="4"/>
  <c r="R258" i="4"/>
  <c r="R73" i="4"/>
  <c r="R47" i="4"/>
  <c r="R294" i="4"/>
  <c r="R24" i="4"/>
  <c r="R61" i="4"/>
  <c r="R124" i="4"/>
  <c r="R261" i="4"/>
  <c r="R139" i="4"/>
  <c r="R234" i="4"/>
  <c r="R69" i="4"/>
  <c r="R125" i="4"/>
  <c r="R251" i="4"/>
  <c r="R103" i="4"/>
  <c r="R65" i="4"/>
  <c r="R43" i="4"/>
  <c r="R44" i="4"/>
  <c r="R171" i="4"/>
  <c r="R240" i="4"/>
  <c r="R74" i="4"/>
  <c r="R80" i="4"/>
  <c r="R244" i="4"/>
  <c r="R157" i="4"/>
  <c r="R112" i="4"/>
  <c r="R228" i="4"/>
  <c r="R88" i="4"/>
  <c r="R13" i="4"/>
  <c r="R82" i="4"/>
  <c r="R182" i="4"/>
  <c r="R120" i="4"/>
  <c r="R221" i="4"/>
  <c r="R3" i="4"/>
  <c r="R180" i="4"/>
  <c r="R83" i="4"/>
  <c r="R100" i="4"/>
  <c r="R7" i="4"/>
  <c r="R301" i="4"/>
  <c r="R218" i="4"/>
  <c r="R137" i="4"/>
  <c r="R22" i="4"/>
  <c r="R278" i="4"/>
  <c r="R59" i="4"/>
  <c r="R179" i="4"/>
  <c r="R11" i="4"/>
  <c r="R136" i="4"/>
  <c r="R191" i="4"/>
  <c r="R275" i="4"/>
  <c r="R115" i="4"/>
  <c r="R134" i="4"/>
  <c r="R220" i="4"/>
  <c r="R51" i="4"/>
  <c r="R217" i="4"/>
  <c r="R190" i="4"/>
  <c r="R229" i="4"/>
  <c r="R176" i="4"/>
  <c r="R203" i="4"/>
  <c r="R84" i="4"/>
  <c r="R197" i="4"/>
  <c r="R60" i="4"/>
  <c r="R271" i="4"/>
  <c r="R49" i="4"/>
  <c r="R110" i="4"/>
  <c r="R75" i="4"/>
  <c r="R260" i="4"/>
  <c r="R226" i="4"/>
  <c r="R109" i="4"/>
  <c r="R25" i="4"/>
  <c r="R76" i="4"/>
  <c r="R266" i="4"/>
  <c r="R160" i="4"/>
  <c r="R195" i="4"/>
  <c r="R148" i="4"/>
  <c r="R254" i="4"/>
  <c r="R181" i="4"/>
  <c r="R243" i="4"/>
  <c r="R14" i="4"/>
  <c r="R167" i="4"/>
  <c r="R106" i="4"/>
  <c r="R121" i="4"/>
  <c r="R202" i="4"/>
  <c r="R283" i="4"/>
  <c r="R165" i="4"/>
  <c r="R79" i="4"/>
  <c r="R132" i="4"/>
  <c r="R242" i="4"/>
  <c r="R71" i="4"/>
  <c r="R146" i="4"/>
  <c r="R119" i="4"/>
  <c r="R284" i="4"/>
  <c r="R77" i="4"/>
  <c r="R140" i="4"/>
  <c r="R224" i="4"/>
  <c r="R19" i="4"/>
  <c r="R39" i="4"/>
  <c r="R16" i="4"/>
  <c r="R222" i="4"/>
  <c r="R38" i="4"/>
  <c r="R15" i="4"/>
  <c r="R101" i="4"/>
  <c r="R166" i="4"/>
  <c r="R264" i="4"/>
  <c r="R127" i="4"/>
  <c r="R72" i="4"/>
  <c r="R189" i="4"/>
  <c r="R117" i="4"/>
  <c r="R113" i="4"/>
  <c r="R257" i="4"/>
  <c r="R259" i="4"/>
  <c r="R274" i="4"/>
  <c r="R52" i="4"/>
  <c r="R48" i="4"/>
  <c r="R85" i="4"/>
  <c r="R178" i="4"/>
  <c r="R89" i="4"/>
  <c r="R40" i="4"/>
  <c r="R263" i="4"/>
  <c r="R9" i="4"/>
  <c r="R272" i="4"/>
  <c r="R297" i="4"/>
  <c r="R46" i="4"/>
  <c r="R93" i="4"/>
  <c r="R55" i="4"/>
  <c r="R231" i="4"/>
  <c r="R279" i="4"/>
  <c r="R152" i="4"/>
  <c r="R57" i="4"/>
  <c r="R68" i="4"/>
  <c r="R18" i="4"/>
  <c r="R144" i="4"/>
  <c r="R153" i="4"/>
  <c r="R154" i="4"/>
  <c r="R147" i="4"/>
  <c r="R45" i="4"/>
  <c r="R184" i="4"/>
  <c r="R143" i="4"/>
  <c r="R198" i="4"/>
  <c r="R41" i="4"/>
  <c r="R91" i="4"/>
  <c r="R90" i="4"/>
  <c r="R98" i="4"/>
  <c r="R170" i="4"/>
  <c r="R241" i="4"/>
  <c r="R128" i="4"/>
  <c r="R265" i="4"/>
  <c r="R172" i="4"/>
  <c r="R248" i="4"/>
  <c r="R97" i="4"/>
  <c r="R105" i="4"/>
  <c r="R6" i="4"/>
  <c r="R300" i="4"/>
  <c r="R183" i="4"/>
  <c r="R5" i="4"/>
  <c r="R239" i="4"/>
  <c r="R187" i="4"/>
  <c r="R36" i="4"/>
  <c r="R162" i="4"/>
  <c r="R23" i="4"/>
  <c r="R108" i="4"/>
  <c r="R175" i="4"/>
  <c r="R206" i="4"/>
  <c r="R210" i="4"/>
  <c r="R205" i="4"/>
  <c r="R250" i="4"/>
  <c r="R298" i="4"/>
  <c r="R168" i="4"/>
  <c r="R96" i="4"/>
  <c r="R169" i="4"/>
  <c r="R207" i="4"/>
  <c r="R107" i="4"/>
  <c r="R126" i="4"/>
  <c r="R273" i="4"/>
  <c r="R56" i="4"/>
  <c r="R204" i="4"/>
  <c r="R282" i="4"/>
  <c r="R186" i="4"/>
  <c r="R216" i="4"/>
  <c r="R295" i="4"/>
  <c r="R21" i="4"/>
  <c r="R158" i="4"/>
  <c r="R155" i="4"/>
  <c r="R99" i="4"/>
  <c r="R199" i="4"/>
  <c r="R214" i="4"/>
  <c r="R10" i="4"/>
  <c r="R63" i="4"/>
  <c r="R131" i="4"/>
  <c r="R215" i="4"/>
  <c r="R12" i="4"/>
  <c r="R252" i="4"/>
  <c r="R291" i="4"/>
  <c r="R281" i="4"/>
  <c r="R62" i="4"/>
  <c r="R30" i="4"/>
  <c r="R2" i="4"/>
  <c r="R86" i="4"/>
  <c r="R150" i="4"/>
  <c r="R285" i="4"/>
  <c r="R17" i="4"/>
  <c r="R296" i="4"/>
  <c r="R31" i="4"/>
  <c r="R149" i="4"/>
  <c r="R219" i="4"/>
  <c r="R114" i="4"/>
  <c r="R230" i="4"/>
  <c r="R201" i="4"/>
  <c r="R4" i="4"/>
  <c r="R247" i="4"/>
  <c r="R236" i="4"/>
  <c r="R123" i="4"/>
  <c r="R118" i="4"/>
  <c r="R268" i="4"/>
  <c r="R249" i="4"/>
  <c r="R33" i="4"/>
  <c r="R200" i="4"/>
  <c r="R70" i="4"/>
  <c r="R64" i="4"/>
  <c r="R174" i="4"/>
  <c r="R28" i="4"/>
  <c r="R133" i="4"/>
  <c r="R37" i="4"/>
  <c r="R138" i="4"/>
  <c r="R27" i="4"/>
  <c r="R194" i="4"/>
  <c r="R245" i="4"/>
  <c r="R141" i="4"/>
  <c r="R87" i="4"/>
  <c r="R196" i="4"/>
  <c r="R116" i="4"/>
  <c r="R135" i="4"/>
  <c r="R293" i="4"/>
  <c r="R225" i="4"/>
  <c r="R53" i="4"/>
  <c r="R29" i="4"/>
  <c r="R193" i="4"/>
  <c r="R213" i="4"/>
  <c r="R92" i="4"/>
  <c r="R26" i="4"/>
  <c r="R8" i="4"/>
  <c r="R32" i="4"/>
  <c r="R163" i="4"/>
  <c r="R276" i="4"/>
  <c r="R208" i="4"/>
  <c r="R42" i="4"/>
  <c r="R269" i="4"/>
  <c r="R50" i="4"/>
  <c r="R102" i="4"/>
  <c r="R173" i="4"/>
  <c r="R227" i="4"/>
  <c r="R78" i="4"/>
  <c r="R54" i="4"/>
  <c r="R34" i="4"/>
  <c r="R151" i="4"/>
  <c r="R286" i="4"/>
  <c r="R212" i="4"/>
  <c r="R280" i="4"/>
  <c r="R156" i="4"/>
  <c r="R292" i="4"/>
  <c r="R145" i="4"/>
  <c r="R111" i="4"/>
  <c r="R58" i="4"/>
  <c r="R20" i="4"/>
  <c r="R267" i="4"/>
  <c r="R246" i="4"/>
  <c r="R209" i="4"/>
  <c r="R256" i="4"/>
  <c r="R130" i="4"/>
  <c r="R129" i="4"/>
  <c r="R66" i="4"/>
  <c r="R81" i="4"/>
  <c r="R289" i="4"/>
  <c r="R35" i="4"/>
  <c r="R290" i="4"/>
  <c r="R104" i="4"/>
  <c r="R211" i="4"/>
  <c r="Q177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O301" i="4"/>
  <c r="O300" i="4"/>
  <c r="Q301" i="4" s="1"/>
  <c r="O299" i="4"/>
  <c r="O298" i="4"/>
  <c r="O297" i="4"/>
  <c r="O296" i="4"/>
  <c r="Q17" i="4" s="1"/>
  <c r="O295" i="4"/>
  <c r="O294" i="4"/>
  <c r="O293" i="4"/>
  <c r="O292" i="4"/>
  <c r="O291" i="4"/>
  <c r="O290" i="4"/>
  <c r="O289" i="4"/>
  <c r="Q81" i="4" s="1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Q277" i="4" s="1"/>
  <c r="O275" i="4"/>
  <c r="O274" i="4"/>
  <c r="O273" i="4"/>
  <c r="Q274" i="4" s="1"/>
  <c r="O272" i="4"/>
  <c r="Q9" i="4" s="1"/>
  <c r="O271" i="4"/>
  <c r="O270" i="4"/>
  <c r="O269" i="4"/>
  <c r="O268" i="4"/>
  <c r="O267" i="4"/>
  <c r="O266" i="4"/>
  <c r="O265" i="4"/>
  <c r="O264" i="4"/>
  <c r="Q265" i="4" s="1"/>
  <c r="O263" i="4"/>
  <c r="O262" i="4"/>
  <c r="O261" i="4"/>
  <c r="Q262" i="4" s="1"/>
  <c r="O260" i="4"/>
  <c r="O259" i="4"/>
  <c r="Q257" i="4" s="1"/>
  <c r="O258" i="4"/>
  <c r="O257" i="4"/>
  <c r="O256" i="4"/>
  <c r="O255" i="4"/>
  <c r="O254" i="4"/>
  <c r="O253" i="4"/>
  <c r="Q233" i="4" s="1"/>
  <c r="O252" i="4"/>
  <c r="O251" i="4"/>
  <c r="O250" i="4"/>
  <c r="O249" i="4"/>
  <c r="Q250" i="4" s="1"/>
  <c r="O248" i="4"/>
  <c r="O247" i="4"/>
  <c r="O246" i="4"/>
  <c r="O245" i="4"/>
  <c r="O244" i="4"/>
  <c r="O243" i="4"/>
  <c r="O242" i="4"/>
  <c r="O241" i="4"/>
  <c r="Q170" i="4" s="1"/>
  <c r="O240" i="4"/>
  <c r="O239" i="4"/>
  <c r="O238" i="4"/>
  <c r="O237" i="4"/>
  <c r="Q122" i="4" s="1"/>
  <c r="O236" i="4"/>
  <c r="O235" i="4"/>
  <c r="O234" i="4"/>
  <c r="O233" i="4"/>
  <c r="O232" i="4"/>
  <c r="O231" i="4"/>
  <c r="O230" i="4"/>
  <c r="Q231" i="4" s="1"/>
  <c r="O229" i="4"/>
  <c r="O228" i="4"/>
  <c r="O227" i="4"/>
  <c r="O226" i="4"/>
  <c r="O225" i="4"/>
  <c r="O224" i="4"/>
  <c r="O223" i="4"/>
  <c r="O222" i="4"/>
  <c r="O221" i="4"/>
  <c r="O220" i="4"/>
  <c r="O219" i="4"/>
  <c r="Q218" i="4" s="1"/>
  <c r="O218" i="4"/>
  <c r="O217" i="4"/>
  <c r="O216" i="4"/>
  <c r="O215" i="4"/>
  <c r="O214" i="4"/>
  <c r="O213" i="4"/>
  <c r="Q214" i="4" s="1"/>
  <c r="O212" i="4"/>
  <c r="O211" i="4"/>
  <c r="O210" i="4"/>
  <c r="O209" i="4"/>
  <c r="O208" i="4"/>
  <c r="O207" i="4"/>
  <c r="O206" i="4"/>
  <c r="O205" i="4"/>
  <c r="O204" i="4"/>
  <c r="O203" i="4"/>
  <c r="O202" i="4"/>
  <c r="O201" i="4"/>
  <c r="Q202" i="4" s="1"/>
  <c r="O200" i="4"/>
  <c r="Q33" i="4" s="1"/>
  <c r="O199" i="4"/>
  <c r="O198" i="4"/>
  <c r="O197" i="4"/>
  <c r="O196" i="4"/>
  <c r="O195" i="4"/>
  <c r="O194" i="4"/>
  <c r="Q195" i="4" s="1"/>
  <c r="O193" i="4"/>
  <c r="Q29" i="4" s="1"/>
  <c r="O192" i="4"/>
  <c r="O191" i="4"/>
  <c r="O190" i="4"/>
  <c r="O189" i="4"/>
  <c r="O188" i="4"/>
  <c r="O187" i="4"/>
  <c r="O186" i="4"/>
  <c r="O185" i="4"/>
  <c r="O184" i="4"/>
  <c r="O183" i="4"/>
  <c r="O182" i="4"/>
  <c r="O181" i="4"/>
  <c r="Q254" i="4" s="1"/>
  <c r="O180" i="4"/>
  <c r="Q181" i="4" s="1"/>
  <c r="O179" i="4"/>
  <c r="O178" i="4"/>
  <c r="O177" i="4"/>
  <c r="Q178" i="4" s="1"/>
  <c r="O176" i="4"/>
  <c r="O175" i="4"/>
  <c r="O174" i="4"/>
  <c r="Q173" i="4" s="1"/>
  <c r="O173" i="4"/>
  <c r="O172" i="4"/>
  <c r="O171" i="4"/>
  <c r="O170" i="4"/>
  <c r="O169" i="4"/>
  <c r="O168" i="4"/>
  <c r="Q169" i="4" s="1"/>
  <c r="O167" i="4"/>
  <c r="O166" i="4"/>
  <c r="O165" i="4"/>
  <c r="O164" i="4"/>
  <c r="Q161" i="4" s="1"/>
  <c r="O163" i="4"/>
  <c r="O162" i="4"/>
  <c r="O161" i="4"/>
  <c r="O160" i="4"/>
  <c r="O159" i="4"/>
  <c r="O158" i="4"/>
  <c r="Q21" i="4" s="1"/>
  <c r="O157" i="4"/>
  <c r="O156" i="4"/>
  <c r="Q157" i="4" s="1"/>
  <c r="O155" i="4"/>
  <c r="O154" i="4"/>
  <c r="O153" i="4"/>
  <c r="Q154" i="4" s="1"/>
  <c r="O152" i="4"/>
  <c r="O151" i="4"/>
  <c r="O150" i="4"/>
  <c r="O149" i="4"/>
  <c r="O148" i="4"/>
  <c r="O147" i="4"/>
  <c r="O146" i="4"/>
  <c r="O145" i="4"/>
  <c r="O144" i="4"/>
  <c r="Q145" i="4" s="1"/>
  <c r="O143" i="4"/>
  <c r="O142" i="4"/>
  <c r="O141" i="4"/>
  <c r="Q142" i="4" s="1"/>
  <c r="O140" i="4"/>
  <c r="Q77" i="4" s="1"/>
  <c r="O139" i="4"/>
  <c r="O138" i="4"/>
  <c r="O137" i="4"/>
  <c r="O136" i="4"/>
  <c r="O135" i="4"/>
  <c r="O134" i="4"/>
  <c r="O133" i="4"/>
  <c r="O132" i="4"/>
  <c r="Q133" i="4" s="1"/>
  <c r="O131" i="4"/>
  <c r="O130" i="4"/>
  <c r="Q129" i="4" s="1"/>
  <c r="O129" i="4"/>
  <c r="Q130" i="4" s="1"/>
  <c r="O128" i="4"/>
  <c r="O127" i="4"/>
  <c r="O126" i="4"/>
  <c r="Q125" i="4" s="1"/>
  <c r="O125" i="4"/>
  <c r="O124" i="4"/>
  <c r="O123" i="4"/>
  <c r="O122" i="4"/>
  <c r="O121" i="4"/>
  <c r="O120" i="4"/>
  <c r="Q182" i="4" s="1"/>
  <c r="O119" i="4"/>
  <c r="O118" i="4"/>
  <c r="O117" i="4"/>
  <c r="Q118" i="4" s="1"/>
  <c r="O116" i="4"/>
  <c r="O115" i="4"/>
  <c r="O114" i="4"/>
  <c r="O113" i="4"/>
  <c r="O112" i="4"/>
  <c r="O111" i="4"/>
  <c r="O110" i="4"/>
  <c r="O109" i="4"/>
  <c r="O108" i="4"/>
  <c r="Q109" i="4" s="1"/>
  <c r="O107" i="4"/>
  <c r="O106" i="4"/>
  <c r="O105" i="4"/>
  <c r="Q106" i="4" s="1"/>
  <c r="O104" i="4"/>
  <c r="O103" i="4"/>
  <c r="Q104" i="4" s="1"/>
  <c r="O102" i="4"/>
  <c r="O101" i="4"/>
  <c r="Q102" i="4" s="1"/>
  <c r="O100" i="4"/>
  <c r="O99" i="4"/>
  <c r="O98" i="4"/>
  <c r="O97" i="4"/>
  <c r="O96" i="4"/>
  <c r="O95" i="4"/>
  <c r="O94" i="4"/>
  <c r="O93" i="4"/>
  <c r="Q94" i="4" s="1"/>
  <c r="O92" i="4"/>
  <c r="Q213" i="4" s="1"/>
  <c r="O91" i="4"/>
  <c r="O90" i="4"/>
  <c r="O89" i="4"/>
  <c r="O88" i="4"/>
  <c r="O87" i="4"/>
  <c r="Q141" i="4" s="1"/>
  <c r="O86" i="4"/>
  <c r="Q87" i="4" s="1"/>
  <c r="O85" i="4"/>
  <c r="O84" i="4"/>
  <c r="O83" i="4"/>
  <c r="O82" i="4"/>
  <c r="O81" i="4"/>
  <c r="Q82" i="4" s="1"/>
  <c r="O80" i="4"/>
  <c r="O79" i="4"/>
  <c r="Q80" i="4" s="1"/>
  <c r="O78" i="4"/>
  <c r="O77" i="4"/>
  <c r="Q78" i="4" s="1"/>
  <c r="O76" i="4"/>
  <c r="O75" i="4"/>
  <c r="O74" i="4"/>
  <c r="O73" i="4"/>
  <c r="O72" i="4"/>
  <c r="O71" i="4"/>
  <c r="O70" i="4"/>
  <c r="O69" i="4"/>
  <c r="Q70" i="4" s="1"/>
  <c r="O68" i="4"/>
  <c r="Q57" i="4" s="1"/>
  <c r="O67" i="4"/>
  <c r="O66" i="4"/>
  <c r="O65" i="4"/>
  <c r="O64" i="4"/>
  <c r="O63" i="4"/>
  <c r="O62" i="4"/>
  <c r="Q281" i="4" s="1"/>
  <c r="O61" i="4"/>
  <c r="O60" i="4"/>
  <c r="Q61" i="4" s="1"/>
  <c r="O59" i="4"/>
  <c r="O58" i="4"/>
  <c r="O57" i="4"/>
  <c r="O56" i="4"/>
  <c r="Q273" i="4" s="1"/>
  <c r="O55" i="4"/>
  <c r="O54" i="4"/>
  <c r="O53" i="4"/>
  <c r="Q225" i="4" s="1"/>
  <c r="O52" i="4"/>
  <c r="O51" i="4"/>
  <c r="O50" i="4"/>
  <c r="O49" i="4"/>
  <c r="O48" i="4"/>
  <c r="Q49" i="4" s="1"/>
  <c r="O47" i="4"/>
  <c r="O46" i="4"/>
  <c r="O45" i="4"/>
  <c r="Q46" i="4" s="1"/>
  <c r="O44" i="4"/>
  <c r="O43" i="4"/>
  <c r="O42" i="4"/>
  <c r="O41" i="4"/>
  <c r="Q42" i="4" s="1"/>
  <c r="O40" i="4"/>
  <c r="O39" i="4"/>
  <c r="O38" i="4"/>
  <c r="Q39" i="4" s="1"/>
  <c r="O37" i="4"/>
  <c r="O36" i="4"/>
  <c r="Q37" i="4" s="1"/>
  <c r="O35" i="4"/>
  <c r="O34" i="4"/>
  <c r="O33" i="4"/>
  <c r="Q34" i="4" s="1"/>
  <c r="O32" i="4"/>
  <c r="O31" i="4"/>
  <c r="Q32" i="4" s="1"/>
  <c r="O30" i="4"/>
  <c r="O29" i="4"/>
  <c r="O28" i="4"/>
  <c r="O27" i="4"/>
  <c r="O26" i="4"/>
  <c r="Q27" i="4" s="1"/>
  <c r="O25" i="4"/>
  <c r="O24" i="4"/>
  <c r="Q25" i="4" s="1"/>
  <c r="O23" i="4"/>
  <c r="O22" i="4"/>
  <c r="O21" i="4"/>
  <c r="Q22" i="4" s="1"/>
  <c r="O20" i="4"/>
  <c r="O19" i="4"/>
  <c r="O18" i="4"/>
  <c r="O17" i="4"/>
  <c r="O16" i="4"/>
  <c r="O15" i="4"/>
  <c r="Q16" i="4" s="1"/>
  <c r="O14" i="4"/>
  <c r="O13" i="4"/>
  <c r="O12" i="4"/>
  <c r="O11" i="4"/>
  <c r="O10" i="4"/>
  <c r="O9" i="4"/>
  <c r="Q10" i="4" s="1"/>
  <c r="O8" i="4"/>
  <c r="O7" i="4"/>
  <c r="O6" i="4"/>
  <c r="O5" i="4"/>
  <c r="O4" i="4"/>
  <c r="O3" i="4"/>
  <c r="Q4" i="4" s="1"/>
  <c r="O2" i="4"/>
  <c r="S185" i="4"/>
  <c r="S235" i="4"/>
  <c r="S299" i="4"/>
  <c r="S94" i="4"/>
  <c r="S270" i="4"/>
  <c r="S67" i="4"/>
  <c r="S262" i="4"/>
  <c r="S159" i="4"/>
  <c r="S192" i="4"/>
  <c r="S255" i="4"/>
  <c r="S142" i="4"/>
  <c r="S122" i="4"/>
  <c r="S237" i="4"/>
  <c r="S95" i="4"/>
  <c r="S288" i="4"/>
  <c r="S238" i="4"/>
  <c r="S177" i="4"/>
  <c r="S161" i="4"/>
  <c r="S164" i="4"/>
  <c r="S277" i="4"/>
  <c r="S232" i="4"/>
  <c r="S223" i="4"/>
  <c r="S233" i="4"/>
  <c r="S253" i="4"/>
  <c r="S287" i="4"/>
  <c r="S188" i="4"/>
  <c r="S258" i="4"/>
  <c r="S73" i="4"/>
  <c r="S47" i="4"/>
  <c r="S294" i="4"/>
  <c r="S24" i="4"/>
  <c r="S61" i="4"/>
  <c r="S124" i="4"/>
  <c r="S261" i="4"/>
  <c r="S139" i="4"/>
  <c r="S234" i="4"/>
  <c r="S69" i="4"/>
  <c r="S125" i="4"/>
  <c r="S251" i="4"/>
  <c r="S103" i="4"/>
  <c r="S65" i="4"/>
  <c r="S43" i="4"/>
  <c r="S44" i="4"/>
  <c r="S171" i="4"/>
  <c r="S240" i="4"/>
  <c r="S74" i="4"/>
  <c r="S80" i="4"/>
  <c r="S244" i="4"/>
  <c r="S157" i="4"/>
  <c r="S112" i="4"/>
  <c r="S228" i="4"/>
  <c r="S88" i="4"/>
  <c r="S13" i="4"/>
  <c r="S82" i="4"/>
  <c r="S182" i="4"/>
  <c r="S120" i="4"/>
  <c r="S221" i="4"/>
  <c r="S3" i="4"/>
  <c r="S180" i="4"/>
  <c r="S83" i="4"/>
  <c r="S100" i="4"/>
  <c r="S7" i="4"/>
  <c r="S301" i="4"/>
  <c r="S218" i="4"/>
  <c r="S137" i="4"/>
  <c r="S22" i="4"/>
  <c r="S278" i="4"/>
  <c r="S59" i="4"/>
  <c r="S179" i="4"/>
  <c r="S11" i="4"/>
  <c r="S136" i="4"/>
  <c r="S191" i="4"/>
  <c r="S275" i="4"/>
  <c r="S115" i="4"/>
  <c r="S134" i="4"/>
  <c r="S220" i="4"/>
  <c r="S51" i="4"/>
  <c r="S217" i="4"/>
  <c r="S190" i="4"/>
  <c r="S229" i="4"/>
  <c r="S176" i="4"/>
  <c r="S203" i="4"/>
  <c r="S84" i="4"/>
  <c r="S197" i="4"/>
  <c r="S60" i="4"/>
  <c r="S271" i="4"/>
  <c r="S49" i="4"/>
  <c r="S110" i="4"/>
  <c r="S75" i="4"/>
  <c r="S260" i="4"/>
  <c r="S226" i="4"/>
  <c r="S109" i="4"/>
  <c r="S25" i="4"/>
  <c r="S76" i="4"/>
  <c r="S266" i="4"/>
  <c r="S160" i="4"/>
  <c r="S195" i="4"/>
  <c r="S148" i="4"/>
  <c r="S254" i="4"/>
  <c r="S181" i="4"/>
  <c r="S243" i="4"/>
  <c r="S14" i="4"/>
  <c r="S167" i="4"/>
  <c r="S106" i="4"/>
  <c r="S121" i="4"/>
  <c r="S202" i="4"/>
  <c r="S283" i="4"/>
  <c r="S165" i="4"/>
  <c r="S79" i="4"/>
  <c r="S132" i="4"/>
  <c r="S242" i="4"/>
  <c r="S71" i="4"/>
  <c r="S146" i="4"/>
  <c r="S119" i="4"/>
  <c r="S284" i="4"/>
  <c r="S77" i="4"/>
  <c r="S140" i="4"/>
  <c r="S224" i="4"/>
  <c r="S19" i="4"/>
  <c r="S39" i="4"/>
  <c r="S16" i="4"/>
  <c r="S222" i="4"/>
  <c r="S38" i="4"/>
  <c r="S15" i="4"/>
  <c r="S101" i="4"/>
  <c r="S166" i="4"/>
  <c r="S264" i="4"/>
  <c r="S127" i="4"/>
  <c r="S72" i="4"/>
  <c r="S189" i="4"/>
  <c r="S117" i="4"/>
  <c r="S113" i="4"/>
  <c r="S257" i="4"/>
  <c r="S259" i="4"/>
  <c r="S274" i="4"/>
  <c r="S52" i="4"/>
  <c r="S48" i="4"/>
  <c r="S85" i="4"/>
  <c r="S178" i="4"/>
  <c r="S89" i="4"/>
  <c r="S40" i="4"/>
  <c r="S263" i="4"/>
  <c r="S9" i="4"/>
  <c r="S272" i="4"/>
  <c r="S297" i="4"/>
  <c r="S46" i="4"/>
  <c r="S93" i="4"/>
  <c r="S55" i="4"/>
  <c r="S231" i="4"/>
  <c r="S279" i="4"/>
  <c r="S152" i="4"/>
  <c r="S57" i="4"/>
  <c r="S68" i="4"/>
  <c r="S18" i="4"/>
  <c r="S144" i="4"/>
  <c r="S153" i="4"/>
  <c r="S154" i="4"/>
  <c r="S147" i="4"/>
  <c r="S45" i="4"/>
  <c r="S184" i="4"/>
  <c r="S143" i="4"/>
  <c r="S198" i="4"/>
  <c r="S41" i="4"/>
  <c r="S91" i="4"/>
  <c r="S90" i="4"/>
  <c r="S98" i="4"/>
  <c r="S170" i="4"/>
  <c r="S241" i="4"/>
  <c r="S128" i="4"/>
  <c r="S265" i="4"/>
  <c r="S172" i="4"/>
  <c r="S248" i="4"/>
  <c r="S97" i="4"/>
  <c r="S105" i="4"/>
  <c r="S6" i="4"/>
  <c r="S300" i="4"/>
  <c r="S183" i="4"/>
  <c r="S5" i="4"/>
  <c r="S239" i="4"/>
  <c r="S187" i="4"/>
  <c r="S36" i="4"/>
  <c r="S162" i="4"/>
  <c r="S23" i="4"/>
  <c r="S108" i="4"/>
  <c r="S175" i="4"/>
  <c r="S206" i="4"/>
  <c r="S210" i="4"/>
  <c r="S205" i="4"/>
  <c r="S250" i="4"/>
  <c r="S298" i="4"/>
  <c r="S168" i="4"/>
  <c r="S96" i="4"/>
  <c r="S169" i="4"/>
  <c r="S207" i="4"/>
  <c r="S107" i="4"/>
  <c r="S126" i="4"/>
  <c r="S273" i="4"/>
  <c r="S56" i="4"/>
  <c r="S204" i="4"/>
  <c r="S282" i="4"/>
  <c r="S186" i="4"/>
  <c r="S216" i="4"/>
  <c r="S295" i="4"/>
  <c r="S21" i="4"/>
  <c r="S158" i="4"/>
  <c r="S155" i="4"/>
  <c r="S99" i="4"/>
  <c r="S199" i="4"/>
  <c r="S214" i="4"/>
  <c r="S10" i="4"/>
  <c r="S63" i="4"/>
  <c r="S131" i="4"/>
  <c r="S215" i="4"/>
  <c r="S12" i="4"/>
  <c r="S252" i="4"/>
  <c r="S291" i="4"/>
  <c r="S281" i="4"/>
  <c r="S62" i="4"/>
  <c r="S30" i="4"/>
  <c r="S2" i="4"/>
  <c r="S86" i="4"/>
  <c r="S150" i="4"/>
  <c r="S285" i="4"/>
  <c r="S17" i="4"/>
  <c r="S296" i="4"/>
  <c r="S31" i="4"/>
  <c r="S149" i="4"/>
  <c r="S219" i="4"/>
  <c r="S114" i="4"/>
  <c r="S230" i="4"/>
  <c r="S201" i="4"/>
  <c r="S4" i="4"/>
  <c r="S247" i="4"/>
  <c r="S236" i="4"/>
  <c r="S123" i="4"/>
  <c r="S118" i="4"/>
  <c r="S268" i="4"/>
  <c r="S249" i="4"/>
  <c r="S33" i="4"/>
  <c r="S200" i="4"/>
  <c r="S70" i="4"/>
  <c r="S64" i="4"/>
  <c r="S174" i="4"/>
  <c r="S28" i="4"/>
  <c r="S133" i="4"/>
  <c r="S37" i="4"/>
  <c r="S138" i="4"/>
  <c r="S27" i="4"/>
  <c r="S194" i="4"/>
  <c r="S245" i="4"/>
  <c r="S141" i="4"/>
  <c r="S87" i="4"/>
  <c r="S196" i="4"/>
  <c r="S116" i="4"/>
  <c r="S135" i="4"/>
  <c r="S293" i="4"/>
  <c r="S225" i="4"/>
  <c r="S53" i="4"/>
  <c r="S29" i="4"/>
  <c r="S193" i="4"/>
  <c r="S213" i="4"/>
  <c r="S92" i="4"/>
  <c r="S26" i="4"/>
  <c r="S8" i="4"/>
  <c r="S32" i="4"/>
  <c r="S163" i="4"/>
  <c r="S276" i="4"/>
  <c r="S208" i="4"/>
  <c r="S42" i="4"/>
  <c r="S269" i="4"/>
  <c r="S50" i="4"/>
  <c r="S102" i="4"/>
  <c r="S173" i="4"/>
  <c r="S227" i="4"/>
  <c r="S78" i="4"/>
  <c r="S54" i="4"/>
  <c r="S34" i="4"/>
  <c r="S151" i="4"/>
  <c r="S286" i="4"/>
  <c r="S212" i="4"/>
  <c r="S280" i="4"/>
  <c r="S156" i="4"/>
  <c r="S292" i="4"/>
  <c r="S145" i="4"/>
  <c r="S111" i="4"/>
  <c r="S58" i="4"/>
  <c r="S20" i="4"/>
  <c r="S267" i="4"/>
  <c r="S246" i="4"/>
  <c r="S209" i="4"/>
  <c r="S256" i="4"/>
  <c r="S130" i="4"/>
  <c r="S129" i="4"/>
  <c r="S66" i="4"/>
  <c r="S81" i="4"/>
  <c r="S289" i="4"/>
  <c r="S35" i="4"/>
  <c r="S290" i="4"/>
  <c r="S104" i="4"/>
  <c r="S211" i="4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Q188" i="4" l="1"/>
  <c r="Q212" i="4"/>
  <c r="Q290" i="4"/>
  <c r="Q11" i="4"/>
  <c r="Q83" i="4"/>
  <c r="Q107" i="4"/>
  <c r="Q239" i="4"/>
  <c r="Q275" i="4"/>
  <c r="Q26" i="4"/>
  <c r="Q74" i="4"/>
  <c r="Q47" i="4"/>
  <c r="Q143" i="4"/>
  <c r="Q227" i="4"/>
  <c r="Q251" i="4"/>
  <c r="Q36" i="4"/>
  <c r="Q60" i="4"/>
  <c r="Q84" i="4"/>
  <c r="Q108" i="4"/>
  <c r="Q120" i="4"/>
  <c r="Q132" i="4"/>
  <c r="Q156" i="4"/>
  <c r="Q192" i="4"/>
  <c r="Q204" i="4"/>
  <c r="Q216" i="4"/>
  <c r="Q228" i="4"/>
  <c r="Q240" i="4"/>
  <c r="Q252" i="4"/>
  <c r="Q264" i="4"/>
  <c r="Q276" i="4"/>
  <c r="Q300" i="4"/>
  <c r="Q160" i="4"/>
  <c r="Q201" i="4"/>
  <c r="Q89" i="4"/>
  <c r="Q266" i="4"/>
  <c r="Q45" i="4"/>
  <c r="Q134" i="4"/>
  <c r="Q209" i="4"/>
  <c r="Q91" i="4"/>
  <c r="Q139" i="4"/>
  <c r="Q86" i="4"/>
  <c r="Q211" i="4"/>
  <c r="Q20" i="4"/>
  <c r="Q44" i="4"/>
  <c r="Q92" i="4"/>
  <c r="Q116" i="4"/>
  <c r="Q128" i="4"/>
  <c r="Q164" i="4"/>
  <c r="Q236" i="4"/>
  <c r="Q166" i="4"/>
  <c r="Q190" i="4"/>
  <c r="Q226" i="4"/>
  <c r="Q298" i="4"/>
  <c r="Q23" i="4"/>
  <c r="Q35" i="4"/>
  <c r="Q59" i="4"/>
  <c r="Q71" i="4"/>
  <c r="Q95" i="4"/>
  <c r="Q131" i="4"/>
  <c r="Q155" i="4"/>
  <c r="Q179" i="4"/>
  <c r="Q191" i="4"/>
  <c r="Q203" i="4"/>
  <c r="Q215" i="4"/>
  <c r="Q12" i="4"/>
  <c r="Q24" i="4"/>
  <c r="Q48" i="4"/>
  <c r="Q96" i="4"/>
  <c r="Q168" i="4"/>
  <c r="Q51" i="4"/>
  <c r="Q38" i="4"/>
  <c r="Q76" i="4"/>
  <c r="Q148" i="4"/>
  <c r="Q6" i="4"/>
  <c r="Q30" i="4"/>
  <c r="Q90" i="4"/>
  <c r="Q114" i="4"/>
  <c r="Q138" i="4"/>
  <c r="Q174" i="4"/>
  <c r="Q210" i="4"/>
  <c r="Q222" i="4"/>
  <c r="Q28" i="4"/>
  <c r="Q221" i="4"/>
  <c r="Q7" i="4"/>
  <c r="Q19" i="4"/>
  <c r="Q31" i="4"/>
  <c r="Q55" i="4"/>
  <c r="Q115" i="4"/>
  <c r="Q175" i="4"/>
  <c r="Q269" i="4"/>
  <c r="Q287" i="4"/>
  <c r="Q18" i="4"/>
  <c r="Q54" i="4"/>
  <c r="Q66" i="4"/>
  <c r="Q126" i="4"/>
  <c r="Q150" i="4"/>
  <c r="Q162" i="4"/>
  <c r="Q186" i="4"/>
  <c r="Q198" i="4"/>
  <c r="Q234" i="4"/>
  <c r="Q246" i="4"/>
  <c r="Q258" i="4"/>
  <c r="Q270" i="4"/>
  <c r="Q282" i="4"/>
  <c r="Q294" i="4"/>
  <c r="Q14" i="4"/>
  <c r="Q62" i="4"/>
  <c r="Q110" i="4"/>
  <c r="Q158" i="4"/>
  <c r="Q206" i="4"/>
  <c r="Q43" i="4"/>
  <c r="Q67" i="4"/>
  <c r="Q79" i="4"/>
  <c r="Q103" i="4"/>
  <c r="Q127" i="4"/>
  <c r="Q151" i="4"/>
  <c r="Q163" i="4"/>
  <c r="Q187" i="4"/>
  <c r="Q199" i="4"/>
  <c r="Q223" i="4"/>
  <c r="Q235" i="4"/>
  <c r="Q247" i="4"/>
  <c r="Q259" i="4"/>
  <c r="Q271" i="4"/>
  <c r="Q283" i="4"/>
  <c r="Q295" i="4"/>
  <c r="Q65" i="4"/>
  <c r="Q113" i="4"/>
  <c r="Q8" i="4"/>
  <c r="Q56" i="4"/>
  <c r="Q68" i="4"/>
  <c r="Q140" i="4"/>
  <c r="Q152" i="4"/>
  <c r="Q176" i="4"/>
  <c r="Q200" i="4"/>
  <c r="Q224" i="4"/>
  <c r="Q248" i="4"/>
  <c r="Q260" i="4"/>
  <c r="Q272" i="4"/>
  <c r="Q284" i="4"/>
  <c r="Q296" i="4"/>
  <c r="Q69" i="4"/>
  <c r="Q117" i="4"/>
  <c r="Q165" i="4"/>
  <c r="Q261" i="4"/>
  <c r="Q167" i="4"/>
  <c r="Q230" i="4"/>
  <c r="Q278" i="4"/>
  <c r="Q58" i="4"/>
  <c r="Q263" i="4"/>
  <c r="Q72" i="4"/>
  <c r="Q253" i="4"/>
  <c r="Q41" i="4"/>
  <c r="Q137" i="4"/>
  <c r="Q185" i="4"/>
  <c r="Q180" i="4"/>
  <c r="Q73" i="4"/>
  <c r="Q193" i="4"/>
  <c r="Q229" i="4"/>
  <c r="Q93" i="4"/>
  <c r="Q189" i="4"/>
  <c r="Q237" i="4"/>
  <c r="Q285" i="4"/>
  <c r="Q238" i="4"/>
  <c r="Q97" i="4"/>
  <c r="Q217" i="4"/>
  <c r="Q289" i="4"/>
  <c r="Q3" i="4"/>
  <c r="Q15" i="4"/>
  <c r="Q63" i="4"/>
  <c r="Q75" i="4"/>
  <c r="Q99" i="4"/>
  <c r="Q111" i="4"/>
  <c r="Q123" i="4"/>
  <c r="Q135" i="4"/>
  <c r="Q147" i="4"/>
  <c r="Q159" i="4"/>
  <c r="Q171" i="4"/>
  <c r="Q183" i="4"/>
  <c r="Q207" i="4"/>
  <c r="Q219" i="4"/>
  <c r="Q243" i="4"/>
  <c r="Q255" i="4"/>
  <c r="Q267" i="4"/>
  <c r="Q279" i="4"/>
  <c r="Q291" i="4"/>
  <c r="Q2" i="4"/>
  <c r="Q50" i="4"/>
  <c r="Q98" i="4"/>
  <c r="Q146" i="4"/>
  <c r="Q194" i="4"/>
  <c r="Q242" i="4"/>
  <c r="Q286" i="4"/>
  <c r="Q119" i="4"/>
  <c r="Q299" i="4"/>
  <c r="Q144" i="4"/>
  <c r="Q288" i="4"/>
  <c r="Q13" i="4"/>
  <c r="Q85" i="4"/>
  <c r="Q121" i="4"/>
  <c r="Q205" i="4"/>
  <c r="Q241" i="4"/>
  <c r="Q40" i="4"/>
  <c r="Q52" i="4"/>
  <c r="Q64" i="4"/>
  <c r="Q88" i="4"/>
  <c r="Q100" i="4"/>
  <c r="Q112" i="4"/>
  <c r="Q124" i="4"/>
  <c r="Q136" i="4"/>
  <c r="Q172" i="4"/>
  <c r="Q184" i="4"/>
  <c r="Q196" i="4"/>
  <c r="Q208" i="4"/>
  <c r="Q220" i="4"/>
  <c r="Q232" i="4"/>
  <c r="Q244" i="4"/>
  <c r="Q256" i="4"/>
  <c r="Q268" i="4"/>
  <c r="Q280" i="4"/>
  <c r="Q292" i="4"/>
  <c r="Q5" i="4"/>
  <c r="Q53" i="4"/>
  <c r="Q101" i="4"/>
  <c r="Q149" i="4"/>
  <c r="Q197" i="4"/>
  <c r="Q245" i="4"/>
  <c r="Q293" i="4"/>
  <c r="Q105" i="4"/>
  <c r="Q153" i="4"/>
  <c r="Q249" i="4"/>
  <c r="Q29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08A39-34EE-4AD0-8348-A3CA170E8157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45043B72-BE59-4D1A-9CEF-E3AA41C3B5F9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056F423C-BD5F-479F-85AB-1172FEED2588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4" xr16:uid="{9AD6AC4F-A8BE-4444-B624-A29F29441A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C23DA6BE-5419-4608-AE77-9503836A0D76}" name="WorksheetConnection_Engagment Summary!$A$1:$H$2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EngagmentSummaryA1H2011"/>
        </x15:connection>
      </ext>
    </extLst>
  </connection>
  <connection id="6" xr16:uid="{825D2A2B-6636-4435-A8F0-9AD1BE087755}" name="WorksheetConnection_Engagment Summary!$A$1:$I$201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EngagmentSummaryA1I2011"/>
        </x15:connection>
      </ext>
    </extLst>
  </connection>
  <connection id="7" xr16:uid="{7284A5CB-0FDE-4862-84DE-6923127DB689}" name="WorksheetConnection_Myntra Project Intershala.xlsx!Campaign_Data" type="102" refreshedVersion="8" minRefreshableVersion="5">
    <extLst>
      <ext xmlns:x15="http://schemas.microsoft.com/office/spreadsheetml/2010/11/main" uri="{DE250136-89BD-433C-8126-D09CA5730AF9}">
        <x15:connection id="Campaign_Data">
          <x15:rangePr sourceName="_xlcn.WorksheetConnection_MyntraProjectIntershala.xlsxCampaign_Data1"/>
        </x15:connection>
      </ext>
    </extLst>
  </connection>
  <connection id="8" xr16:uid="{32D4A649-31F5-43A1-B1F3-3FB1192B9FD8}" name="WorksheetConnection_Myntra Project Intershala.xlsx!Engagment_Summary" type="102" refreshedVersion="8" minRefreshableVersion="5">
    <extLst>
      <ext xmlns:x15="http://schemas.microsoft.com/office/spreadsheetml/2010/11/main" uri="{DE250136-89BD-433C-8126-D09CA5730AF9}">
        <x15:connection id="Engagment_Summary">
          <x15:rangePr sourceName="_xlcn.WorksheetConnection_MyntraProjectIntershala.xlsxEngagment_Summary1"/>
        </x15:connection>
      </ext>
    </extLst>
  </connection>
  <connection id="9" xr16:uid="{9EF49EDE-3C66-4A49-AA1B-7622BD6CE133}" name="WorksheetConnection_Myntra Project Intershala.xlsx!Post" type="102" refreshedVersion="8" minRefreshableVersion="5">
    <extLst>
      <ext xmlns:x15="http://schemas.microsoft.com/office/spreadsheetml/2010/11/main" uri="{DE250136-89BD-433C-8126-D09CA5730AF9}">
        <x15:connection id="Post">
          <x15:rangePr sourceName="_xlcn.WorksheetConnection_MyntraProjectIntershala.xlsxPost1"/>
        </x15:connection>
      </ext>
    </extLst>
  </connection>
  <connection id="10" xr16:uid="{4828CE78-0AE6-46F2-B752-FEE2D80A8ECE}" name="WorksheetConnection_Task 1 !$A$1:$S$3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ask1A1S3011"/>
        </x15:connection>
      </ext>
    </extLst>
  </connection>
</connections>
</file>

<file path=xl/sharedStrings.xml><?xml version="1.0" encoding="utf-8"?>
<sst xmlns="http://schemas.openxmlformats.org/spreadsheetml/2006/main" count="2669" uniqueCount="466">
  <si>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</si>
  <si>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</si>
  <si>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</si>
  <si>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</si>
  <si>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</si>
  <si>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</si>
  <si>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</si>
  <si>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</si>
  <si>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</si>
  <si>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</si>
  <si>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</si>
  <si>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Used.3</t>
  </si>
  <si>
    <t>Engagement Rate</t>
  </si>
  <si>
    <t>P001</t>
  </si>
  <si>
    <t>Twitter</t>
  </si>
  <si>
    <t>Reel</t>
  </si>
  <si>
    <t>Explore the latest reel on Myntra! Trendy styles await.</t>
  </si>
  <si>
    <t>MyntraSale</t>
  </si>
  <si>
    <t>FashionUpgrade</t>
  </si>
  <si>
    <t>P002</t>
  </si>
  <si>
    <t>Text</t>
  </si>
  <si>
    <t>Explore the latest text on Myntra! Trendy styles await.</t>
  </si>
  <si>
    <t>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</si>
  <si>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</si>
  <si>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</si>
  <si>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</si>
  <si>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</si>
  <si>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</si>
  <si>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</si>
  <si>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</si>
  <si>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</si>
  <si>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StyleWithMyntra</t>
  </si>
  <si>
    <t>MyntraFestiveEdit</t>
  </si>
  <si>
    <t>P006</t>
  </si>
  <si>
    <t>Facebook</t>
  </si>
  <si>
    <t>Carousel</t>
  </si>
  <si>
    <t>Explore the latest carousel on Myntra! Trendy styles await.</t>
  </si>
  <si>
    <t>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</si>
  <si>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</si>
  <si>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</si>
  <si>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</si>
  <si>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</si>
  <si>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</si>
  <si>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</si>
  <si>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</si>
  <si>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</si>
  <si>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</si>
  <si>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</si>
  <si>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</si>
  <si>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</si>
  <si>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</si>
  <si>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</si>
  <si>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</si>
  <si>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</si>
  <si>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</si>
  <si>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</si>
  <si>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</si>
  <si>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</si>
  <si>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</si>
  <si>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</si>
  <si>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</si>
  <si>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</si>
  <si>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</si>
  <si>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</si>
  <si>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</si>
  <si>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</si>
  <si>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</si>
  <si>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</si>
  <si>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</si>
  <si>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</si>
  <si>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</si>
  <si>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</si>
  <si>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</si>
  <si>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</si>
  <si>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</si>
  <si>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</si>
  <si>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</si>
  <si>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</si>
  <si>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</si>
  <si>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</si>
  <si>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</si>
  <si>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</si>
  <si>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</si>
  <si>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</si>
  <si>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</si>
  <si>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</si>
  <si>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</si>
  <si>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</si>
  <si>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</si>
  <si>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</si>
  <si>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</si>
  <si>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</si>
  <si>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</si>
  <si>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</si>
  <si>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</si>
  <si>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</si>
  <si>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</si>
  <si>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</si>
  <si>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</si>
  <si>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</si>
  <si>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</si>
  <si>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</si>
  <si>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</si>
  <si>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</si>
  <si>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</si>
  <si>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</si>
  <si>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</si>
  <si>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</si>
  <si>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</si>
  <si>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</si>
  <si>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</si>
  <si>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</si>
  <si>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</si>
  <si>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</si>
  <si>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</si>
  <si>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</si>
  <si>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</si>
  <si>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</si>
  <si>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</si>
  <si>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</si>
  <si>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</si>
  <si>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</si>
  <si>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</si>
  <si>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</si>
  <si>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</si>
  <si>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</si>
  <si>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</si>
  <si>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</si>
  <si>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</si>
  <si>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</si>
  <si>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</si>
  <si>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</si>
  <si>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</si>
  <si>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</si>
  <si>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</si>
  <si>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</si>
  <si>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</si>
  <si>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</si>
  <si>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</si>
  <si>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</si>
  <si>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</si>
  <si>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</si>
  <si>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</si>
  <si>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</si>
  <si>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</si>
  <si>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</si>
  <si>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</si>
  <si>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</si>
  <si>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</si>
  <si>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</si>
  <si>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</si>
  <si>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</si>
  <si>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</si>
  <si>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</si>
  <si>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</si>
  <si>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</si>
  <si>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</si>
  <si>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</si>
  <si>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</si>
  <si>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</si>
  <si>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</si>
  <si>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</si>
  <si>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</si>
  <si>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</si>
  <si>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</si>
  <si>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</si>
  <si>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</si>
  <si>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</si>
  <si>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</si>
  <si>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</si>
  <si>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</si>
  <si>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</si>
  <si>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</si>
  <si>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</si>
  <si>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</si>
  <si>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</si>
  <si>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</si>
  <si>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</si>
  <si>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</si>
  <si>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</si>
  <si>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</si>
  <si>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</si>
  <si>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</si>
  <si>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</si>
  <si>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</si>
  <si>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</si>
  <si>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</si>
  <si>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</si>
  <si>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</si>
  <si>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</si>
  <si>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</si>
  <si>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</si>
  <si>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</si>
  <si>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</si>
  <si>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</si>
  <si>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</si>
  <si>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</si>
  <si>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</si>
  <si>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</si>
  <si>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</si>
  <si>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</si>
  <si>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</si>
  <si>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</si>
  <si>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</si>
  <si>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</si>
  <si>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</si>
  <si>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</si>
  <si>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</si>
  <si>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</si>
  <si>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</si>
  <si>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</si>
  <si>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</si>
  <si>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</si>
  <si>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</si>
  <si>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</si>
  <si>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</si>
  <si>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</si>
  <si>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</si>
  <si>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</si>
  <si>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</si>
  <si>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</si>
  <si>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</si>
  <si>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</si>
  <si>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</si>
  <si>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</si>
  <si>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</si>
  <si>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</si>
  <si>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</si>
  <si>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</si>
  <si>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</si>
  <si>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</si>
  <si>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</si>
  <si>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</si>
  <si>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</si>
  <si>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</si>
  <si>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</si>
  <si>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</si>
  <si>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</si>
  <si>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</si>
  <si>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</si>
  <si>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</si>
  <si>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</si>
  <si>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</si>
  <si>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</si>
  <si>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</si>
  <si>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</si>
  <si>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</si>
  <si>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</si>
  <si>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</si>
  <si>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</si>
  <si>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</si>
  <si>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</si>
  <si>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</si>
  <si>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</si>
  <si>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</si>
  <si>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</si>
  <si>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</si>
  <si>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</si>
  <si>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</si>
  <si>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</si>
  <si>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</si>
  <si>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</si>
  <si>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</si>
  <si>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</si>
  <si>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</si>
  <si>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</si>
  <si>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</si>
  <si>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</si>
  <si>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</si>
  <si>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</si>
  <si>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</si>
  <si>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</si>
  <si>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</si>
  <si>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</si>
  <si>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</si>
  <si>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</si>
  <si>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</si>
  <si>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</si>
  <si>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</si>
  <si>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</si>
  <si>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</si>
  <si>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</si>
  <si>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</si>
  <si>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</si>
  <si>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</si>
  <si>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</si>
  <si>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</si>
  <si>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</si>
  <si>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</si>
  <si>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</si>
  <si>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</si>
  <si>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</si>
  <si>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</si>
  <si>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</si>
  <si>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</si>
  <si>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</si>
  <si>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</si>
  <si>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</si>
  <si>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</si>
  <si>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</si>
  <si>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</si>
  <si>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</si>
  <si>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</si>
  <si>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</si>
  <si>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</si>
  <si>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</si>
  <si>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</si>
  <si>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</si>
  <si>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</si>
  <si>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</si>
  <si>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</si>
  <si>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</si>
  <si>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</si>
  <si>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</si>
  <si>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</si>
  <si>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</si>
  <si>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</si>
  <si>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</si>
  <si>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</si>
  <si>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</si>
  <si>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</si>
  <si>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</si>
  <si>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</si>
  <si>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</si>
  <si>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</si>
  <si>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</si>
  <si>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</si>
  <si>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</si>
  <si>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</si>
  <si>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</si>
  <si>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</si>
  <si>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</si>
  <si>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</si>
  <si>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</si>
  <si>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</si>
  <si>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</si>
  <si>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</si>
  <si>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</si>
  <si>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 xml:space="preserve">Task 2.1 </t>
  </si>
  <si>
    <t xml:space="preserve">Average Engagement Rate Per Platform </t>
  </si>
  <si>
    <t>Row Labels</t>
  </si>
  <si>
    <t>Average of Engagement Rate</t>
  </si>
  <si>
    <t>Grand Total</t>
  </si>
  <si>
    <t xml:space="preserve">Task 2.2 </t>
  </si>
  <si>
    <t>Top 10 Myntra posts with highest engagement.</t>
  </si>
  <si>
    <t xml:space="preserve">Post ID </t>
  </si>
  <si>
    <t xml:space="preserve">Date </t>
  </si>
  <si>
    <t xml:space="preserve">Content Type </t>
  </si>
  <si>
    <t xml:space="preserve">Engagement Rate </t>
  </si>
  <si>
    <t>Task 2.3</t>
  </si>
  <si>
    <t>Total Likes, Shares, Comments by Content Type &amp; Platform</t>
  </si>
  <si>
    <t>Average Clicks per post by Hashtag</t>
  </si>
  <si>
    <t>Platfrom</t>
  </si>
  <si>
    <t>Total of Likes</t>
  </si>
  <si>
    <t>Total of Shares</t>
  </si>
  <si>
    <t>Total of Comments</t>
  </si>
  <si>
    <t>Average of Clicks</t>
  </si>
  <si>
    <t xml:space="preserve">Task 2.4 </t>
  </si>
  <si>
    <t>Top-performing hashtags</t>
  </si>
  <si>
    <t>Sum of Clicks</t>
  </si>
  <si>
    <t xml:space="preserve"> </t>
  </si>
  <si>
    <t>Max of Engagement Rate</t>
  </si>
  <si>
    <t>Task 3.1 Identify the platform with highest engagement</t>
  </si>
  <si>
    <t xml:space="preserve">Instagram is the platform with highest engagement </t>
  </si>
  <si>
    <t>Task 3.2 Compare follower growth rates across platforms</t>
  </si>
  <si>
    <t xml:space="preserve">Average of Growth Rate </t>
  </si>
  <si>
    <t xml:space="preserve">Twitter  has the highest follower growth rate </t>
  </si>
  <si>
    <t>Task 2.3 Visualize Engagement vs. Ad Spend per platform.</t>
  </si>
  <si>
    <t>Average of Engagement_Rate</t>
  </si>
  <si>
    <t>Average of Ad_Spend</t>
  </si>
  <si>
    <t xml:space="preserve">Instagram has the highest engagement vs Ads spend </t>
  </si>
  <si>
    <t xml:space="preserve">Reach per Platform </t>
  </si>
  <si>
    <t>Advice</t>
  </si>
  <si>
    <t>Sum of Reach</t>
  </si>
  <si>
    <t xml:space="preserve">Count of Combined Hashtags </t>
  </si>
  <si>
    <t>FashionDeals,MyntraFashion</t>
  </si>
  <si>
    <t>Task 4.1 Identify most frequently used Myntra hashtags.</t>
  </si>
  <si>
    <t>FashionDeals,MyntraSale</t>
  </si>
  <si>
    <t>FashionDeals,MyntraTrend</t>
  </si>
  <si>
    <t>FashionDeals,StyleWithMyntra</t>
  </si>
  <si>
    <t>MyntraFashion,FashionDeals</t>
  </si>
  <si>
    <t>MyntraFashion,MyntraSale</t>
  </si>
  <si>
    <t>MyntraFashion,MyntraTrend</t>
  </si>
  <si>
    <t>MyntraFashion,StyleWithMyntra</t>
  </si>
  <si>
    <t>MyntraSale,FashionDeals</t>
  </si>
  <si>
    <t>MyntraSale,MyntraFashion</t>
  </si>
  <si>
    <t>MyntraSale,MyntraTrend</t>
  </si>
  <si>
    <t>MyntraSale,StyleWithMyntra</t>
  </si>
  <si>
    <t>MyntraTrend,FashionDeals</t>
  </si>
  <si>
    <t>MyntraTrend,MyntraFashion</t>
  </si>
  <si>
    <t>MyntraTrend,MyntraSale</t>
  </si>
  <si>
    <t>MyntraTrend,StyleWithMyntra</t>
  </si>
  <si>
    <t xml:space="preserve">Most Frequent Used Hashtag is Stlye with Myntra </t>
  </si>
  <si>
    <t>StyleWithMyntra,FashionDeals</t>
  </si>
  <si>
    <t>StyleWithMyntra,MyntraFashion</t>
  </si>
  <si>
    <t>StyleWithMyntra,MyntraSale</t>
  </si>
  <si>
    <t>StyleWithMyntra,MyntraTrend</t>
  </si>
  <si>
    <t>Task 4.2  Compare average performance of posts containing each hashtag.</t>
  </si>
  <si>
    <t xml:space="preserve">Post using this hashtag is the highest performing </t>
  </si>
  <si>
    <t>Task 4.3 Compare content performance</t>
  </si>
  <si>
    <t>Average of Reach</t>
  </si>
  <si>
    <t>Advise - Recommend content type priorities per platform</t>
  </si>
  <si>
    <t>Total of Impressions</t>
  </si>
  <si>
    <t>Total of Clicks</t>
  </si>
  <si>
    <t>Task 5.1 Total Impressions, Likes, Clicks per Campaign.</t>
  </si>
  <si>
    <t>Average of Impressions</t>
  </si>
  <si>
    <t>Average of Likes</t>
  </si>
  <si>
    <t>Task 5.1  Average Impressions, Likes, Clicks per Campaign.</t>
  </si>
  <si>
    <t>Column Labels</t>
  </si>
  <si>
    <t>Task 6.1 Visualize weekly follower growth per platform</t>
  </si>
  <si>
    <t>2024</t>
  </si>
  <si>
    <t>Qtr2</t>
  </si>
  <si>
    <t>Qtr3</t>
  </si>
  <si>
    <t>Qtr4</t>
  </si>
  <si>
    <t>2025</t>
  </si>
  <si>
    <t>Qtr1</t>
  </si>
  <si>
    <t>Week_Start_Date</t>
  </si>
  <si>
    <t>New_Followers</t>
  </si>
  <si>
    <t>Task 6.4 Correlate ad spend vs. follower growth using scatter plots.</t>
  </si>
  <si>
    <t>Unfollows</t>
  </si>
  <si>
    <t>Total_Followers</t>
  </si>
  <si>
    <t>Engagement_Rate</t>
  </si>
  <si>
    <t>Ad_Spend</t>
  </si>
  <si>
    <t xml:space="preserve">Growth Rate </t>
  </si>
  <si>
    <t>Campaign_Name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</si>
  <si>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</si>
  <si>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</si>
  <si>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</si>
  <si>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</si>
  <si>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</si>
  <si>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</si>
  <si>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</si>
  <si>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</si>
  <si>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</si>
  <si>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</si>
  <si>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</si>
  <si>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</si>
  <si>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</si>
  <si>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 xml:space="preserve">Start Date </t>
  </si>
  <si>
    <t xml:space="preserve">End date </t>
  </si>
  <si>
    <t>Hashtags Used.2</t>
  </si>
  <si>
    <t>NA</t>
  </si>
  <si>
    <t xml:space="preserve">Campaign Phase </t>
  </si>
  <si>
    <t>Before Campaign</t>
  </si>
  <si>
    <t>During Campaign</t>
  </si>
  <si>
    <t>Sum of Likes</t>
  </si>
  <si>
    <t>Sum of Impressions</t>
  </si>
  <si>
    <t>Campaingn Name</t>
  </si>
  <si>
    <t xml:space="preserve">Enagegment Rate </t>
  </si>
  <si>
    <t xml:space="preserve">Uplift </t>
  </si>
  <si>
    <t xml:space="preserve">Sum Engagement  </t>
  </si>
  <si>
    <t>Sum of Sum Engagement</t>
  </si>
  <si>
    <t>Sum of Shares</t>
  </si>
  <si>
    <t>Sum of Comments</t>
  </si>
  <si>
    <t>ROI</t>
  </si>
  <si>
    <t xml:space="preserve">Total Bidget </t>
  </si>
  <si>
    <t xml:space="preserve">Growth Rate 2 </t>
  </si>
  <si>
    <t xml:space="preserve">Average of Growth Rate 2 </t>
  </si>
  <si>
    <t>Task 5.2  Engagement uplift during vs. before campaigns (e.gFashionUpgrade).</t>
  </si>
  <si>
    <t xml:space="preserve">Fashion Upgrade Campaign had the highest  Upliftment </t>
  </si>
  <si>
    <t>Task 5.2  Which campaign had the highest ROI (engagement vs. spend)?</t>
  </si>
  <si>
    <t xml:space="preserve">Fashion upgrade had the highest ROI </t>
  </si>
  <si>
    <t>Task 5.2 Which campaign drove the strongest follower growth?</t>
  </si>
  <si>
    <t xml:space="preserve">Style Revolution campaign drove the highest follower growth </t>
  </si>
  <si>
    <t>Sum of New_Followers</t>
  </si>
  <si>
    <t>Task 6.2 Identify the peak week of follower 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</si>
</sst>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3" tint="0.899990844447157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0" fontId="3" fillId="2" borderId="0" xfId="0" applyNumberFormat="1" applyFont="1" applyFill="1"/>
    <xf numFmtId="0" fontId="4" fillId="0" borderId="0" xfId="0" applyFont="1"/>
    <xf numFmtId="10" fontId="5" fillId="3" borderId="0" xfId="0" applyNumberFormat="1" applyFont="1" applyFill="1"/>
    <xf numFmtId="2" fontId="0" fillId="0" borderId="0" xfId="0" applyNumberFormat="1"/>
    <xf numFmtId="164" fontId="0" fillId="0" borderId="0" xfId="0" applyNumberFormat="1"/>
    <xf numFmtId="2" fontId="6" fillId="3" borderId="0" xfId="0" applyNumberFormat="1" applyFont="1" applyFill="1"/>
    <xf numFmtId="0" fontId="0" fillId="4" borderId="1" xfId="0" applyFill="1" applyBorder="1"/>
    <xf numFmtId="0" fontId="0" fillId="0" borderId="1" xfId="0" applyBorder="1"/>
    <xf numFmtId="0" fontId="0" fillId="0" borderId="0" xfId="0" applyAlignment="1">
      <alignment horizontal="left" indent="1"/>
    </xf>
    <xf numFmtId="0" fontId="0" fillId="4" borderId="2" xfId="0" applyFill="1" applyBorder="1"/>
    <xf numFmtId="0" fontId="0" fillId="0" borderId="2" xfId="0" applyBorder="1"/>
    <xf numFmtId="0" fontId="0" fillId="5" borderId="0" xfId="0" applyFill="1" applyAlignment="1">
      <alignment horizontal="left"/>
    </xf>
    <xf numFmtId="0" fontId="0" fillId="5" borderId="0" xfId="0" applyFill="1"/>
    <xf numFmtId="0" fontId="6" fillId="6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7" fillId="6" borderId="0" xfId="0" applyFont="1" applyFill="1"/>
    <xf numFmtId="0" fontId="8" fillId="0" borderId="0" xfId="0" applyFont="1"/>
    <xf numFmtId="165" fontId="0" fillId="0" borderId="0" xfId="0" applyNumberFormat="1"/>
    <xf numFmtId="1" fontId="0" fillId="0" borderId="0" xfId="0" applyNumberFormat="1"/>
    <xf numFmtId="1" fontId="7" fillId="7" borderId="0" xfId="0" applyNumberFormat="1" applyFont="1" applyFill="1"/>
    <xf numFmtId="14" fontId="0" fillId="0" borderId="2" xfId="0" applyNumberFormat="1" applyBorder="1"/>
    <xf numFmtId="14" fontId="0" fillId="0" borderId="1" xfId="0" applyNumberFormat="1" applyBorder="1"/>
    <xf numFmtId="10" fontId="0" fillId="0" borderId="1" xfId="0" applyNumberFormat="1" applyBorder="1"/>
    <xf numFmtId="14" fontId="0" fillId="4" borderId="1" xfId="0" applyNumberFormat="1" applyFill="1" applyBorder="1"/>
    <xf numFmtId="10" fontId="0" fillId="4" borderId="1" xfId="0" applyNumberFormat="1" applyFill="1" applyBorder="1"/>
    <xf numFmtId="0" fontId="0" fillId="0" borderId="3" xfId="0" applyBorder="1"/>
    <xf numFmtId="14" fontId="0" fillId="0" borderId="3" xfId="0" applyNumberFormat="1" applyBorder="1"/>
    <xf numFmtId="10" fontId="0" fillId="0" borderId="3" xfId="0" applyNumberFormat="1" applyBorder="1"/>
    <xf numFmtId="0" fontId="0" fillId="0" borderId="4" xfId="0" applyBorder="1"/>
    <xf numFmtId="0" fontId="9" fillId="0" borderId="0" xfId="0" applyFont="1"/>
    <xf numFmtId="0" fontId="10" fillId="0" borderId="0" xfId="1"/>
    <xf numFmtId="0" fontId="12" fillId="0" borderId="5" xfId="0" applyFont="1" applyBorder="1" applyAlignment="1">
      <alignment horizontal="left"/>
    </xf>
    <xf numFmtId="10" fontId="12" fillId="0" borderId="5" xfId="0" applyNumberFormat="1" applyFont="1" applyBorder="1"/>
    <xf numFmtId="9" fontId="0" fillId="0" borderId="0" xfId="0" applyNumberFormat="1"/>
    <xf numFmtId="0" fontId="12" fillId="8" borderId="5" xfId="0" applyFont="1" applyFill="1" applyBorder="1"/>
    <xf numFmtId="0" fontId="13" fillId="2" borderId="5" xfId="0" applyFont="1" applyFill="1" applyBorder="1" applyAlignment="1">
      <alignment horizontal="left"/>
    </xf>
    <xf numFmtId="10" fontId="13" fillId="2" borderId="5" xfId="0" applyNumberFormat="1" applyFont="1" applyFill="1" applyBorder="1"/>
    <xf numFmtId="10" fontId="6" fillId="2" borderId="0" xfId="0" applyNumberFormat="1" applyFont="1" applyFill="1"/>
    <xf numFmtId="9" fontId="6" fillId="2" borderId="0" xfId="0" applyNumberFormat="1" applyFont="1" applyFill="1"/>
    <xf numFmtId="14" fontId="0" fillId="0" borderId="0" xfId="0" applyNumberFormat="1" applyAlignment="1">
      <alignment horizontal="left"/>
    </xf>
    <xf numFmtId="0" fontId="6" fillId="2" borderId="0" xfId="0" applyFont="1" applyFill="1"/>
  </cellXfs>
  <cellStyles count="2">
    <cellStyle name="Hyperlink" xfId="1" builtinId="8"/>
    <cellStyle name="Normal" xfId="0" builtinId="0"/>
  </cellStyles>
  <dxfs count="1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border outline="0">
        <bottom style="thin">
          <color theme="9" tint="0.39997558519241921"/>
        </bottom>
      </border>
    </dxf>
    <dxf>
      <numFmt numFmtId="14" formatCode="0.00%"/>
    </dxf>
    <dxf>
      <numFmt numFmtId="14" formatCode="0.00%"/>
    </dxf>
    <dxf>
      <alignment horizontal="left" vertical="bottom" textRotation="0" wrapText="0" indent="1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" formatCode="0"/>
    </dxf>
    <dxf>
      <font>
        <color theme="2"/>
      </font>
    </dxf>
    <dxf>
      <fill>
        <patternFill patternType="solid">
          <bgColor rgb="FFC00000"/>
        </patternFill>
      </fill>
    </dxf>
    <dxf>
      <numFmt numFmtId="13" formatCode="0%"/>
    </dxf>
    <dxf>
      <font>
        <color theme="0"/>
      </font>
    </dxf>
    <dxf>
      <fill>
        <patternFill patternType="solid">
          <bgColor theme="5" tint="-0.249977111117893"/>
        </patternFill>
      </fill>
    </dxf>
    <dxf>
      <font>
        <color theme="0"/>
      </font>
    </dxf>
    <dxf>
      <fill>
        <patternFill patternType="solid">
          <bgColor theme="5" tint="-0.249977111117893"/>
        </patternFill>
      </fill>
    </dxf>
    <dxf>
      <font>
        <color theme="0"/>
      </font>
    </dxf>
    <dxf>
      <fill>
        <patternFill patternType="solid">
          <bgColor theme="5" tint="-0.249977111117893"/>
        </patternFill>
      </fill>
    </dxf>
    <dxf>
      <font>
        <color theme="0"/>
      </font>
    </dxf>
    <dxf>
      <fill>
        <patternFill patternType="solid">
          <bgColor theme="5" tint="-0.249977111117893"/>
        </patternFill>
      </fill>
    </dxf>
    <dxf>
      <font>
        <color theme="0"/>
      </font>
    </dxf>
    <dxf>
      <fill>
        <patternFill patternType="solid">
          <bgColor theme="5" tint="-0.249977111117893"/>
        </patternFill>
      </fill>
    </dxf>
    <dxf>
      <numFmt numFmtId="165" formatCode="0.0"/>
    </dxf>
    <dxf>
      <font>
        <color theme="0"/>
      </font>
    </dxf>
    <dxf>
      <font>
        <color theme="0"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5" tint="-0.249977111117893"/>
        </patternFill>
      </fill>
    </dxf>
    <dxf>
      <fill>
        <patternFill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5" tint="-0.249977111117893"/>
        </patternFill>
      </fill>
    </dxf>
    <dxf>
      <font>
        <color theme="2"/>
      </font>
    </dxf>
    <dxf>
      <fill>
        <patternFill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ont>
        <color theme="0"/>
      </font>
    </dxf>
    <dxf>
      <fill>
        <patternFill patternType="solid">
          <bgColor theme="3" tint="9.9978637043366805E-2"/>
        </patternFill>
      </fill>
    </dxf>
    <dxf>
      <font>
        <color theme="0"/>
      </font>
    </dxf>
    <dxf>
      <fill>
        <patternFill patternType="solid">
          <bgColor theme="3" tint="9.9978637043366805E-2"/>
        </patternFill>
      </fill>
    </dxf>
    <dxf>
      <font>
        <color theme="0"/>
      </font>
    </dxf>
    <dxf>
      <fill>
        <patternFill patternType="solid">
          <bgColor theme="3" tint="9.9978637043366805E-2"/>
        </patternFill>
      </fill>
    </dxf>
    <dxf>
      <font>
        <color theme="0"/>
      </font>
    </dxf>
    <dxf>
      <fill>
        <patternFill patternType="solid">
          <bgColor theme="3" tint="9.9978637043366805E-2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ont>
        <color theme="3" tint="0.89999084444715716"/>
      </font>
    </dxf>
    <dxf>
      <numFmt numFmtId="14" formatCode="0.00%"/>
    </dxf>
    <dxf>
      <fill>
        <patternFill>
          <bgColor rgb="FFC00000"/>
        </patternFill>
      </fill>
    </dxf>
    <dxf>
      <fill>
        <patternFill patternType="solid">
          <bgColor rgb="FFFFFF00"/>
        </patternFill>
      </fill>
    </dxf>
    <dxf>
      <font>
        <color theme="3" tint="0.89999084444715716"/>
      </font>
    </dxf>
    <dxf>
      <font>
        <b/>
      </font>
    </dxf>
    <dxf>
      <numFmt numFmtId="14" formatCode="0.00%"/>
    </dxf>
    <dxf>
      <numFmt numFmtId="14" formatCode="0.00%"/>
    </dxf>
    <dxf>
      <fill>
        <patternFill patternType="solid">
          <bgColor rgb="FFFF0000"/>
        </patternFill>
      </fill>
    </dxf>
    <dxf>
      <font>
        <color theme="2"/>
      </font>
    </dxf>
    <dxf>
      <numFmt numFmtId="164" formatCode="&quot;₹&quot;\ #,##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4" formatCode="0.00%"/>
    </dxf>
    <dxf>
      <numFmt numFmtId="14" formatCode="0.00%"/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[Myntra Social Media Analytics1.xlsx]Task 6!PivotTable8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'Task 6'!$B$3:$B$4</c:f>
              <c:strCache>
                <c:ptCount val="1"/>
                <c:pt idx="0">
                  <c:v>Facebook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'Task 6'!$A$5:$A$11</c:f>
              <c:multiLvlStrCache>
                <c:ptCount val="5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</c:lvl>
              </c:multiLvlStrCache>
            </c:multiLvlStrRef>
          </c:cat>
          <c:val>
            <c:numRef>
              <c:f>'Task 6'!$B$5:$B$11</c:f>
              <c:numCache>
                <c:formatCode>0.00%</c:formatCode>
                <c:ptCount val="5"/>
                <c:pt idx="0">
                  <c:v>2.480202873558297E-2</c:v>
                </c:pt>
                <c:pt idx="1">
                  <c:v>1.3317581474126365E-3</c:v>
                </c:pt>
                <c:pt idx="2">
                  <c:v>6.9215685890461846E-3</c:v>
                </c:pt>
                <c:pt idx="3">
                  <c:v>3.9035137420130846E-3</c:v>
                </c:pt>
                <c:pt idx="4">
                  <c:v>2.445122475830648E-3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80-4DC6-A06C-E149F1B7C498}"/>
            </c:ext>
          </c:extLst>
        </c:ser>
        <c:ser>
          <c:idx val="1"/>
          <c:order val="1"/>
          <c:tx>
            <c:strRef>
              <c:f>'Task 6'!$C$3:$C$4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'Task 6'!$A$5:$A$11</c:f>
              <c:multiLvlStrCache>
                <c:ptCount val="5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</c:lvl>
              </c:multiLvlStrCache>
            </c:multiLvlStrRef>
          </c:cat>
          <c:val>
            <c:numRef>
              <c:f>'Task 6'!$C$5:$C$11</c:f>
              <c:numCache>
                <c:formatCode>0.00%</c:formatCode>
                <c:ptCount val="5"/>
                <c:pt idx="0">
                  <c:v>8.2878238495944102E-3</c:v>
                </c:pt>
                <c:pt idx="1">
                  <c:v>7.0629862240717779E-3</c:v>
                </c:pt>
                <c:pt idx="2">
                  <c:v>6.964011510947693E-3</c:v>
                </c:pt>
                <c:pt idx="3">
                  <c:v>3.4672381564147853E-3</c:v>
                </c:pt>
                <c:pt idx="4">
                  <c:v>3.4145430189440602E-3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80-4DC6-A06C-E149F1B7C498}"/>
            </c:ext>
          </c:extLst>
        </c:ser>
        <c:ser>
          <c:idx val="2"/>
          <c:order val="2"/>
          <c:tx>
            <c:strRef>
              <c:f>'Task 6'!$D$3:$D$4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'Task 6'!$A$5:$A$11</c:f>
              <c:multiLvlStrCache>
                <c:ptCount val="5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</c:lvl>
              </c:multiLvlStrCache>
            </c:multiLvlStrRef>
          </c:cat>
          <c:val>
            <c:numRef>
              <c:f>'Task 6'!$D$5:$D$11</c:f>
              <c:numCache>
                <c:formatCode>0.00%</c:formatCode>
                <c:ptCount val="5"/>
                <c:pt idx="0">
                  <c:v>4.2267777974429425E-3</c:v>
                </c:pt>
                <c:pt idx="1">
                  <c:v>3.9458377308378804E-3</c:v>
                </c:pt>
                <c:pt idx="2">
                  <c:v>1.0012222340330817E-2</c:v>
                </c:pt>
                <c:pt idx="3">
                  <c:v>1.6874060069185133E-2</c:v>
                </c:pt>
                <c:pt idx="4">
                  <c:v>7.0551288476429323E-3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80-4DC6-A06C-E149F1B7C498}"/>
            </c:ext>
          </c:extLst>
        </c:ser>
        <c:ser>
          <c:idx val="3"/>
          <c:order val="3"/>
          <c:tx>
            <c:strRef>
              <c:f>'Task 6'!$E$3:$E$4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'Task 6'!$A$5:$A$11</c:f>
              <c:multiLvlStrCache>
                <c:ptCount val="5"/>
                <c:lvl>
                  <c:pt idx="0">
                    <c:v>Qtr2</c:v>
                  </c:pt>
                  <c:pt idx="1">
                    <c:v>Qtr3</c:v>
                  </c:pt>
                  <c:pt idx="2">
                    <c:v>Qtr4</c:v>
                  </c:pt>
                  <c:pt idx="3">
                    <c:v>Qtr1</c:v>
                  </c:pt>
                  <c:pt idx="4">
                    <c:v>Qtr2</c:v>
                  </c:pt>
                </c:lvl>
                <c:lvl>
                  <c:pt idx="0">
                    <c:v>2024</c:v>
                  </c:pt>
                  <c:pt idx="3">
                    <c:v>2025</c:v>
                  </c:pt>
                </c:lvl>
              </c:multiLvlStrCache>
            </c:multiLvlStrRef>
          </c:cat>
          <c:val>
            <c:numRef>
              <c:f>'Task 6'!$E$5:$E$11</c:f>
              <c:numCache>
                <c:formatCode>0.00%</c:formatCode>
                <c:ptCount val="5"/>
                <c:pt idx="0">
                  <c:v>1.4372646016528753E-3</c:v>
                </c:pt>
                <c:pt idx="1">
                  <c:v>5.5514285667009828E-3</c:v>
                </c:pt>
                <c:pt idx="2">
                  <c:v>8.7277596849171801E-3</c:v>
                </c:pt>
                <c:pt idx="3">
                  <c:v>1.4580088980941902E-2</c:v>
                </c:pt>
                <c:pt idx="4">
                  <c:v>1.0763706761701177E-2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280-4DC6-A06C-E149F1B7C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416240"/>
        <c:axId val="1635413840"/>
      </c:lineChart>
      <c:catAx>
        <c:axId val="163541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413840"/>
        <c:crosses val="autoZero"/>
        <c:auto val="1"/>
        <c:lblAlgn val="ctr"/>
        <c:lblOffset val="100"/>
        <c:noMultiLvlLbl val="0"/>
      </c:catAx>
      <c:valAx>
        <c:axId val="163541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41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Ads Spend vs Growth Rate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 6'!$B$28:$B$31</c:f>
              <c:numCache>
                <c:formatCode>General</c:formatCode>
                <c:ptCount val="4"/>
                <c:pt idx="0">
                  <c:v>27590.78</c:v>
                </c:pt>
                <c:pt idx="1">
                  <c:v>23287.46</c:v>
                </c:pt>
                <c:pt idx="2">
                  <c:v>21207.14</c:v>
                </c:pt>
                <c:pt idx="3">
                  <c:v>24572.94</c:v>
                </c:pt>
              </c:numCache>
            </c:numRef>
          </c:xVal>
          <c:yVal>
            <c:numRef>
              <c:f>'Task 6'!$C$28:$C$31</c:f>
              <c:numCache>
                <c:formatCode>0.00%</c:formatCode>
                <c:ptCount val="4"/>
                <c:pt idx="0">
                  <c:v>5.4649906832972654E-3</c:v>
                </c:pt>
                <c:pt idx="1">
                  <c:v>5.7625321264951823E-3</c:v>
                </c:pt>
                <c:pt idx="2">
                  <c:v>9.2800256766213396E-3</c:v>
                </c:pt>
                <c:pt idx="3">
                  <c:v>9.021066631336009E-3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12-41B6-909C-B90760A43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766144"/>
        <c:axId val="718769504"/>
      </c:scatterChart>
      <c:valAx>
        <c:axId val="71876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solidFill>
                      <a:schemeClr val="accent1"/>
                    </a:solidFill>
                  </a:rPr>
                  <a:t>Ads</a:t>
                </a:r>
                <a:r>
                  <a:rPr lang="en-IN" sz="1200" baseline="0">
                    <a:solidFill>
                      <a:schemeClr val="accent1"/>
                    </a:solidFill>
                  </a:rPr>
                  <a:t> Spend</a:t>
                </a:r>
                <a:endParaRPr lang="en-IN" sz="1200">
                  <a:solidFill>
                    <a:schemeClr val="accent1"/>
                  </a:solidFill>
                </a:endParaRPr>
              </a:p>
            </c:rich>
          </c:tx>
          <c:overlay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9504"/>
        <c:crosses val="autoZero"/>
        <c:crossBetween val="midCat"/>
      </c:valAx>
      <c:valAx>
        <c:axId val="71876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rPr>
                  <a:t>Growth Rate</a:t>
                </a:r>
              </a:p>
            </c:rich>
          </c:tx>
          <c:overlay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000" b="0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766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345915909734471e8a9c99961270cfab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530720</xdr:colOff>
      <xdr:row>6</xdr:row>
      <xdr:rowOff>15201</xdr:rowOff>
    </xdr:from>
    <xdr:to>
      <xdr:col>14</xdr:col>
      <xdr:colOff>448342</xdr:colOff>
      <xdr:row>14</xdr:row>
      <xdr:rowOff>25497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B0748-3021-D771-9030-4E4E6B6BF604}"/>
            </a:ext>
          </a:extLst>
        </xdr:cNvPr>
        <xdr:cNvSpPr/>
      </xdr:nvSpPr>
      <xdr:spPr>
        <a:xfrm>
          <a:off x="2973958" y="1103772"/>
          <a:ext cx="6025717" cy="1461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400"/>
            <a:t>Loom</a:t>
          </a:r>
          <a:r>
            <a:rPr lang="en-IN" sz="4400" baseline="0"/>
            <a:t> Link Here ! </a:t>
          </a:r>
          <a:endParaRPr lang="en-IN" sz="4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4</xdr:row>
      <xdr:rowOff>137160</xdr:rowOff>
    </xdr:from>
    <xdr:to>
      <xdr:col>3</xdr:col>
      <xdr:colOff>525780</xdr:colOff>
      <xdr:row>4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47CE8E7-25F0-9F93-4BC8-013BA85256B0}"/>
            </a:ext>
          </a:extLst>
        </xdr:cNvPr>
        <xdr:cNvCxnSpPr/>
      </xdr:nvCxnSpPr>
      <xdr:spPr>
        <a:xfrm flipV="1">
          <a:off x="2400300" y="868680"/>
          <a:ext cx="102870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116541</xdr:colOff>
      <xdr:row>15</xdr:row>
      <xdr:rowOff>35859</xdr:rowOff>
    </xdr:from>
    <xdr:to>
      <xdr:col>3</xdr:col>
      <xdr:colOff>535641</xdr:colOff>
      <xdr:row>15</xdr:row>
      <xdr:rowOff>51099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C935834-7018-478E-BD57-8E16A7009E0F}"/>
            </a:ext>
          </a:extLst>
        </xdr:cNvPr>
        <xdr:cNvCxnSpPr/>
      </xdr:nvCxnSpPr>
      <xdr:spPr>
        <a:xfrm flipV="1">
          <a:off x="8471647" y="3191435"/>
          <a:ext cx="102870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948765</xdr:colOff>
      <xdr:row>36</xdr:row>
      <xdr:rowOff>176557</xdr:rowOff>
    </xdr:from>
    <xdr:to>
      <xdr:col>1</xdr:col>
      <xdr:colOff>964640</xdr:colOff>
      <xdr:row>41</xdr:row>
      <xdr:rowOff>119529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62919C3-11FE-4EE5-8D4B-7F5BD0564A9B}"/>
            </a:ext>
          </a:extLst>
        </xdr:cNvPr>
        <xdr:cNvCxnSpPr/>
      </xdr:nvCxnSpPr>
      <xdr:spPr>
        <a:xfrm flipH="1">
          <a:off x="7859059" y="7370733"/>
          <a:ext cx="15875" cy="9290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486578</xdr:colOff>
      <xdr:row>47</xdr:row>
      <xdr:rowOff>73446</xdr:rowOff>
    </xdr:from>
    <xdr:to>
      <xdr:col>8</xdr:col>
      <xdr:colOff>523301</xdr:colOff>
      <xdr:row>52</xdr:row>
      <xdr:rowOff>156072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784703B-135B-1102-0328-AF47F903D063}"/>
            </a:ext>
          </a:extLst>
        </xdr:cNvPr>
        <xdr:cNvSpPr/>
      </xdr:nvSpPr>
      <xdr:spPr>
        <a:xfrm>
          <a:off x="8841036" y="9869277"/>
          <a:ext cx="4351663" cy="10006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/>
              </a:solidFill>
            </a:rPr>
            <a:t>Recommendation: Instagram and Facebook Cater to Myntra's 53 % Audience hence they should</a:t>
          </a:r>
          <a:r>
            <a:rPr lang="en-IN" sz="1800" b="1" baseline="0">
              <a:solidFill>
                <a:schemeClr val="bg2"/>
              </a:solidFill>
            </a:rPr>
            <a:t> focus on a multi platform strategy </a:t>
          </a:r>
          <a:endParaRPr lang="en-IN" sz="1800" b="1">
            <a:solidFill>
              <a:schemeClr val="bg2"/>
            </a:solidFill>
          </a:endParaRPr>
        </a:p>
      </xdr:txBody>
    </xdr:sp>
    <xdr:clientData/>
  </xdr:twoCellAnchor>
  <xdr:twoCellAnchor>
    <xdr:from>
      <xdr:col>3</xdr:col>
      <xdr:colOff>445062</xdr:colOff>
      <xdr:row>45</xdr:row>
      <xdr:rowOff>262992</xdr:rowOff>
    </xdr:from>
    <xdr:to>
      <xdr:col>3</xdr:col>
      <xdr:colOff>453692</xdr:colOff>
      <xdr:row>47</xdr:row>
      <xdr:rowOff>61558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3A3289B-2455-924B-70A2-4CEB19B5C115}"/>
            </a:ext>
          </a:extLst>
        </xdr:cNvPr>
        <xdr:cNvCxnSpPr/>
      </xdr:nvCxnSpPr>
      <xdr:spPr>
        <a:xfrm>
          <a:off x="5266566" y="13311399"/>
          <a:ext cx="8630" cy="3784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134937</xdr:colOff>
      <xdr:row>23</xdr:row>
      <xdr:rowOff>119062</xdr:rowOff>
    </xdr:from>
    <xdr:to>
      <xdr:col>2</xdr:col>
      <xdr:colOff>1508125</xdr:colOff>
      <xdr:row>23</xdr:row>
      <xdr:rowOff>134937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FD1F0D0-D7AF-07D0-2ECA-EDE0A17CC7B8}"/>
            </a:ext>
          </a:extLst>
        </xdr:cNvPr>
        <xdr:cNvCxnSpPr/>
      </xdr:nvCxnSpPr>
      <xdr:spPr>
        <a:xfrm flipV="1">
          <a:off x="3810000" y="4318000"/>
          <a:ext cx="1373188" cy="15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96740</xdr:colOff>
      <xdr:row>55</xdr:row>
      <xdr:rowOff>74421</xdr:rowOff>
    </xdr:from>
    <xdr:to>
      <xdr:col>2</xdr:col>
      <xdr:colOff>1469928</xdr:colOff>
      <xdr:row>55</xdr:row>
      <xdr:rowOff>90296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FA43001-73AD-4B9A-81DF-7CB747ACC415}"/>
            </a:ext>
          </a:extLst>
        </xdr:cNvPr>
        <xdr:cNvCxnSpPr/>
      </xdr:nvCxnSpPr>
      <xdr:spPr>
        <a:xfrm flipV="1">
          <a:off x="3702301" y="10928275"/>
          <a:ext cx="1373188" cy="15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22194</xdr:colOff>
      <xdr:row>64</xdr:row>
      <xdr:rowOff>110970</xdr:rowOff>
    </xdr:from>
    <xdr:to>
      <xdr:col>2</xdr:col>
      <xdr:colOff>1664563</xdr:colOff>
      <xdr:row>65</xdr:row>
      <xdr:rowOff>7398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BEB6B22-4552-9CDC-2834-4A625F05A659}"/>
            </a:ext>
          </a:extLst>
        </xdr:cNvPr>
        <xdr:cNvCxnSpPr/>
      </xdr:nvCxnSpPr>
      <xdr:spPr>
        <a:xfrm>
          <a:off x="2655903" y="12761650"/>
          <a:ext cx="1642369" cy="813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63623</xdr:colOff>
      <xdr:row>66</xdr:row>
      <xdr:rowOff>36990</xdr:rowOff>
    </xdr:from>
    <xdr:to>
      <xdr:col>2</xdr:col>
      <xdr:colOff>1657165</xdr:colOff>
      <xdr:row>66</xdr:row>
      <xdr:rowOff>93215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451F4DB-AD54-0E3A-7494-4198ED5D10A0}"/>
            </a:ext>
          </a:extLst>
        </xdr:cNvPr>
        <xdr:cNvCxnSpPr/>
      </xdr:nvCxnSpPr>
      <xdr:spPr>
        <a:xfrm flipV="1">
          <a:off x="2697332" y="13057573"/>
          <a:ext cx="1593542" cy="56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36990</xdr:colOff>
      <xdr:row>63</xdr:row>
      <xdr:rowOff>362504</xdr:rowOff>
    </xdr:from>
    <xdr:to>
      <xdr:col>5</xdr:col>
      <xdr:colOff>266330</xdr:colOff>
      <xdr:row>67</xdr:row>
      <xdr:rowOff>155359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12BA889-5B48-7B1E-0155-7329BAC1B45E}"/>
            </a:ext>
          </a:extLst>
        </xdr:cNvPr>
        <xdr:cNvSpPr/>
      </xdr:nvSpPr>
      <xdr:spPr>
        <a:xfrm>
          <a:off x="4461029" y="12650679"/>
          <a:ext cx="2626311" cy="7102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Courousel</a:t>
          </a:r>
          <a:r>
            <a:rPr lang="en-IN" sz="1100" baseline="0"/>
            <a:t> and video as performing better when compared to the static images posted on social media platform </a:t>
          </a: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74912</xdr:colOff>
      <xdr:row>72</xdr:row>
      <xdr:rowOff>106017</xdr:rowOff>
    </xdr:from>
    <xdr:to>
      <xdr:col>3</xdr:col>
      <xdr:colOff>6625</xdr:colOff>
      <xdr:row>74</xdr:row>
      <xdr:rowOff>125671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AE7E1E9-4D94-EE54-122B-02083F85B4F2}"/>
            </a:ext>
          </a:extLst>
        </xdr:cNvPr>
        <xdr:cNvCxnSpPr>
          <a:endCxn id="13" idx="1"/>
        </xdr:cNvCxnSpPr>
      </xdr:nvCxnSpPr>
      <xdr:spPr>
        <a:xfrm flipV="1">
          <a:off x="2698842" y="14279217"/>
          <a:ext cx="1720757" cy="3907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6625</xdr:colOff>
      <xdr:row>70</xdr:row>
      <xdr:rowOff>19878</xdr:rowOff>
    </xdr:from>
    <xdr:to>
      <xdr:col>4</xdr:col>
      <xdr:colOff>245165</xdr:colOff>
      <xdr:row>75</xdr:row>
      <xdr:rowOff>6626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6523C78-C496-18DE-B22E-66B6A8DABE97}"/>
            </a:ext>
          </a:extLst>
        </xdr:cNvPr>
        <xdr:cNvSpPr/>
      </xdr:nvSpPr>
      <xdr:spPr>
        <a:xfrm>
          <a:off x="4419599" y="13822017"/>
          <a:ext cx="2027583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Facebook</a:t>
          </a:r>
          <a:r>
            <a:rPr lang="en-IN" sz="1100" baseline="0"/>
            <a:t>- </a:t>
          </a:r>
          <a:br>
            <a:rPr lang="en-IN" sz="1100" baseline="0"/>
          </a:br>
          <a:r>
            <a:rPr lang="en-IN" sz="1100" baseline="0"/>
            <a:t>We get the highest reach through videos so we should give video format more priority </a:t>
          </a:r>
          <a:endParaRPr lang="en-IN" sz="1100"/>
        </a:p>
      </xdr:txBody>
    </xdr:sp>
    <xdr:clientData/>
  </xdr:twoCellAnchor>
  <xdr:twoCellAnchor>
    <xdr:from>
      <xdr:col>2</xdr:col>
      <xdr:colOff>68285</xdr:colOff>
      <xdr:row>77</xdr:row>
      <xdr:rowOff>46382</xdr:rowOff>
    </xdr:from>
    <xdr:to>
      <xdr:col>3</xdr:col>
      <xdr:colOff>13251</xdr:colOff>
      <xdr:row>77</xdr:row>
      <xdr:rowOff>99167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D427BD3-4221-AF68-5CE4-4A3DFE05082A}"/>
            </a:ext>
          </a:extLst>
        </xdr:cNvPr>
        <xdr:cNvCxnSpPr>
          <a:endCxn id="18" idx="1"/>
        </xdr:cNvCxnSpPr>
      </xdr:nvCxnSpPr>
      <xdr:spPr>
        <a:xfrm flipV="1">
          <a:off x="2692215" y="15147234"/>
          <a:ext cx="1734010" cy="527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13251</xdr:colOff>
      <xdr:row>75</xdr:row>
      <xdr:rowOff>112642</xdr:rowOff>
    </xdr:from>
    <xdr:to>
      <xdr:col>4</xdr:col>
      <xdr:colOff>251791</xdr:colOff>
      <xdr:row>78</xdr:row>
      <xdr:rowOff>165651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A363F3D-D03C-D376-011D-32B33F380CDF}"/>
            </a:ext>
          </a:extLst>
        </xdr:cNvPr>
        <xdr:cNvSpPr/>
      </xdr:nvSpPr>
      <xdr:spPr>
        <a:xfrm>
          <a:off x="4426225" y="14842433"/>
          <a:ext cx="2027583" cy="6096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Instagram-</a:t>
          </a:r>
        </a:p>
        <a:p>
          <a:pPr algn="l"/>
          <a:r>
            <a:rPr lang="en-IN" sz="1100" baseline="0"/>
            <a:t>We get the highest reach through Images </a:t>
          </a:r>
          <a:endParaRPr lang="en-IN" sz="1100"/>
        </a:p>
      </xdr:txBody>
    </xdr:sp>
    <xdr:clientData/>
  </xdr:twoCellAnchor>
  <xdr:twoCellAnchor>
    <xdr:from>
      <xdr:col>1</xdr:col>
      <xdr:colOff>1693885</xdr:colOff>
      <xdr:row>80</xdr:row>
      <xdr:rowOff>91910</xdr:rowOff>
    </xdr:from>
    <xdr:to>
      <xdr:col>2</xdr:col>
      <xdr:colOff>1626358</xdr:colOff>
      <xdr:row>80</xdr:row>
      <xdr:rowOff>102358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93DED30-2E75-3E7A-80D7-C9FAD08384A7}"/>
            </a:ext>
          </a:extLst>
        </xdr:cNvPr>
        <xdr:cNvCxnSpPr/>
      </xdr:nvCxnSpPr>
      <xdr:spPr>
        <a:xfrm>
          <a:off x="2620795" y="15491134"/>
          <a:ext cx="1632757" cy="1044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29174</xdr:colOff>
      <xdr:row>79</xdr:row>
      <xdr:rowOff>71698</xdr:rowOff>
    </xdr:from>
    <xdr:to>
      <xdr:col>4</xdr:col>
      <xdr:colOff>267714</xdr:colOff>
      <xdr:row>82</xdr:row>
      <xdr:rowOff>124708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654CC14-9B82-A3E7-7355-20BC36098C62}"/>
            </a:ext>
          </a:extLst>
        </xdr:cNvPr>
        <xdr:cNvSpPr/>
      </xdr:nvSpPr>
      <xdr:spPr>
        <a:xfrm>
          <a:off x="4447637" y="15288952"/>
          <a:ext cx="2029808" cy="59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Twitter-</a:t>
          </a:r>
        </a:p>
        <a:p>
          <a:pPr algn="l"/>
          <a:r>
            <a:rPr lang="en-IN" sz="1100" baseline="0"/>
            <a:t>We get the highest reach through Carousels</a:t>
          </a:r>
          <a:endParaRPr lang="en-IN" sz="1100"/>
        </a:p>
      </xdr:txBody>
    </xdr:sp>
    <xdr:clientData/>
  </xdr:twoCellAnchor>
  <xdr:twoCellAnchor>
    <xdr:from>
      <xdr:col>2</xdr:col>
      <xdr:colOff>32270</xdr:colOff>
      <xdr:row>85</xdr:row>
      <xdr:rowOff>73712</xdr:rowOff>
    </xdr:from>
    <xdr:to>
      <xdr:col>2</xdr:col>
      <xdr:colOff>1665027</xdr:colOff>
      <xdr:row>85</xdr:row>
      <xdr:rowOff>84160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F7D54E4-D832-1E08-F446-4FAF2ED5DE5C}"/>
            </a:ext>
          </a:extLst>
        </xdr:cNvPr>
        <xdr:cNvCxnSpPr/>
      </xdr:nvCxnSpPr>
      <xdr:spPr>
        <a:xfrm>
          <a:off x="2659464" y="16382787"/>
          <a:ext cx="1632757" cy="1044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16664</xdr:colOff>
      <xdr:row>83</xdr:row>
      <xdr:rowOff>167233</xdr:rowOff>
    </xdr:from>
    <xdr:to>
      <xdr:col>4</xdr:col>
      <xdr:colOff>255204</xdr:colOff>
      <xdr:row>87</xdr:row>
      <xdr:rowOff>38272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C72BF48-DA99-81C9-34E4-5D0E3EF3B48D}"/>
            </a:ext>
          </a:extLst>
        </xdr:cNvPr>
        <xdr:cNvSpPr/>
      </xdr:nvSpPr>
      <xdr:spPr>
        <a:xfrm>
          <a:off x="4435127" y="16112367"/>
          <a:ext cx="2029808" cy="5989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aseline="0"/>
            <a:t>Youtube-</a:t>
          </a:r>
        </a:p>
        <a:p>
          <a:pPr algn="l"/>
          <a:r>
            <a:rPr lang="en-IN" sz="1100" baseline="0"/>
            <a:t>We get the highest reach through Images</a:t>
          </a:r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56411</xdr:colOff>
      <xdr:row>40</xdr:row>
      <xdr:rowOff>52146</xdr:rowOff>
    </xdr:from>
    <xdr:to>
      <xdr:col>3</xdr:col>
      <xdr:colOff>503824</xdr:colOff>
      <xdr:row>40</xdr:row>
      <xdr:rowOff>87100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732CA1-6079-4E43-FB88-1E9D92FE2EFE}"/>
            </a:ext>
          </a:extLst>
        </xdr:cNvPr>
        <xdr:cNvCxnSpPr/>
      </xdr:nvCxnSpPr>
      <xdr:spPr>
        <a:xfrm flipV="1">
          <a:off x="3535732" y="7883014"/>
          <a:ext cx="447413" cy="349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53</xdr:row>
      <xdr:rowOff>34954</xdr:rowOff>
    </xdr:from>
    <xdr:to>
      <xdr:col>8</xdr:col>
      <xdr:colOff>319367</xdr:colOff>
      <xdr:row>54</xdr:row>
      <xdr:rowOff>134470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62268A0-AAD9-4C7F-9134-C8F5469CE37B}"/>
            </a:ext>
          </a:extLst>
        </xdr:cNvPr>
        <xdr:cNvCxnSpPr/>
      </xdr:nvCxnSpPr>
      <xdr:spPr>
        <a:xfrm>
          <a:off x="6841191" y="10730969"/>
          <a:ext cx="930088" cy="28441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63</xdr:row>
      <xdr:rowOff>179659</xdr:rowOff>
    </xdr:from>
    <xdr:to>
      <xdr:col>2</xdr:col>
      <xdr:colOff>557561</xdr:colOff>
      <xdr:row>64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4FA153D-33D4-4049-AC37-5C2908160B8F}"/>
            </a:ext>
          </a:extLst>
        </xdr:cNvPr>
        <xdr:cNvCxnSpPr/>
      </xdr:nvCxnSpPr>
      <xdr:spPr>
        <a:xfrm flipV="1">
          <a:off x="2787805" y="13146049"/>
          <a:ext cx="557561" cy="61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516331</xdr:colOff>
      <xdr:row>1</xdr:row>
      <xdr:rowOff>159989</xdr:rowOff>
    </xdr:from>
    <xdr:to>
      <xdr:col>11</xdr:col>
      <xdr:colOff>249412</xdr:colOff>
      <xdr:row>12</xdr:row>
      <xdr:rowOff>118314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2977A-E76B-B615-8228-45A7281FC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59233</xdr:colOff>
      <xdr:row>21</xdr:row>
      <xdr:rowOff>66225</xdr:rowOff>
    </xdr:from>
    <xdr:to>
      <xdr:col>11</xdr:col>
      <xdr:colOff>350252</xdr:colOff>
      <xdr:row>36</xdr:row>
      <xdr:rowOff>25194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8E3852-2579-8637-F416-D97485721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10.649771064818" createdVersion="8" refreshedVersion="8" minRefreshableVersion="3" recordCount="300" xr:uid="{269CAC14-6D76-4DBE-BACE-98F7C587AF99}">
  <cacheSource type="worksheet">
    <worksheetSource ref="A302:S602" sheet="Task 1 "/>
  </cacheSource>
  <cacheFields count="15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 count="6">
        <s v="Explore the latest reel on Myntra! Trendy styles await."/>
        <s v="Explore the latest text on Myntra! Trendy styles await."/>
        <s v="Explore the latest story on Myntra! Trendy styles await."/>
        <s v="Explore the latest carousel on Myntra! Trendy styles await."/>
        <s v="Explore the latest image on Myntra! Trendy styles await."/>
        <s v="Explore the latest video on Myntra! Trendy styles await."/>
      </sharedItems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2" numFmtId="0">
      <sharedItems count="5">
        <s v="MyntraSale"/>
        <s v="MyntraFashion"/>
        <s v="StyleWithMyntra"/>
        <s v="MyntraTrend"/>
        <s v="FashionDeals"/>
      </sharedItems>
    </cacheField>
    <cacheField name="Hashtags Used.3" numFmtId="0">
      <sharedItems/>
    </cacheField>
    <cacheField name="Campaign_Name" numFmtId="0">
      <sharedItems/>
    </cacheField>
    <cacheField name="Engagement 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10.774162037036" createdVersion="8" refreshedVersion="8" minRefreshableVersion="3" recordCount="200" xr:uid="{EFE687AD-20DE-462F-A0ED-872C4593C6D3}">
  <cacheSource type="worksheet">
    <worksheetSource ref="A1:H201" sheet="Engagment Summary"/>
  </cacheSource>
  <cacheFields count="10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9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 count="199">
        <n v="5904"/>
        <n v="9566"/>
        <n v="26752"/>
        <n v="30671"/>
        <n v="9920"/>
        <n v="7924"/>
        <n v="8912"/>
        <n v="21205"/>
        <n v="11329"/>
        <n v="46670"/>
        <n v="22482"/>
        <n v="24313"/>
        <n v="18050"/>
        <n v="30635"/>
        <n v="31280"/>
        <n v="1783"/>
        <n v="42307"/>
        <n v="5914"/>
        <n v="30060"/>
        <n v="22728"/>
        <n v="38610"/>
        <n v="2932"/>
        <n v="15071"/>
        <n v="10740"/>
        <n v="43420"/>
        <n v="32393"/>
        <n v="28474"/>
        <n v="17328"/>
        <n v="26067"/>
        <n v="32763"/>
        <n v="26452"/>
        <n v="15353"/>
        <n v="4839"/>
        <n v="39272"/>
        <n v="16804"/>
        <n v="49303"/>
        <n v="26455"/>
        <n v="12384"/>
        <n v="49372"/>
        <n v="47101"/>
        <n v="37903"/>
        <n v="33258"/>
        <n v="6915"/>
        <n v="35501"/>
        <n v="14203"/>
        <n v="22206"/>
        <n v="10283"/>
        <n v="24913"/>
        <n v="26925"/>
        <n v="9942"/>
        <n v="32929"/>
        <n v="37829"/>
        <n v="24384"/>
        <n v="25797"/>
        <n v="12646"/>
        <n v="26663"/>
        <n v="40478"/>
        <n v="15476"/>
        <n v="10217"/>
        <n v="21939"/>
        <n v="47462"/>
        <n v="30270"/>
        <n v="5442"/>
        <n v="1083"/>
        <n v="11901"/>
        <n v="24018"/>
        <n v="38883"/>
        <n v="30575"/>
        <n v="2315"/>
        <n v="12148"/>
        <n v="36851"/>
        <n v="41215"/>
        <n v="43836"/>
        <n v="4509"/>
        <n v="27822"/>
        <n v="36397"/>
        <n v="7285"/>
        <n v="33174"/>
        <n v="6742"/>
        <n v="32478"/>
        <n v="42824"/>
        <n v="21208"/>
        <n v="44321"/>
        <n v="13116"/>
        <n v="30214"/>
        <n v="15827"/>
        <n v="46643"/>
        <n v="36484"/>
        <n v="4996"/>
        <n v="36095"/>
        <n v="16443"/>
        <n v="47812"/>
        <n v="38452"/>
        <n v="30428"/>
        <n v="9269"/>
        <n v="29533"/>
        <n v="39997"/>
        <n v="5391"/>
        <n v="22373"/>
        <n v="1810"/>
        <n v="28498"/>
        <n v="39530"/>
        <n v="37876"/>
        <n v="36103"/>
        <n v="26103"/>
        <n v="3455"/>
        <n v="40888"/>
        <n v="22724"/>
        <n v="18601"/>
        <n v="20861"/>
        <n v="46625"/>
        <n v="20692"/>
        <n v="18656"/>
        <n v="13316"/>
        <n v="49558"/>
        <n v="4683"/>
        <n v="47502"/>
        <n v="35359"/>
        <n v="14154"/>
        <n v="4313"/>
        <n v="25140"/>
        <n v="9118"/>
        <n v="39931"/>
        <n v="37132"/>
        <n v="17951"/>
        <n v="2798"/>
        <n v="15045"/>
        <n v="14548"/>
        <n v="45708"/>
        <n v="12350"/>
        <n v="40868"/>
        <n v="43122"/>
        <n v="23853"/>
        <n v="45380"/>
        <n v="7705"/>
        <n v="25525"/>
        <n v="20560"/>
        <n v="19119"/>
        <n v="43999"/>
        <n v="10825"/>
        <n v="40323"/>
        <n v="48270"/>
        <n v="18001"/>
        <n v="3314"/>
        <n v="23489"/>
        <n v="42832"/>
        <n v="24494"/>
        <n v="44097"/>
        <n v="31853"/>
        <n v="37636"/>
        <n v="22996"/>
        <n v="49772"/>
        <n v="22713"/>
        <n v="8718"/>
        <n v="39031"/>
        <n v="33799"/>
        <n v="20553"/>
        <n v="10002"/>
        <n v="30987"/>
        <n v="6296"/>
        <n v="21539"/>
        <n v="14722"/>
        <n v="11383"/>
        <n v="9480"/>
        <n v="29116"/>
        <n v="14068"/>
        <n v="35801"/>
        <n v="49077"/>
        <n v="21453"/>
        <n v="21061"/>
        <n v="20059"/>
        <n v="23140"/>
        <n v="23461"/>
        <n v="11805"/>
        <n v="15969"/>
        <n v="2436"/>
        <n v="47603"/>
        <n v="42964"/>
        <n v="39923"/>
        <n v="2293"/>
        <n v="25920"/>
        <n v="11035"/>
        <n v="20733"/>
        <n v="18693"/>
        <n v="7875"/>
        <n v="8471"/>
        <n v="14090"/>
        <n v="14216"/>
        <n v="3582"/>
        <n v="32500"/>
        <n v="6832"/>
        <n v="33381"/>
        <n v="48419"/>
        <n v="16149"/>
        <n v="7541"/>
        <n v="20042"/>
        <n v="49400"/>
        <n v="4007"/>
        <n v="12174"/>
      </sharedItems>
    </cacheField>
    <cacheField name="Growth Rate " numFmtId="10">
      <sharedItems containsSemiMixedTypes="0" containsString="0" containsNumber="1" minValue="-4.0819787301048958E-3" maxValue="0.10825114265095021"/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11.595276504631" createdVersion="8" refreshedVersion="8" minRefreshableVersion="3" recordCount="300" xr:uid="{1B411C40-EB07-4458-9B31-34CE17E96D2F}">
  <cacheSource type="worksheet">
    <worksheetSource ref="A302:T602" sheet="Task 1 "/>
  </cacheSource>
  <cacheFields count="16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olumn1" numFmtId="0">
      <sharedItems count="5">
        <s v="MyntraSale"/>
        <s v="MyntraFashion"/>
        <s v="StyleWithMyntra"/>
        <s v="MyntraTrend"/>
        <s v="FashionDeals"/>
      </sharedItems>
    </cacheField>
    <cacheField name="Hashtags Used.3" numFmtId="0">
      <sharedItems containsBlank="1"/>
    </cacheField>
    <cacheField name="Campaign_me" numFmtId="0">
      <sharedItems count="4">
        <s v="FashionUpgrade"/>
        <s v="EndOfSeasonSale"/>
        <s v="MyntraFestiveEdit"/>
        <s v="StyleRevolution"/>
      </sharedItems>
    </cacheField>
    <cacheField name="Engagement Rate" numFmtId="10">
      <sharedItems containsSemiMixedTypes="0" containsString="0" containsNumber="1" minValue="5.2551586421122697E-2" maxValue="1.8129251700680271"/>
    </cacheField>
    <cacheField name="Combined Hashtags " numFmtId="0">
      <sharedItems count="25">
        <s v="MyntraSale"/>
        <s v="MyntraFashion"/>
        <s v="MyntraFashion,MyntraSale"/>
        <s v="StyleWithMyntra,MyntraFashion"/>
        <s v="MyntraTrend"/>
        <s v="StyleWithMyntra"/>
        <s v="StyleWithMyntra,MyntraSale"/>
        <s v="MyntraSale,MyntraFashion"/>
        <s v="MyntraFashion,FashionDeals"/>
        <s v="MyntraSale,FashionDeals"/>
        <s v="FashionDeals"/>
        <s v="MyntraSale,StyleWithMyntra"/>
        <s v="StyleWithMyntra,MyntraTrend"/>
        <s v="MyntraSale,MyntraTrend"/>
        <s v="MyntraTrend,MyntraFashion"/>
        <s v="MyntraTrend,FashionDeals"/>
        <s v="FashionDeals,MyntraSale"/>
        <s v="FashionDeals,MyntraFashion"/>
        <s v="MyntraFashion,StyleWithMyntra"/>
        <s v="StyleWithMyntra,FashionDeals"/>
        <s v="FashionDeals,MyntraTrend"/>
        <s v="MyntraTrend,MyntraSale"/>
        <s v="MyntraTrend,StyleWithMyntra"/>
        <s v="FashionDeals,StyleWithMyntra"/>
        <s v="MyntraFashion,MyntraTre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16.692848726852" createdVersion="8" refreshedVersion="8" minRefreshableVersion="3" recordCount="300" xr:uid="{D9A823FE-8846-47B0-8E80-1CEF9DB27B4B}">
  <cacheSource type="worksheet">
    <worksheetSource ref="A1:S301" sheet="Task 1 "/>
  </cacheSource>
  <cacheFields count="18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2" numFmtId="0">
      <sharedItems/>
    </cacheField>
    <cacheField name="Hashtags Used.3" numFmtId="0">
      <sharedItems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Start Date " numFmtId="14">
      <sharedItems containsSemiMixedTypes="0" containsNonDate="0" containsDate="1" containsString="0" minDate="2024-06-10T00:00:00" maxDate="2025-01-11T00:00:00"/>
    </cacheField>
    <cacheField name="End date " numFmtId="14">
      <sharedItems containsSemiMixedTypes="0" containsNonDate="0" containsDate="1" containsString="0" minDate="2024-07-05T00:00:00" maxDate="2025-02-11T00:00:00"/>
    </cacheField>
    <cacheField name="Campaign Phase " numFmtId="14">
      <sharedItems count="2">
        <s v="During Campaign"/>
        <s v="Before Campaign"/>
      </sharedItems>
    </cacheField>
    <cacheField name="Engagement Rate" numFmtId="10">
      <sharedItems containsSemiMixedTypes="0" containsString="0" containsNumber="1" minValue="5.2551586421122697E-2" maxValue="1.8129251700680271" count="300">
        <n v="5.2551586421122697E-2"/>
        <n v="5.4081095313322801E-2"/>
        <n v="5.5531494209584788E-2"/>
        <n v="5.5909322465613857E-2"/>
        <n v="5.6416400425985093E-2"/>
        <n v="5.6653298485940883E-2"/>
        <n v="5.7332570758993957E-2"/>
        <n v="5.7655717106444085E-2"/>
        <n v="5.7936488444630008E-2"/>
        <n v="5.8243321401216137E-2"/>
        <n v="5.8316766070245198E-2"/>
        <n v="5.8563792702765516E-2"/>
        <n v="5.9387824897400819E-2"/>
        <n v="5.941358024691358E-2"/>
        <n v="5.9496567505720827E-2"/>
        <n v="5.9928644240570844E-2"/>
        <n v="6.2129685107516146E-2"/>
        <n v="6.2150491965739366E-2"/>
        <n v="6.2467323109097243E-2"/>
        <n v="6.246991874522239E-2"/>
        <n v="6.2603126356925748E-2"/>
        <n v="6.3118551273952411E-2"/>
        <n v="6.3713620488940623E-2"/>
        <n v="6.3749764195434822E-2"/>
        <n v="6.3809622724794221E-2"/>
        <n v="6.3947934081681396E-2"/>
        <n v="6.4265122330790625E-2"/>
        <n v="6.461481657304112E-2"/>
        <n v="6.4884520656164318E-2"/>
        <n v="6.5455787978772245E-2"/>
        <n v="6.5515821264328367E-2"/>
        <n v="6.5617093055946027E-2"/>
        <n v="6.7103868574456813E-2"/>
        <n v="6.7234398994834563E-2"/>
        <n v="6.800325430032543E-2"/>
        <n v="6.8108806480899509E-2"/>
        <n v="6.8655003457763777E-2"/>
        <n v="6.9311459413307311E-2"/>
        <n v="6.9438087973557078E-2"/>
        <n v="7.0272020725388601E-2"/>
        <n v="7.055421038471886E-2"/>
        <n v="7.0822181933293038E-2"/>
        <n v="7.1133744304476013E-2"/>
        <n v="7.1501685934489398E-2"/>
        <n v="7.172350922350923E-2"/>
        <n v="7.1956537279290869E-2"/>
        <n v="7.198635172059864E-2"/>
        <n v="7.2000119875329657E-2"/>
        <n v="7.2070332803659209E-2"/>
        <n v="7.2116777745580993E-2"/>
        <n v="7.2126493695121141E-2"/>
        <n v="7.2503306878306875E-2"/>
        <n v="7.2579365079365077E-2"/>
        <n v="7.2739802071170159E-2"/>
        <n v="7.2969143576826198E-2"/>
        <n v="7.3018902217375503E-2"/>
        <n v="7.3170731707317069E-2"/>
        <n v="7.349527665317139E-2"/>
        <n v="7.3707865168539333E-2"/>
        <n v="7.4071349760941527E-2"/>
        <n v="7.412002573292896E-2"/>
        <n v="7.5229902106199939E-2"/>
        <n v="7.5280481001673588E-2"/>
        <n v="7.5843713789107758E-2"/>
        <n v="7.5868578363072495E-2"/>
        <n v="7.5968222442899705E-2"/>
        <n v="7.6097681302417369E-2"/>
        <n v="7.6523535487678915E-2"/>
        <n v="7.6867995018679955E-2"/>
        <n v="7.7249552156538517E-2"/>
        <n v="7.7291421856639245E-2"/>
        <n v="7.7512577512577507E-2"/>
        <n v="7.7533348349475686E-2"/>
        <n v="7.8689839572192513E-2"/>
        <n v="7.8849599245638849E-2"/>
        <n v="7.984956452889945E-2"/>
        <n v="7.9915048543689318E-2"/>
        <n v="8.0158206987475278E-2"/>
        <n v="8.0294585987261149E-2"/>
        <n v="8.0565268065268064E-2"/>
        <n v="8.0862831858407078E-2"/>
        <n v="8.1177520071364848E-2"/>
        <n v="8.1808097615085965E-2"/>
        <n v="8.2047718322909427E-2"/>
        <n v="8.2075471698113203E-2"/>
        <n v="8.2108498129342594E-2"/>
        <n v="8.21914819340199E-2"/>
        <n v="8.2753164556962022E-2"/>
        <n v="8.2835359571399134E-2"/>
        <n v="8.3274853801169585E-2"/>
        <n v="8.3539958039290485E-2"/>
        <n v="8.3726921425504502E-2"/>
        <n v="8.3921940869371006E-2"/>
        <n v="8.4062694239588759E-2"/>
        <n v="8.4203612479474554E-2"/>
        <n v="8.4862714173059003E-2"/>
        <n v="8.4946236559139784E-2"/>
        <n v="8.5520696919660646E-2"/>
        <n v="8.558620689655172E-2"/>
        <n v="8.5718409468138843E-2"/>
        <n v="8.5734265734265735E-2"/>
        <n v="8.6293505561535699E-2"/>
        <n v="8.6537809426924378E-2"/>
        <n v="8.6630570595585168E-2"/>
        <n v="8.6737756939878216E-2"/>
        <n v="8.6897539284772202E-2"/>
        <n v="8.7668609086629767E-2"/>
        <n v="8.7733440816874911E-2"/>
        <n v="8.7752275425405618E-2"/>
        <n v="8.8019732205778717E-2"/>
        <n v="8.837126600284495E-2"/>
        <n v="8.860696018453515E-2"/>
        <n v="8.9577656675749323E-2"/>
        <n v="8.9730807577268201E-2"/>
        <n v="9.023070704558174E-2"/>
        <n v="9.0606816292601824E-2"/>
        <n v="9.0759753593429152E-2"/>
        <n v="9.1137810638734856E-2"/>
        <n v="9.1365878393951966E-2"/>
        <n v="9.1897770527460579E-2"/>
        <n v="9.2298980747451867E-2"/>
        <n v="9.2726081258191345E-2"/>
        <n v="9.3421052631578946E-2"/>
        <n v="9.422796795338674E-2"/>
        <n v="9.4235532537716729E-2"/>
        <n v="9.4413295955146179E-2"/>
        <n v="9.5290736237010829E-2"/>
        <n v="9.7001272669424113E-2"/>
        <n v="9.7700431949264685E-2"/>
        <n v="9.8068107400130972E-2"/>
        <n v="9.8558100084817649E-2"/>
        <n v="9.859917557465242E-2"/>
        <n v="9.9255211647142488E-2"/>
        <n v="9.9578134817341346E-2"/>
        <n v="9.9632815002833983E-2"/>
        <n v="9.9829463465827106E-2"/>
        <n v="0.10005698005698006"/>
        <n v="0.10034235916588857"/>
        <n v="0.10086880280567512"/>
        <n v="0.10132030477519921"/>
        <n v="0.10297222222222223"/>
        <n v="0.10339256865912763"/>
        <n v="0.10340359564080613"/>
        <n v="0.1043848167539267"/>
        <n v="0.10617801791554102"/>
        <n v="0.1071650124069479"/>
        <n v="0.10768685795253277"/>
        <n v="0.10793717277486911"/>
        <n v="0.1095786671562328"/>
        <n v="0.10977802753582468"/>
        <n v="0.11114018842096787"/>
        <n v="0.11143487163332809"/>
        <n v="0.11232349165596919"/>
        <n v="0.11238095238095239"/>
        <n v="0.11307081114118571"/>
        <n v="0.11369088028965829"/>
        <n v="0.11465952405480581"/>
        <n v="0.11489268506351293"/>
        <n v="0.11508145034156594"/>
        <n v="0.11571269132653061"/>
        <n v="0.11619462599854757"/>
        <n v="0.11792317271769326"/>
        <n v="0.11861662987490802"/>
        <n v="0.11879910213243547"/>
        <n v="0.11990720603160794"/>
        <n v="0.1199202926956749"/>
        <n v="0.11996283514733209"/>
        <n v="0.12131237937689551"/>
        <n v="0.12232704402515723"/>
        <n v="0.12277759141227776"/>
        <n v="0.123309241094476"/>
        <n v="0.12353896103896105"/>
        <n v="0.12428384068475185"/>
        <n v="0.12490884163239112"/>
        <n v="0.12537731780940059"/>
        <n v="0.12575841147269717"/>
        <n v="0.12577012959422137"/>
        <n v="0.12781331438047855"/>
        <n v="0.1283706906360223"/>
        <n v="0.12885405960945528"/>
        <n v="0.12896028558679162"/>
        <n v="0.12936184657162253"/>
        <n v="0.12942500000000001"/>
        <n v="0.12943516308671441"/>
        <n v="0.13106060606060607"/>
        <n v="0.13331166419019316"/>
        <n v="0.13351302785265048"/>
        <n v="0.13387048227640017"/>
        <n v="0.13493953401503478"/>
        <n v="0.13498547567175018"/>
        <n v="0.13517919809886983"/>
        <n v="0.13576158940397351"/>
        <n v="0.13599052880820836"/>
        <n v="0.13614307931570763"/>
        <n v="0.13667732704931829"/>
        <n v="0.13707250341997265"/>
        <n v="0.13809430512016718"/>
        <n v="0.13840458048129492"/>
        <n v="0.13989473684210527"/>
        <n v="0.14220299534507186"/>
        <n v="0.14265722032712325"/>
        <n v="0.14276618001546368"/>
        <n v="0.14316214319138981"/>
        <n v="0.14320716458262928"/>
        <n v="0.14348370927318296"/>
        <n v="0.1441326530612245"/>
        <n v="0.14521452145214522"/>
        <n v="0.15105033277870217"/>
        <n v="0.15283323095823095"/>
        <n v="0.15339966832504145"/>
        <n v="0.15355188488042157"/>
        <n v="0.15405989502933004"/>
        <n v="0.15571802706241816"/>
        <n v="0.1569549774407219"/>
        <n v="0.15761129727142173"/>
        <n v="0.15989220750056141"/>
        <n v="0.16065573770491803"/>
        <n v="0.16118220597196831"/>
        <n v="0.1650782845473111"/>
        <n v="0.16510298716704411"/>
        <n v="0.16540727459016394"/>
        <n v="0.16683616863905326"/>
        <n v="0.16744313510550835"/>
        <n v="0.16754738655944859"/>
        <n v="0.16769515581610614"/>
        <n v="0.16843866371633656"/>
        <n v="0.16873144921925409"/>
        <n v="0.16888537906137185"/>
        <n v="0.17057291666666666"/>
        <n v="0.17291569632044715"/>
        <n v="0.17441662408448305"/>
        <n v="0.17743908486792079"/>
        <n v="0.17770337301587302"/>
        <n v="0.17801355732390214"/>
        <n v="0.17954159592529711"/>
        <n v="0.18248432325794406"/>
        <n v="0.18433235867446393"/>
        <n v="0.18519683938186141"/>
        <n v="0.18632075471698112"/>
        <n v="0.18806848582129482"/>
        <n v="0.19088381621305239"/>
        <n v="0.19156491900087783"/>
        <n v="0.19310344827586207"/>
        <n v="0.19484607062063539"/>
        <n v="0.19511518179295032"/>
        <n v="0.19847328244274809"/>
        <n v="0.19864505202032423"/>
        <n v="0.2015852613538989"/>
        <n v="0.2023049153013052"/>
        <n v="0.20357370772176134"/>
        <n v="0.20416333066453163"/>
        <n v="0.20675990675990677"/>
        <n v="0.20868152274837512"/>
        <n v="0.20871010638297871"/>
        <n v="0.21208106001558846"/>
        <n v="0.21636759108210984"/>
        <n v="0.21745283018867925"/>
        <n v="0.21826126954921804"/>
        <n v="0.21840570317563188"/>
        <n v="0.22157421618066214"/>
        <n v="0.23101532992668297"/>
        <n v="0.2316508937960042"/>
        <n v="0.23414918414918415"/>
        <n v="0.23616777446710979"/>
        <n v="0.23656250000000001"/>
        <n v="0.23673521198273673"/>
        <n v="0.24349030470914126"/>
        <n v="0.24763928234183191"/>
        <n v="0.25062082139446035"/>
        <n v="0.25279701651571657"/>
        <n v="0.25537047673750718"/>
        <n v="0.25701459034792368"/>
        <n v="0.25771055753262156"/>
        <n v="0.25869984981763572"/>
        <n v="0.26297968397291194"/>
        <n v="0.26876680752977333"/>
        <n v="0.28045655718611695"/>
        <n v="0.28245270711024134"/>
        <n v="0.28696581196581195"/>
        <n v="0.29199735449735448"/>
        <n v="0.29713518352730528"/>
        <n v="0.30126002290950743"/>
        <n v="0.31705583756345179"/>
        <n v="0.31965192168237855"/>
        <n v="0.32083531086853345"/>
        <n v="0.32349397590361445"/>
        <n v="0.33618012422360249"/>
        <n v="0.35666666666666669"/>
        <n v="0.36965174129353234"/>
        <n v="0.37955854126679461"/>
        <n v="0.38274706867671693"/>
        <n v="0.48518407662376534"/>
        <n v="0.50192307692307692"/>
        <n v="0.53389830508474578"/>
        <n v="0.53773584905660377"/>
        <n v="0.6508215962441315"/>
        <n v="0.70387596899224802"/>
        <n v="0.7168674698795181"/>
        <n v="0.86601941747572819"/>
        <n v="1.812925170068027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16.751257638891" createdVersion="8" refreshedVersion="8" minRefreshableVersion="3" recordCount="200" xr:uid="{A4118979-1F19-48DB-B4C2-70D748501FC4}">
  <cacheSource type="worksheet">
    <worksheetSource ref="A1:J201" sheet="Engagment Summary"/>
  </cacheSource>
  <cacheFields count="13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2"/>
    </cacheField>
    <cacheField name="Platform" numFmtId="0">
      <sharedItems/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Growth Rate " numFmtId="10">
      <sharedItems containsSemiMixedTypes="0" containsString="0" containsNumber="1" minValue="-4.0819787301048958E-3" maxValue="0.10825114265095021"/>
    </cacheField>
    <cacheField name="Growth Rate 2 " numFmtId="0">
      <sharedItems containsSemiMixedTypes="0" containsString="0" containsNumber="1" minValue="114.9992134689936" maxValue="1979.9994623528389"/>
    </cacheField>
    <cacheField name="Campaign_Name" numFmtId="0">
      <sharedItems containsBlank="1" count="5">
        <s v="EndOfSeasonSale"/>
        <s v="FashionUpgrade"/>
        <s v="MyntraFestiveEdit"/>
        <s v="StyleRevolution"/>
        <m/>
      </sharedItems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16.73104953704" backgroundQuery="1" createdVersion="8" refreshedVersion="8" minRefreshableVersion="3" recordCount="0" supportSubquery="1" supportAdvancedDrill="1" xr:uid="{2D750CEB-85A4-422B-BF48-0D30661F923A}">
  <cacheSource type="external" connectionId="4"/>
  <cacheFields count="5">
    <cacheField name="[Post].[Campaign_Name].[Campaign_Name]" caption="Campaign_Name" numFmtId="0" hierarchy="27" level="1">
      <sharedItems count="4">
        <s v="EndOfSeasonSale"/>
        <s v="FashionUpgrade"/>
        <s v="MyntraFestiveEdit"/>
        <s v="StyleRevolution"/>
      </sharedItems>
    </cacheField>
    <cacheField name="[Measures].[Sum of Likes]" caption="Sum of Likes" numFmtId="0" hierarchy="77" level="32767"/>
    <cacheField name="[Measures].[Sum of Shares]" caption="Sum of Shares" numFmtId="0" hierarchy="78" level="32767"/>
    <cacheField name="[Measures].[Sum of Comments]" caption="Sum of Comments" numFmtId="0" hierarchy="79" level="32767"/>
    <cacheField name="[Measures].[Sum of Sum Engagement]" caption="Sum of Sum Engagement" numFmtId="0" hierarchy="76" level="32767"/>
  </cacheFields>
  <cacheHierarchies count="83">
    <cacheHierarchy uniqueName="[Campaign_Data].[Campaign_Name]" caption="Campaign_Name" attribute="1" defaultMemberUniqueName="[Campaign_Data].[Campaign_Name].[All]" allUniqueName="[Campaign_Data].[Campaign_Name].[All]" dimensionUniqueName="[Campaign_Data]" displayFolder="" count="0" memberValueDatatype="130" unbalanced="0"/>
    <cacheHierarchy uniqueName="[Campaign_Data].[Start_Date]" caption="Start_Date" attribute="1" time="1" defaultMemberUniqueName="[Campaign_Data].[Start_Date].[All]" allUniqueName="[Campaign_Data].[Start_Date].[All]" dimensionUniqueName="[Campaign_Data]" displayFolder="" count="0" memberValueDatatype="7" unbalanced="0"/>
    <cacheHierarchy uniqueName="[Campaign_Data].[End_Date]" caption="End_Date" attribute="1" time="1" defaultMemberUniqueName="[Campaign_Data].[End_Date].[All]" allUniqueName="[Campaign_Data].[End_Date].[All]" dimensionUniqueName="[Campaign_Data]" displayFolder="" count="0" memberValueDatatype="7" unbalanced="0"/>
    <cacheHierarchy uniqueName="[Campaign_Data].[Objective]" caption="Objective" attribute="1" defaultMemberUniqueName="[Campaign_Data].[Objective].[All]" allUniqueName="[Campaign_Data].[Objective].[All]" dimensionUniqueName="[Campaign_Data]" displayFolder="" count="0" memberValueDatatype="130" unbalanced="0"/>
    <cacheHierarchy uniqueName="[Campaign_Data].[Total_Budget]" caption="Total_Budget" attribute="1" defaultMemberUniqueName="[Campaign_Data].[Total_Budget].[All]" allUniqueName="[Campaign_Data].[Total_Budget].[All]" dimensionUniqueName="[Campaign_Data]" displayFolder="" count="0" memberValueDatatype="20" unbalanced="0"/>
    <cacheHierarchy uniqueName="[Campaign_Data].[Target_Platforms]" caption="Target_Platforms" attribute="1" defaultMemberUniqueName="[Campaign_Data].[Target_Platforms].[All]" allUniqueName="[Campaign_Data].[Target_Platforms].[All]" dimensionUniqueName="[Campaign_Data]" displayFolder="" count="0" memberValueDatatype="130" unbalanced="0"/>
    <cacheHierarchy uniqueName="[Engagment_Summary].[Week_Start_Date]" caption="Week_Start_Date" attribute="1" time="1" defaultMemberUniqueName="[Engagment_Summary].[Week_Start_Date].[All]" allUniqueName="[Engagment_Summary].[Week_Start_Date].[All]" dimensionUniqueName="[Engagment_Summary]" displayFolder="" count="0" memberValueDatatype="7" unbalanced="0"/>
    <cacheHierarchy uniqueName="[Engagment_Summary].[Platform]" caption="Platform" attribute="1" defaultMemberUniqueName="[Engagment_Summary].[Platform].[All]" allUniqueName="[Engagment_Summary].[Platform].[All]" dimensionUniqueName="[Engagment_Summary]" displayFolder="" count="0" memberValueDatatype="130" unbalanced="0"/>
    <cacheHierarchy uniqueName="[Engagment_Summary].[New_Followers]" caption="New_Followers" attribute="1" defaultMemberUniqueName="[Engagment_Summary].[New_Followers].[All]" allUniqueName="[Engagment_Summary].[New_Followers].[All]" dimensionUniqueName="[Engagment_Summary]" displayFolder="" count="0" memberValueDatatype="20" unbalanced="0"/>
    <cacheHierarchy uniqueName="[Engagment_Summary].[Unfollows]" caption="Unfollows" attribute="1" defaultMemberUniqueName="[Engagment_Summary].[Unfollows].[All]" allUniqueName="[Engagment_Summary].[Unfollows].[All]" dimensionUniqueName="[Engagment_Summary]" displayFolder="" count="0" memberValueDatatype="20" unbalanced="0"/>
    <cacheHierarchy uniqueName="[Engagment_Summary].[Total_Followers]" caption="Total_Followers" attribute="1" defaultMemberUniqueName="[Engagment_Summary].[Total_Followers].[All]" allUniqueName="[Engagment_Summary].[Total_Followers].[All]" dimensionUniqueName="[Engagment_Summary]" displayFolder="" count="0" memberValueDatatype="20" unbalanced="0"/>
    <cacheHierarchy uniqueName="[Engagment_Summary].[Engagement_Rate]" caption="Engagement_Rate" attribute="1" defaultMemberUniqueName="[Engagment_Summary].[Engagement_Rate].[All]" allUniqueName="[Engagment_Summary].[Engagement_Rate].[All]" dimensionUniqueName="[Engagment_Summary]" displayFolder="" count="0" memberValueDatatype="5" unbalanced="0"/>
    <cacheHierarchy uniqueName="[Engagment_Summary].[Ad_Spend]" caption="Ad_Spend" attribute="1" defaultMemberUniqueName="[Engagment_Summary].[Ad_Spend].[All]" allUniqueName="[Engagment_Summary].[Ad_Spend].[All]" dimensionUniqueName="[Engagment_Summary]" displayFolder="" count="0" memberValueDatatype="20" unbalanced="0"/>
    <cacheHierarchy uniqueName="[Engagment_Summary].[Growth Rate]" caption="Growth Rate" attribute="1" defaultMemberUniqueName="[Engagment_Summary].[Growth Rate].[All]" allUniqueName="[Engagment_Summary].[Growth Rate].[All]" dimensionUniqueName="[Engagment_Summary]" displayFolder="" count="0" memberValueDatatype="5" unbalanced="0"/>
    <cacheHierarchy uniqueName="[Post].[Post ID]" caption="Post ID" attribute="1" defaultMemberUniqueName="[Post].[Post ID].[All]" allUniqueName="[Post].[Post ID].[All]" dimensionUniqueName="[Post]" displayFolder="" count="0" memberValueDatatype="130" unbalanced="0"/>
    <cacheHierarchy uniqueName="[Post].[Platform]" caption="Platform" attribute="1" defaultMemberUniqueName="[Post].[Platform].[All]" allUniqueName="[Post].[Platform].[All]" dimensionUniqueName="[Post]" displayFolder="" count="0" memberValueDatatype="130" unbalanced="0"/>
    <cacheHierarchy uniqueName="[Post].[Date]" caption="Date" attribute="1" time="1" defaultMemberUniqueName="[Post].[Date].[All]" allUniqueName="[Post].[Date].[All]" dimensionUniqueName="[Post]" displayFolder="" count="0" memberValueDatatype="7" unbalanced="0"/>
    <cacheHierarchy uniqueName="[Post].[Content Type]" caption="Content Type" attribute="1" defaultMemberUniqueName="[Post].[Content Type].[All]" allUniqueName="[Post].[Content Type].[All]" dimensionUniqueName="[Post]" displayFolder="" count="0" memberValueDatatype="130" unbalanced="0"/>
    <cacheHierarchy uniqueName="[Post].[Post Text]" caption="Post Text" attribute="1" defaultMemberUniqueName="[Post].[Post Text].[All]" allUniqueName="[Post].[Post Text].[All]" dimensionUniqueName="[Post]" displayFolder="" count="0" memberValueDatatype="130" unbalanced="0"/>
    <cacheHierarchy uniqueName="[Post].[Likes]" caption="Likes" attribute="1" defaultMemberUniqueName="[Post].[Likes].[All]" allUniqueName="[Post].[Likes].[All]" dimensionUniqueName="[Post]" displayFolder="" count="0" memberValueDatatype="20" unbalanced="0"/>
    <cacheHierarchy uniqueName="[Post].[Shares]" caption="Shares" attribute="1" defaultMemberUniqueName="[Post].[Shares].[All]" allUniqueName="[Post].[Shares].[All]" dimensionUniqueName="[Post]" displayFolder="" count="0" memberValueDatatype="20" unbalanced="0"/>
    <cacheHierarchy uniqueName="[Post].[Comments]" caption="Comments" attribute="1" defaultMemberUniqueName="[Post].[Comments].[All]" allUniqueName="[Post].[Comments].[All]" dimensionUniqueName="[Post]" displayFolder="" count="0" memberValueDatatype="20" unbalanced="0"/>
    <cacheHierarchy uniqueName="[Post].[Impressions]" caption="Impressions" attribute="1" defaultMemberUniqueName="[Post].[Impressions].[All]" allUniqueName="[Post].[Impressions].[All]" dimensionUniqueName="[Post]" displayFolder="" count="0" memberValueDatatype="20" unbalanced="0"/>
    <cacheHierarchy uniqueName="[Post].[Reach]" caption="Reach" attribute="1" defaultMemberUniqueName="[Post].[Reach].[All]" allUniqueName="[Post].[Reach].[All]" dimensionUniqueName="[Post]" displayFolder="" count="0" memberValueDatatype="20" unbalanced="0"/>
    <cacheHierarchy uniqueName="[Post].[Clicks]" caption="Clicks" attribute="1" defaultMemberUniqueName="[Post].[Clicks].[All]" allUniqueName="[Post].[Clicks].[All]" dimensionUniqueName="[Post]" displayFolder="" count="0" memberValueDatatype="20" unbalanced="0"/>
    <cacheHierarchy uniqueName="[Post].[Hashtags Used.2]" caption="Hashtags Used.2" attribute="1" defaultMemberUniqueName="[Post].[Hashtags Used.2].[All]" allUniqueName="[Post].[Hashtags Used.2].[All]" dimensionUniqueName="[Post]" displayFolder="" count="0" memberValueDatatype="130" unbalanced="0"/>
    <cacheHierarchy uniqueName="[Post].[Hashtags Used.3]" caption="Hashtags Used.3" attribute="1" defaultMemberUniqueName="[Post].[Hashtags Used.3].[All]" allUniqueName="[Post].[Hashtags Used.3].[All]" dimensionUniqueName="[Post]" displayFolder="" count="0" memberValueDatatype="130" unbalanced="0"/>
    <cacheHierarchy uniqueName="[Post].[Campaign_Name]" caption="Campaign_Name" attribute="1" defaultMemberUniqueName="[Post].[Campaign_Name].[All]" allUniqueName="[Post].[Campaign_Name].[All]" dimensionUniqueName="[Post]" displayFolder="" count="2" memberValueDatatype="130" unbalanced="0">
      <fieldsUsage count="2">
        <fieldUsage x="-1"/>
        <fieldUsage x="0"/>
      </fieldsUsage>
    </cacheHierarchy>
    <cacheHierarchy uniqueName="[Post].[Start Date]" caption="Start Date" attribute="1" time="1" defaultMemberUniqueName="[Post].[Start Date].[All]" allUniqueName="[Post].[Start Date].[All]" dimensionUniqueName="[Post]" displayFolder="" count="0" memberValueDatatype="7" unbalanced="0"/>
    <cacheHierarchy uniqueName="[Post].[End date]" caption="End date" attribute="1" time="1" defaultMemberUniqueName="[Post].[End date].[All]" allUniqueName="[Post].[End date].[All]" dimensionUniqueName="[Post]" displayFolder="" count="0" memberValueDatatype="7" unbalanced="0"/>
    <cacheHierarchy uniqueName="[Post].[Campaign Phase]" caption="Campaign Phase" attribute="1" defaultMemberUniqueName="[Post].[Campaign Phase].[All]" allUniqueName="[Post].[Campaign Phase].[All]" dimensionUniqueName="[Post]" displayFolder="" count="0" memberValueDatatype="130" unbalanced="0"/>
    <cacheHierarchy uniqueName="[Post].[Sum Engagement]" caption="Sum Engagement" attribute="1" defaultMemberUniqueName="[Post].[Sum Engagement].[All]" allUniqueName="[Post].[Sum Engagement].[All]" dimensionUniqueName="[Post]" displayFolder="" count="0" memberValueDatatype="20" unbalanced="0"/>
    <cacheHierarchy uniqueName="[Post].[Engagement Rate]" caption="Engagement Rate" attribute="1" defaultMemberUniqueName="[Post].[Engagement Rate].[All]" allUniqueName="[Post].[Engagement Rate].[All]" dimensionUniqueName="[Post]" displayFolder="" count="0" memberValueDatatype="5" unbalanced="0"/>
    <cacheHierarchy uniqueName="[Range].[Post ID]" caption="Post ID" attribute="1" defaultMemberUniqueName="[Range].[Post ID].[All]" allUniqueName="[Range].[Post ID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ontent Type]" caption="Content Type" attribute="1" defaultMemberUniqueName="[Range].[Content Type].[All]" allUniqueName="[Range].[Content Type].[All]" dimensionUniqueName="[Range]" displayFolder="" count="0" memberValueDatatype="130" unbalanced="0"/>
    <cacheHierarchy uniqueName="[Range].[Post Text]" caption="Post Text" attribute="1" defaultMemberUniqueName="[Range].[Post Text].[All]" allUniqueName="[Range].[Post Text].[All]" dimensionUniqueName="[Range]" displayFolder="" count="0" memberValueDatatype="130" unbalanced="0"/>
    <cacheHierarchy uniqueName="[Range].[Likes]" caption="Likes" attribute="1" defaultMemberUniqueName="[Range].[Likes].[All]" allUniqueName="[Range].[Likes].[All]" dimensionUniqueName="[Range]" displayFolder="" count="0" memberValueDatatype="20" unbalanced="0"/>
    <cacheHierarchy uniqueName="[Range].[Shares]" caption="Shares" attribute="1" defaultMemberUniqueName="[Range].[Shares].[All]" allUniqueName="[Range].[Shares].[All]" dimensionUniqueName="[Range]" displayFolder="" count="0" memberValueDatatype="20" unbalanced="0"/>
    <cacheHierarchy uniqueName="[Range].[Comments]" caption="Comments" attribute="1" defaultMemberUniqueName="[Range].[Comments].[All]" allUniqueName="[Range].[Comments].[All]" dimensionUniqueName="[Range]" displayFolder="" count="0" memberValueDatatype="2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Reach]" caption="Reach" attribute="1" defaultMemberUniqueName="[Range].[Reach].[All]" allUniqueName="[Range].[Reach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Hashtags Used.2]" caption="Hashtags Used.2" attribute="1" defaultMemberUniqueName="[Range].[Hashtags Used.2].[All]" allUniqueName="[Range].[Hashtags Used.2].[All]" dimensionUniqueName="[Range]" displayFolder="" count="0" memberValueDatatype="130" unbalanced="0"/>
    <cacheHierarchy uniqueName="[Range].[Hashtags Used.3]" caption="Hashtags Used.3" attribute="1" defaultMemberUniqueName="[Range].[Hashtags Used.3].[All]" allUniqueName="[Range].[Hashtags Used.3].[All]" dimensionUniqueName="[Range]" displayFolder="" count="0" memberValueDatatype="130" unbalanced="0"/>
    <cacheHierarchy uniqueName="[Range].[Campaign_Name]" caption="Campaign_Name" attribute="1" defaultMemberUniqueName="[Range].[Campaign_Name].[All]" allUniqueName="[Range].[Campaign_Name].[All]" dimensionUniqueName="[Range]" displayFolder="" count="0" memberValueDatatype="130" unbalanced="0"/>
    <cacheHierarchy uniqueName="[Range].[Start Date]" caption="Start Date" attribute="1" time="1" defaultMemberUniqueName="[Range].[Start Date].[All]" allUniqueName="[Range].[Start Date].[All]" dimensionUniqueName="[Range]" displayFolder="" count="0" memberValueDatatype="7" unbalanced="0"/>
    <cacheHierarchy uniqueName="[Range].[End date]" caption="End date" attribute="1" time="1" defaultMemberUniqueName="[Range].[End date].[All]" allUniqueName="[Range].[End date].[All]" dimensionUniqueName="[Range]" displayFolder="" count="0" memberValueDatatype="7" unbalanced="0"/>
    <cacheHierarchy uniqueName="[Range].[Campaign Phase]" caption="Campaign Phase" attribute="1" defaultMemberUniqueName="[Range].[Campaign Phase].[All]" allUniqueName="[Range].[Campaign Phase].[All]" dimensionUniqueName="[Range]" displayFolder="" count="0" memberValueDatatype="130" unbalanced="0"/>
    <cacheHierarchy uniqueName="[Range].[Sum Engagement]" caption="Sum Engagement" attribute="1" defaultMemberUniqueName="[Range].[Sum Engagement].[All]" allUniqueName="[Range].[Sum Engagement].[All]" dimensionUniqueName="[Range]" displayFolder="" count="0" memberValueDatatype="20" unbalanced="0"/>
    <cacheHierarchy uniqueName="[Range].[Engagement Rate]" caption="Engagement Rate" attribute="1" defaultMemberUniqueName="[Range].[Engagement Rate].[All]" allUniqueName="[Range].[Engagement Rate].[All]" dimensionUniqueName="[Range]" displayFolder="" count="0" memberValueDatatype="5" unbalanced="0"/>
    <cacheHierarchy uniqueName="[Range 1].[Week_Start_Date]" caption="Week_Start_Date" attribute="1" time="1" defaultMemberUniqueName="[Range 1].[Week_Start_Date].[All]" allUniqueName="[Range 1].[Week_Start_Date].[All]" dimensionUniqueName="[Range 1]" displayFolder="" count="0" memberValueDatatype="7" unbalanced="0"/>
    <cacheHierarchy uniqueName="[Range 1].[Platform]" caption="Platform" attribute="1" defaultMemberUniqueName="[Range 1].[Platform].[All]" allUniqueName="[Range 1].[Platform].[All]" dimensionUniqueName="[Range 1]" displayFolder="" count="0" memberValueDatatype="130" unbalanced="0"/>
    <cacheHierarchy uniqueName="[Range 1].[New_Followers]" caption="New_Followers" attribute="1" defaultMemberUniqueName="[Range 1].[New_Followers].[All]" allUniqueName="[Range 1].[New_Followers].[All]" dimensionUniqueName="[Range 1]" displayFolder="" count="0" memberValueDatatype="20" unbalanced="0"/>
    <cacheHierarchy uniqueName="[Range 1].[Unfollows]" caption="Unfollows" attribute="1" defaultMemberUniqueName="[Range 1].[Unfollows].[All]" allUniqueName="[Range 1].[Unfollows].[All]" dimensionUniqueName="[Range 1]" displayFolder="" count="0" memberValueDatatype="20" unbalanced="0"/>
    <cacheHierarchy uniqueName="[Range 1].[Total_Followers]" caption="Total_Followers" attribute="1" defaultMemberUniqueName="[Range 1].[Total_Followers].[All]" allUniqueName="[Range 1].[Total_Followers].[All]" dimensionUniqueName="[Range 1]" displayFolder="" count="0" memberValueDatatype="20" unbalanced="0"/>
    <cacheHierarchy uniqueName="[Range 1].[Engagement_Rate]" caption="Engagement_Rate" attribute="1" defaultMemberUniqueName="[Range 1].[Engagement_Rate].[All]" allUniqueName="[Range 1].[Engagement_Rate].[All]" dimensionUniqueName="[Range 1]" displayFolder="" count="0" memberValueDatatype="5" unbalanced="0"/>
    <cacheHierarchy uniqueName="[Range 1].[Ad_Spend]" caption="Ad_Spend" attribute="1" defaultMemberUniqueName="[Range 1].[Ad_Spend].[All]" allUniqueName="[Range 1].[Ad_Spend].[All]" dimensionUniqueName="[Range 1]" displayFolder="" count="0" memberValueDatatype="20" unbalanced="0"/>
    <cacheHierarchy uniqueName="[Range 1].[Growth Rate]" caption="Growth Rate" attribute="1" defaultMemberUniqueName="[Range 1].[Growth Rate].[All]" allUniqueName="[Range 1].[Growth Rate].[All]" dimensionUniqueName="[Range 1]" displayFolder="" count="0" memberValueDatatype="5" unbalanced="0"/>
    <cacheHierarchy uniqueName="[Range 2].[Week_Start_Date]" caption="Week_Start_Date" attribute="1" time="1" defaultMemberUniqueName="[Range 2].[Week_Start_Date].[All]" allUniqueName="[Range 2].[Week_Start_Date].[All]" dimensionUniqueName="[Range 2]" displayFolder="" count="0" memberValueDatatype="7" unbalanced="0"/>
    <cacheHierarchy uniqueName="[Range 2].[Platform]" caption="Platform" attribute="1" defaultMemberUniqueName="[Range 2].[Platform].[All]" allUniqueName="[Range 2].[Platform].[All]" dimensionUniqueName="[Range 2]" displayFolder="" count="0" memberValueDatatype="130" unbalanced="0"/>
    <cacheHierarchy uniqueName="[Range 2].[New_Followers]" caption="New_Followers" attribute="1" defaultMemberUniqueName="[Range 2].[New_Followers].[All]" allUniqueName="[Range 2].[New_Followers].[All]" dimensionUniqueName="[Range 2]" displayFolder="" count="0" memberValueDatatype="20" unbalanced="0"/>
    <cacheHierarchy uniqueName="[Range 2].[Unfollows]" caption="Unfollows" attribute="1" defaultMemberUniqueName="[Range 2].[Unfollows].[All]" allUniqueName="[Range 2].[Unfollows].[All]" dimensionUniqueName="[Range 2]" displayFolder="" count="0" memberValueDatatype="20" unbalanced="0"/>
    <cacheHierarchy uniqueName="[Range 2].[Total_Followers]" caption="Total_Followers" attribute="1" defaultMemberUniqueName="[Range 2].[Total_Followers].[All]" allUniqueName="[Range 2].[Total_Followers].[All]" dimensionUniqueName="[Range 2]" displayFolder="" count="0" memberValueDatatype="20" unbalanced="0"/>
    <cacheHierarchy uniqueName="[Range 2].[Engagement_Rate]" caption="Engagement_Rate" attribute="1" defaultMemberUniqueName="[Range 2].[Engagement_Rate].[All]" allUniqueName="[Range 2].[Engagement_Rate].[All]" dimensionUniqueName="[Range 2]" displayFolder="" count="0" memberValueDatatype="5" unbalanced="0"/>
    <cacheHierarchy uniqueName="[Range 2].[Ad_Spend]" caption="Ad_Spend" attribute="1" defaultMemberUniqueName="[Range 2].[Ad_Spend].[All]" allUniqueName="[Range 2].[Ad_Spend].[All]" dimensionUniqueName="[Range 2]" displayFolder="" count="0" memberValueDatatype="20" unbalanced="0"/>
    <cacheHierarchy uniqueName="[Range 2].[Growth Rate]" caption="Growth Rate" attribute="1" defaultMemberUniqueName="[Range 2].[Growth Rate].[All]" allUniqueName="[Range 2].[Growth Rate].[All]" dimensionUniqueName="[Range 2]" displayFolder="" count="0" memberValueDatatype="5" unbalanced="0"/>
    <cacheHierarchy uniqueName="[Range 2].[Growth Rate 2]" caption="Growth Rate 2" attribute="1" defaultMemberUniqueName="[Range 2].[Growth Rate 2].[All]" allUniqueName="[Range 2].[Growth Rate 2].[All]" dimensionUniqueName="[Range 2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Post]" caption="__XL_Count Post" measure="1" displayFolder="" measureGroup="Post" count="0" hidden="1"/>
    <cacheHierarchy uniqueName="[Measures].[__XL_Count Campaign_Data]" caption="__XL_Count Campaign_Data" measure="1" displayFolder="" measureGroup="Campaign_Data" count="0" hidden="1"/>
    <cacheHierarchy uniqueName="[Measures].[__XL_Count Range 1]" caption="__XL_Count Range 1" measure="1" displayFolder="" measureGroup="Range 1" count="0" hidden="1"/>
    <cacheHierarchy uniqueName="[Measures].[__XL_Count Engagment_Summary]" caption="__XL_Count Engagment_Summary" measure="1" displayFolder="" measureGroup="Engagment_Summary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Sum of Sum Engagement]" caption="Sum of Sum Engagement" measure="1" displayFolder="" measureGroup="Post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Likes]" caption="Sum of Likes" measure="1" displayFolder="" measureGroup="Pos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Shares]" caption="Sum of Shares" measure="1" displayFolder="" measureGroup="Pos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Comments]" caption="Sum of Comments" measure="1" displayFolder="" measureGroup="Pos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otal_Budget]" caption="Sum of Total_Budget" measure="1" displayFolder="" measureGroup="Campaign_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Growth Rate]" caption="Sum of Growth Rate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Growth Rate]" caption="Average of Growth Rate" measure="1" displayFolder="" measureGroup="Engagment_Summa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7">
    <dimension name="Campaign_Data" uniqueName="[Campaign_Data]" caption="Campaign_Data"/>
    <dimension name="Engagment_Summary" uniqueName="[Engagment_Summary]" caption="Engagment_Summary"/>
    <dimension measure="1" name="Measures" uniqueName="[Measures]" caption="Measures"/>
    <dimension name="Post" uniqueName="[Post]" caption="Post"/>
    <dimension name="Range" uniqueName="[Range]" caption="Range"/>
    <dimension name="Range 1" uniqueName="[Range 1]" caption="Range 1"/>
    <dimension name="Range 2" uniqueName="[Range 2]" caption="Range 2"/>
  </dimensions>
  <measureGroups count="6">
    <measureGroup name="Campaign_Data" caption="Campaign_Data"/>
    <measureGroup name="Engagment_Summary" caption="Engagment_Summary"/>
    <measureGroup name="Post" caption="Post"/>
    <measureGroup name="Range" caption="Range"/>
    <measureGroup name="Range 1" caption="Range 1"/>
    <measureGroup name="Range 2" caption="Range 2"/>
  </measureGroups>
  <maps count="6">
    <map measureGroup="0" dimension="0"/>
    <map measureGroup="1" dimension="1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23T00:00:00"/>
    <s v="Reel"/>
    <x v="0"/>
    <n v="1461"/>
    <n v="184"/>
    <n v="344"/>
    <n v="21915"/>
    <n v="21675"/>
    <n v="15"/>
    <x v="0"/>
    <s v="NA"/>
    <s v="FashionUpgrade"/>
    <n v="9.0759753593429152E-2"/>
  </r>
  <r>
    <x v="1"/>
    <x v="0"/>
    <d v="2025-04-03T00:00:00"/>
    <s v="Text"/>
    <x v="1"/>
    <n v="4054"/>
    <n v="389"/>
    <n v="493"/>
    <n v="64864"/>
    <n v="64383"/>
    <n v="117"/>
    <x v="1"/>
    <s v="NA"/>
    <s v="EndOfSeasonSale"/>
    <n v="7.6097681302417369E-2"/>
  </r>
  <r>
    <x v="2"/>
    <x v="1"/>
    <d v="2025-05-12T00:00:00"/>
    <s v="Reel"/>
    <x v="0"/>
    <n v="2795"/>
    <n v="105"/>
    <n v="49"/>
    <n v="53105"/>
    <n v="52307"/>
    <n v="204"/>
    <x v="1"/>
    <s v="MyntraSale"/>
    <s v="FashionUpgrade"/>
    <n v="5.5531494209584788E-2"/>
  </r>
  <r>
    <x v="3"/>
    <x v="2"/>
    <d v="2024-08-12T00:00:00"/>
    <s v="Story"/>
    <x v="2"/>
    <n v="2404"/>
    <n v="363"/>
    <n v="138"/>
    <n v="19232"/>
    <n v="18636"/>
    <n v="128"/>
    <x v="0"/>
    <s v="NA"/>
    <s v="FashionUpgrade"/>
    <n v="0.15105033277870217"/>
  </r>
  <r>
    <x v="4"/>
    <x v="1"/>
    <d v="2024-06-26T00:00:00"/>
    <s v="Reel"/>
    <x v="0"/>
    <n v="3557"/>
    <n v="687"/>
    <n v="424"/>
    <n v="71140"/>
    <n v="70701"/>
    <n v="224"/>
    <x v="2"/>
    <s v="MyntraFashion"/>
    <s v="MyntraFestiveEdit"/>
    <n v="6.5617093055946027E-2"/>
  </r>
  <r>
    <x v="5"/>
    <x v="3"/>
    <d v="2024-10-31T00:00:00"/>
    <s v="Carousel"/>
    <x v="3"/>
    <n v="2945"/>
    <n v="930"/>
    <n v="355"/>
    <n v="23560"/>
    <n v="23275"/>
    <n v="256"/>
    <x v="3"/>
    <s v="NA"/>
    <s v="EndOfSeasonSale"/>
    <n v="0.17954159592529711"/>
  </r>
  <r>
    <x v="6"/>
    <x v="0"/>
    <d v="2024-06-24T00:00:00"/>
    <s v="Carousel"/>
    <x v="3"/>
    <n v="3860"/>
    <n v="201"/>
    <n v="279"/>
    <n v="61760"/>
    <n v="61660"/>
    <n v="235"/>
    <x v="3"/>
    <s v="NA"/>
    <s v="MyntraFestiveEdit"/>
    <n v="7.0272020725388601E-2"/>
  </r>
  <r>
    <x v="7"/>
    <x v="1"/>
    <d v="2024-07-13T00:00:00"/>
    <s v="Image"/>
    <x v="4"/>
    <n v="3929"/>
    <n v="262"/>
    <n v="278"/>
    <n v="43219"/>
    <n v="42841"/>
    <n v="39"/>
    <x v="1"/>
    <s v="MyntraSale"/>
    <s v="MyntraFestiveEdit"/>
    <n v="0.10340359564080613"/>
  </r>
  <r>
    <x v="8"/>
    <x v="3"/>
    <d v="2024-08-30T00:00:00"/>
    <s v="Text"/>
    <x v="1"/>
    <n v="3784"/>
    <n v="808"/>
    <n v="404"/>
    <n v="56760"/>
    <n v="56343"/>
    <n v="131"/>
    <x v="1"/>
    <s v="MyntraSale"/>
    <s v="MyntraFestiveEdit"/>
    <n v="8.8019732205778717E-2"/>
  </r>
  <r>
    <x v="9"/>
    <x v="3"/>
    <d v="2025-03-11T00:00:00"/>
    <s v="Image"/>
    <x v="4"/>
    <n v="4241"/>
    <n v="902"/>
    <n v="47"/>
    <n v="72097"/>
    <n v="71598"/>
    <n v="167"/>
    <x v="3"/>
    <s v="NA"/>
    <s v="StyleRevolution"/>
    <n v="7.198635172059864E-2"/>
  </r>
  <r>
    <x v="10"/>
    <x v="2"/>
    <d v="2025-02-02T00:00:00"/>
    <s v="Story"/>
    <x v="2"/>
    <n v="1792"/>
    <n v="614"/>
    <n v="497"/>
    <n v="25088"/>
    <n v="24675"/>
    <n v="65"/>
    <x v="2"/>
    <s v="NA"/>
    <s v="FashionUpgrade"/>
    <n v="0.11571269132653061"/>
  </r>
  <r>
    <x v="11"/>
    <x v="3"/>
    <d v="2024-07-21T00:00:00"/>
    <s v="Reel"/>
    <x v="0"/>
    <n v="1946"/>
    <n v="686"/>
    <n v="377"/>
    <n v="23352"/>
    <n v="22982"/>
    <n v="213"/>
    <x v="2"/>
    <s v="MyntraSale"/>
    <s v="MyntraFestiveEdit"/>
    <n v="0.12885405960945528"/>
  </r>
  <r>
    <x v="12"/>
    <x v="1"/>
    <d v="2024-11-18T00:00:00"/>
    <s v="Carousel"/>
    <x v="3"/>
    <n v="1171"/>
    <n v="286"/>
    <n v="231"/>
    <n v="22249"/>
    <n v="21282"/>
    <n v="114"/>
    <x v="1"/>
    <s v="NA"/>
    <s v="StyleRevolution"/>
    <n v="7.5868578363072495E-2"/>
  </r>
  <r>
    <x v="13"/>
    <x v="3"/>
    <d v="2025-02-16T00:00:00"/>
    <s v="Story"/>
    <x v="2"/>
    <n v="4242"/>
    <n v="555"/>
    <n v="131"/>
    <n v="33936"/>
    <n v="33802"/>
    <n v="265"/>
    <x v="0"/>
    <s v="MyntraFashion"/>
    <s v="MyntraFestiveEdit"/>
    <n v="0.14521452145214522"/>
  </r>
  <r>
    <x v="14"/>
    <x v="3"/>
    <d v="2024-10-24T00:00:00"/>
    <s v="Video"/>
    <x v="5"/>
    <n v="3888"/>
    <n v="604"/>
    <n v="128"/>
    <n v="77760"/>
    <n v="77167"/>
    <n v="20"/>
    <x v="1"/>
    <s v="FashionDeals"/>
    <s v="FashionUpgrade"/>
    <n v="5.941358024691358E-2"/>
  </r>
  <r>
    <x v="15"/>
    <x v="3"/>
    <d v="2024-08-26T00:00:00"/>
    <s v="Text"/>
    <x v="1"/>
    <n v="3452"/>
    <n v="377"/>
    <n v="360"/>
    <n v="55232"/>
    <n v="55075"/>
    <n v="87"/>
    <x v="0"/>
    <s v="FashionDeals"/>
    <s v="MyntraFestiveEdit"/>
    <n v="7.5843713789107758E-2"/>
  </r>
  <r>
    <x v="16"/>
    <x v="3"/>
    <d v="2025-05-05T00:00:00"/>
    <s v="Text"/>
    <x v="1"/>
    <n v="4441"/>
    <n v="511"/>
    <n v="70"/>
    <n v="53292"/>
    <n v="53082"/>
    <n v="159"/>
    <x v="4"/>
    <s v="NA"/>
    <s v="MyntraFestiveEdit"/>
    <n v="9.4235532537716729E-2"/>
  </r>
  <r>
    <x v="17"/>
    <x v="2"/>
    <d v="2024-08-19T00:00:00"/>
    <s v="Reel"/>
    <x v="0"/>
    <n v="3000"/>
    <n v="382"/>
    <n v="325"/>
    <n v="36000"/>
    <n v="35819"/>
    <n v="19"/>
    <x v="2"/>
    <s v="NA"/>
    <s v="EndOfSeasonSale"/>
    <n v="0.10297222222222223"/>
  </r>
  <r>
    <x v="18"/>
    <x v="2"/>
    <d v="2024-06-23T00:00:00"/>
    <s v="Video"/>
    <x v="5"/>
    <n v="1071"/>
    <n v="519"/>
    <n v="22"/>
    <n v="16065"/>
    <n v="15865"/>
    <n v="103"/>
    <x v="0"/>
    <s v="StyleWithMyntra"/>
    <s v="MyntraFestiveEdit"/>
    <n v="0.10034235916588857"/>
  </r>
  <r>
    <x v="19"/>
    <x v="2"/>
    <d v="2024-09-09T00:00:00"/>
    <s v="Carousel"/>
    <x v="3"/>
    <n v="4054"/>
    <n v="488"/>
    <n v="373"/>
    <n v="77026"/>
    <n v="76881"/>
    <n v="25"/>
    <x v="1"/>
    <s v="MyntraSale"/>
    <s v="MyntraFestiveEdit"/>
    <n v="6.3809622724794221E-2"/>
  </r>
  <r>
    <x v="20"/>
    <x v="2"/>
    <d v="2025-01-04T00:00:00"/>
    <s v="Reel"/>
    <x v="0"/>
    <n v="4838"/>
    <n v="640"/>
    <n v="128"/>
    <n v="72570"/>
    <n v="72396"/>
    <n v="83"/>
    <x v="2"/>
    <s v="MyntraTrend"/>
    <s v="MyntraFestiveEdit"/>
    <n v="7.7249552156538517E-2"/>
  </r>
  <r>
    <x v="21"/>
    <x v="3"/>
    <d v="2025-02-27T00:00:00"/>
    <s v="Text"/>
    <x v="1"/>
    <n v="1570"/>
    <n v="187"/>
    <n v="260"/>
    <n v="25120"/>
    <n v="24613"/>
    <n v="133"/>
    <x v="0"/>
    <s v="NA"/>
    <s v="StyleRevolution"/>
    <n v="8.0294585987261149E-2"/>
  </r>
  <r>
    <x v="22"/>
    <x v="3"/>
    <d v="2024-11-06T00:00:00"/>
    <s v="Video"/>
    <x v="5"/>
    <n v="1606"/>
    <n v="547"/>
    <n v="316"/>
    <n v="32120"/>
    <n v="31736"/>
    <n v="225"/>
    <x v="0"/>
    <s v="NA"/>
    <s v="MyntraFestiveEdit"/>
    <n v="7.6867995018679955E-2"/>
  </r>
  <r>
    <x v="23"/>
    <x v="3"/>
    <d v="2025-01-23T00:00:00"/>
    <s v="Video"/>
    <x v="5"/>
    <n v="3961"/>
    <n v="761"/>
    <n v="131"/>
    <n v="67337"/>
    <n v="66615"/>
    <n v="161"/>
    <x v="3"/>
    <s v="NA"/>
    <s v="EndOfSeasonSale"/>
    <n v="7.2070332803659209E-2"/>
  </r>
  <r>
    <x v="24"/>
    <x v="0"/>
    <d v="2025-04-10T00:00:00"/>
    <s v="Carousel"/>
    <x v="3"/>
    <n v="3128"/>
    <n v="211"/>
    <n v="197"/>
    <n v="59432"/>
    <n v="59182"/>
    <n v="238"/>
    <x v="2"/>
    <s v="MyntraSale"/>
    <s v="FashionUpgrade"/>
    <n v="5.9496567505720827E-2"/>
  </r>
  <r>
    <x v="25"/>
    <x v="1"/>
    <d v="2025-04-05T00:00:00"/>
    <s v="Reel"/>
    <x v="0"/>
    <n v="3009"/>
    <n v="413"/>
    <n v="358"/>
    <n v="42126"/>
    <n v="41309"/>
    <n v="211"/>
    <x v="0"/>
    <s v="NA"/>
    <s v="EndOfSeasonSale"/>
    <n v="8.9730807577268201E-2"/>
  </r>
  <r>
    <x v="26"/>
    <x v="1"/>
    <d v="2024-09-17T00:00:00"/>
    <s v="Text"/>
    <x v="1"/>
    <n v="2076"/>
    <n v="195"/>
    <n v="104"/>
    <n v="33216"/>
    <n v="32244"/>
    <n v="51"/>
    <x v="3"/>
    <s v="NA"/>
    <s v="StyleRevolution"/>
    <n v="7.1501685934489398E-2"/>
  </r>
  <r>
    <x v="27"/>
    <x v="2"/>
    <d v="2025-03-04T00:00:00"/>
    <s v="Video"/>
    <x v="5"/>
    <n v="432"/>
    <n v="624"/>
    <n v="123"/>
    <n v="6912"/>
    <n v="6259"/>
    <n v="79"/>
    <x v="0"/>
    <s v="MyntraTrend"/>
    <s v="EndOfSeasonSale"/>
    <n v="0.17057291666666666"/>
  </r>
  <r>
    <x v="28"/>
    <x v="2"/>
    <d v="2025-01-31T00:00:00"/>
    <s v="Carousel"/>
    <x v="3"/>
    <n v="2566"/>
    <n v="118"/>
    <n v="37"/>
    <n v="12830"/>
    <n v="12264"/>
    <n v="221"/>
    <x v="3"/>
    <s v="MyntraFashion"/>
    <s v="MyntraFestiveEdit"/>
    <n v="0.21208106001558846"/>
  </r>
  <r>
    <x v="29"/>
    <x v="2"/>
    <d v="2025-02-25T00:00:00"/>
    <s v="Video"/>
    <x v="5"/>
    <n v="3095"/>
    <n v="39"/>
    <n v="78"/>
    <n v="55710"/>
    <n v="54808"/>
    <n v="93"/>
    <x v="0"/>
    <s v="NA"/>
    <s v="StyleRevolution"/>
    <n v="5.7655717106444085E-2"/>
  </r>
  <r>
    <x v="30"/>
    <x v="2"/>
    <d v="2024-12-16T00:00:00"/>
    <s v="Text"/>
    <x v="1"/>
    <n v="438"/>
    <n v="153"/>
    <n v="275"/>
    <n v="3066"/>
    <n v="2701"/>
    <n v="282"/>
    <x v="3"/>
    <s v="NA"/>
    <s v="StyleRevolution"/>
    <n v="0.28245270711024134"/>
  </r>
  <r>
    <x v="31"/>
    <x v="0"/>
    <d v="2024-07-31T00:00:00"/>
    <s v="Carousel"/>
    <x v="3"/>
    <n v="2278"/>
    <n v="10"/>
    <n v="321"/>
    <n v="13668"/>
    <n v="12676"/>
    <n v="275"/>
    <x v="3"/>
    <s v="MyntraFashion"/>
    <s v="StyleRevolution"/>
    <n v="0.19088381621305239"/>
  </r>
  <r>
    <x v="32"/>
    <x v="3"/>
    <d v="2024-08-21T00:00:00"/>
    <s v="Image"/>
    <x v="4"/>
    <n v="1407"/>
    <n v="400"/>
    <n v="351"/>
    <n v="16884"/>
    <n v="15954"/>
    <n v="113"/>
    <x v="1"/>
    <s v="FashionDeals"/>
    <s v="MyntraFestiveEdit"/>
    <n v="0.12781331438047855"/>
  </r>
  <r>
    <x v="33"/>
    <x v="3"/>
    <d v="2025-03-26T00:00:00"/>
    <s v="Text"/>
    <x v="1"/>
    <n v="1652"/>
    <n v="89"/>
    <n v="357"/>
    <n v="29736"/>
    <n v="28771"/>
    <n v="215"/>
    <x v="3"/>
    <s v="FashionDeals"/>
    <s v="EndOfSeasonSale"/>
    <n v="7.055421038471886E-2"/>
  </r>
  <r>
    <x v="34"/>
    <x v="2"/>
    <d v="2024-11-30T00:00:00"/>
    <s v="Video"/>
    <x v="5"/>
    <n v="3775"/>
    <n v="16"/>
    <n v="239"/>
    <n v="33975"/>
    <n v="33310"/>
    <n v="271"/>
    <x v="2"/>
    <s v="MyntraSale"/>
    <s v="MyntraFestiveEdit"/>
    <n v="0.11861662987490802"/>
  </r>
  <r>
    <x v="35"/>
    <x v="2"/>
    <d v="2025-04-19T00:00:00"/>
    <s v="Story"/>
    <x v="2"/>
    <n v="4518"/>
    <n v="285"/>
    <n v="383"/>
    <n v="67770"/>
    <n v="67621"/>
    <n v="31"/>
    <x v="4"/>
    <s v="NA"/>
    <s v="EndOfSeasonSale"/>
    <n v="7.6523535487678915E-2"/>
  </r>
  <r>
    <x v="36"/>
    <x v="3"/>
    <d v="2025-01-06T00:00:00"/>
    <s v="Carousel"/>
    <x v="3"/>
    <n v="3024"/>
    <n v="925"/>
    <n v="350"/>
    <n v="24192"/>
    <n v="23518"/>
    <n v="36"/>
    <x v="0"/>
    <s v="NA"/>
    <s v="MyntraFestiveEdit"/>
    <n v="0.17770337301587302"/>
  </r>
  <r>
    <x v="37"/>
    <x v="1"/>
    <d v="2025-02-17T00:00:00"/>
    <s v="Reel"/>
    <x v="0"/>
    <n v="3138"/>
    <n v="123"/>
    <n v="291"/>
    <n v="28242"/>
    <n v="27550"/>
    <n v="87"/>
    <x v="4"/>
    <s v="NA"/>
    <s v="StyleRevolution"/>
    <n v="0.12577012959422137"/>
  </r>
  <r>
    <x v="38"/>
    <x v="3"/>
    <d v="2024-11-25T00:00:00"/>
    <s v="Image"/>
    <x v="4"/>
    <n v="3564"/>
    <n v="629"/>
    <n v="177"/>
    <n v="60588"/>
    <n v="59627"/>
    <n v="92"/>
    <x v="4"/>
    <s v="MyntraSale"/>
    <s v="MyntraFestiveEdit"/>
    <n v="7.2126493695121141E-2"/>
  </r>
  <r>
    <x v="39"/>
    <x v="0"/>
    <d v="2025-03-07T00:00:00"/>
    <s v="Image"/>
    <x v="4"/>
    <n v="4750"/>
    <n v="151"/>
    <n v="415"/>
    <n v="38000"/>
    <n v="37792"/>
    <n v="299"/>
    <x v="2"/>
    <s v="MyntraSale"/>
    <s v="EndOfSeasonSale"/>
    <n v="0.13989473684210527"/>
  </r>
  <r>
    <x v="40"/>
    <x v="2"/>
    <d v="2025-03-08T00:00:00"/>
    <s v="Reel"/>
    <x v="0"/>
    <n v="456"/>
    <n v="629"/>
    <n v="428"/>
    <n v="8208"/>
    <n v="7377"/>
    <n v="205"/>
    <x v="0"/>
    <s v="FashionDeals"/>
    <s v="MyntraFestiveEdit"/>
    <n v="0.18433235867446393"/>
  </r>
  <r>
    <x v="41"/>
    <x v="1"/>
    <d v="2025-03-05T00:00:00"/>
    <s v="Reel"/>
    <x v="0"/>
    <n v="1543"/>
    <n v="820"/>
    <n v="333"/>
    <n v="12344"/>
    <n v="11496"/>
    <n v="241"/>
    <x v="2"/>
    <s v="NA"/>
    <s v="MyntraFestiveEdit"/>
    <n v="0.21840570317563188"/>
  </r>
  <r>
    <x v="42"/>
    <x v="2"/>
    <d v="2024-12-14T00:00:00"/>
    <s v="Carousel"/>
    <x v="3"/>
    <n v="2174"/>
    <n v="658"/>
    <n v="15"/>
    <n v="13044"/>
    <n v="12206"/>
    <n v="137"/>
    <x v="0"/>
    <s v="MyntraFashion"/>
    <s v="StyleRevolution"/>
    <n v="0.21826126954921804"/>
  </r>
  <r>
    <x v="43"/>
    <x v="0"/>
    <d v="2025-03-02T00:00:00"/>
    <s v="Image"/>
    <x v="4"/>
    <n v="2358"/>
    <n v="784"/>
    <n v="344"/>
    <n v="35370"/>
    <n v="34475"/>
    <n v="216"/>
    <x v="0"/>
    <s v="StyleWithMyntra"/>
    <s v="FashionUpgrade"/>
    <n v="9.8558100084817649E-2"/>
  </r>
  <r>
    <x v="44"/>
    <x v="3"/>
    <d v="2024-11-01T00:00:00"/>
    <s v="Video"/>
    <x v="5"/>
    <n v="3371"/>
    <n v="106"/>
    <n v="327"/>
    <n v="50565"/>
    <n v="49816"/>
    <n v="176"/>
    <x v="4"/>
    <s v="NA"/>
    <s v="StyleRevolution"/>
    <n v="7.5229902106199939E-2"/>
  </r>
  <r>
    <x v="45"/>
    <x v="0"/>
    <d v="2025-05-02T00:00:00"/>
    <s v="Video"/>
    <x v="5"/>
    <n v="1108"/>
    <n v="177"/>
    <n v="212"/>
    <n v="8864"/>
    <n v="8710"/>
    <n v="97"/>
    <x v="1"/>
    <s v="NA"/>
    <s v="StyleRevolution"/>
    <n v="0.16888537906137185"/>
  </r>
  <r>
    <x v="46"/>
    <x v="0"/>
    <d v="2025-02-24T00:00:00"/>
    <s v="Carousel"/>
    <x v="3"/>
    <n v="2704"/>
    <n v="752"/>
    <n v="153"/>
    <n v="21632"/>
    <n v="20792"/>
    <n v="127"/>
    <x v="4"/>
    <s v="MyntraFashion"/>
    <s v="FashionUpgrade"/>
    <n v="0.16683616863905326"/>
  </r>
  <r>
    <x v="47"/>
    <x v="0"/>
    <d v="2025-03-11T00:00:00"/>
    <s v="Story"/>
    <x v="2"/>
    <n v="1950"/>
    <n v="295"/>
    <n v="478"/>
    <n v="37050"/>
    <n v="36272"/>
    <n v="119"/>
    <x v="1"/>
    <s v="StyleWithMyntra"/>
    <s v="StyleRevolution"/>
    <n v="7.349527665317139E-2"/>
  </r>
  <r>
    <x v="48"/>
    <x v="0"/>
    <d v="2024-06-10T00:00:00"/>
    <s v="Story"/>
    <x v="2"/>
    <n v="2164"/>
    <n v="549"/>
    <n v="274"/>
    <n v="28132"/>
    <n v="27361"/>
    <n v="177"/>
    <x v="2"/>
    <s v="NA"/>
    <s v="FashionUpgrade"/>
    <n v="0.10617801791554102"/>
  </r>
  <r>
    <x v="49"/>
    <x v="1"/>
    <d v="2024-07-03T00:00:00"/>
    <s v="Story"/>
    <x v="2"/>
    <n v="2754"/>
    <n v="130"/>
    <n v="90"/>
    <n v="22032"/>
    <n v="21288"/>
    <n v="112"/>
    <x v="1"/>
    <s v="NA"/>
    <s v="FashionUpgrade"/>
    <n v="0.13498547567175018"/>
  </r>
  <r>
    <x v="50"/>
    <x v="3"/>
    <d v="2024-06-13T00:00:00"/>
    <s v="Carousel"/>
    <x v="3"/>
    <n v="2200"/>
    <n v="504"/>
    <n v="239"/>
    <n v="37400"/>
    <n v="36938"/>
    <n v="225"/>
    <x v="0"/>
    <s v="NA"/>
    <s v="MyntraFestiveEdit"/>
    <n v="7.8689839572192513E-2"/>
  </r>
  <r>
    <x v="51"/>
    <x v="3"/>
    <d v="2025-01-03T00:00:00"/>
    <s v="Image"/>
    <x v="4"/>
    <n v="947"/>
    <n v="338"/>
    <n v="350"/>
    <n v="10417"/>
    <n v="9730"/>
    <n v="34"/>
    <x v="1"/>
    <s v="MyntraSale"/>
    <s v="MyntraFestiveEdit"/>
    <n v="0.1569549774407219"/>
  </r>
  <r>
    <x v="52"/>
    <x v="1"/>
    <d v="2025-02-24T00:00:00"/>
    <s v="Carousel"/>
    <x v="3"/>
    <n v="804"/>
    <n v="639"/>
    <n v="43"/>
    <n v="4020"/>
    <n v="3144"/>
    <n v="11"/>
    <x v="2"/>
    <s v="MyntraTrend"/>
    <s v="StyleRevolution"/>
    <n v="0.36965174129353234"/>
  </r>
  <r>
    <x v="53"/>
    <x v="1"/>
    <d v="2025-03-13T00:00:00"/>
    <s v="Carousel"/>
    <x v="3"/>
    <n v="1686"/>
    <n v="904"/>
    <n v="472"/>
    <n v="18546"/>
    <n v="18171"/>
    <n v="52"/>
    <x v="1"/>
    <s v="FashionDeals"/>
    <s v="EndOfSeasonSale"/>
    <n v="0.16510298716704411"/>
  </r>
  <r>
    <x v="54"/>
    <x v="3"/>
    <d v="2024-06-17T00:00:00"/>
    <s v="Image"/>
    <x v="4"/>
    <n v="1226"/>
    <n v="119"/>
    <n v="7"/>
    <n v="14712"/>
    <n v="14049"/>
    <n v="123"/>
    <x v="0"/>
    <s v="MyntraTrend"/>
    <s v="StyleRevolution"/>
    <n v="9.1897770527460579E-2"/>
  </r>
  <r>
    <x v="55"/>
    <x v="3"/>
    <d v="2024-12-18T00:00:00"/>
    <s v="Carousel"/>
    <x v="3"/>
    <n v="2946"/>
    <n v="498"/>
    <n v="367"/>
    <n v="29460"/>
    <n v="28527"/>
    <n v="60"/>
    <x v="2"/>
    <s v="FashionDeals"/>
    <s v="EndOfSeasonSale"/>
    <n v="0.12936184657162253"/>
  </r>
  <r>
    <x v="56"/>
    <x v="0"/>
    <d v="2024-10-21T00:00:00"/>
    <s v="Video"/>
    <x v="5"/>
    <n v="2825"/>
    <n v="535"/>
    <n v="295"/>
    <n v="45200"/>
    <n v="44739"/>
    <n v="169"/>
    <x v="2"/>
    <s v="NA"/>
    <s v="EndOfSeasonSale"/>
    <n v="8.0862831858407078E-2"/>
  </r>
  <r>
    <x v="57"/>
    <x v="2"/>
    <d v="2025-04-15T00:00:00"/>
    <s v="Reel"/>
    <x v="0"/>
    <n v="103"/>
    <n v="770"/>
    <n v="19"/>
    <n v="1030"/>
    <n v="410"/>
    <n v="262"/>
    <x v="0"/>
    <s v="NA"/>
    <s v="MyntraFestiveEdit"/>
    <n v="0.86601941747572819"/>
  </r>
  <r>
    <x v="58"/>
    <x v="2"/>
    <d v="2024-06-22T00:00:00"/>
    <s v="Text"/>
    <x v="1"/>
    <n v="2180"/>
    <n v="263"/>
    <n v="387"/>
    <n v="30520"/>
    <n v="30059"/>
    <n v="174"/>
    <x v="4"/>
    <s v="NA"/>
    <s v="FashionUpgrade"/>
    <n v="9.2726081258191345E-2"/>
  </r>
  <r>
    <x v="59"/>
    <x v="2"/>
    <d v="2025-01-28T00:00:00"/>
    <s v="Video"/>
    <x v="5"/>
    <n v="904"/>
    <n v="973"/>
    <n v="63"/>
    <n v="11752"/>
    <n v="11580"/>
    <n v="84"/>
    <x v="2"/>
    <s v="NA"/>
    <s v="FashionUpgrade"/>
    <n v="0.1650782845473111"/>
  </r>
  <r>
    <x v="60"/>
    <x v="0"/>
    <d v="2024-09-05T00:00:00"/>
    <s v="Video"/>
    <x v="5"/>
    <n v="4886"/>
    <n v="983"/>
    <n v="409"/>
    <n v="43974"/>
    <n v="43239"/>
    <n v="65"/>
    <x v="1"/>
    <s v="NA"/>
    <s v="FashionUpgrade"/>
    <n v="0.14276618001546368"/>
  </r>
  <r>
    <x v="61"/>
    <x v="0"/>
    <d v="2024-11-22T00:00:00"/>
    <s v="Carousel"/>
    <x v="3"/>
    <n v="53"/>
    <n v="81"/>
    <n v="379"/>
    <n v="954"/>
    <n v="7"/>
    <n v="148"/>
    <x v="4"/>
    <s v="NA"/>
    <s v="MyntraFestiveEdit"/>
    <n v="0.53773584905660377"/>
  </r>
  <r>
    <x v="62"/>
    <x v="0"/>
    <d v="2024-07-31T00:00:00"/>
    <s v="Carousel"/>
    <x v="3"/>
    <n v="4507"/>
    <n v="217"/>
    <n v="13"/>
    <n v="90140"/>
    <n v="89591"/>
    <n v="125"/>
    <x v="0"/>
    <s v="NA"/>
    <s v="FashionUpgrade"/>
    <n v="5.2551586421122697E-2"/>
  </r>
  <r>
    <x v="63"/>
    <x v="3"/>
    <d v="2024-08-17T00:00:00"/>
    <s v="Image"/>
    <x v="4"/>
    <n v="2878"/>
    <n v="248"/>
    <n v="416"/>
    <n v="43170"/>
    <n v="42667"/>
    <n v="75"/>
    <x v="4"/>
    <s v="MyntraTrend"/>
    <s v="EndOfSeasonSale"/>
    <n v="8.2047718322909427E-2"/>
  </r>
  <r>
    <x v="64"/>
    <x v="2"/>
    <d v="2025-03-28T00:00:00"/>
    <s v="Story"/>
    <x v="2"/>
    <n v="1881"/>
    <n v="501"/>
    <n v="99"/>
    <n v="20691"/>
    <n v="19987"/>
    <n v="289"/>
    <x v="4"/>
    <s v="NA"/>
    <s v="EndOfSeasonSale"/>
    <n v="0.11990720603160794"/>
  </r>
  <r>
    <x v="65"/>
    <x v="0"/>
    <d v="2024-07-26T00:00:00"/>
    <s v="Carousel"/>
    <x v="3"/>
    <n v="432"/>
    <n v="171"/>
    <n v="280"/>
    <n v="3024"/>
    <n v="2285"/>
    <n v="184"/>
    <x v="1"/>
    <s v="NA"/>
    <s v="MyntraFestiveEdit"/>
    <n v="0.29199735449735448"/>
  </r>
  <r>
    <x v="66"/>
    <x v="3"/>
    <d v="2025-03-29T00:00:00"/>
    <s v="Carousel"/>
    <x v="3"/>
    <n v="4712"/>
    <n v="568"/>
    <n v="127"/>
    <n v="84816"/>
    <n v="84691"/>
    <n v="100"/>
    <x v="4"/>
    <s v="NA"/>
    <s v="FashionUpgrade"/>
    <n v="6.3749764195434822E-2"/>
  </r>
  <r>
    <x v="67"/>
    <x v="2"/>
    <d v="2024-12-08T00:00:00"/>
    <s v="Story"/>
    <x v="2"/>
    <n v="2610"/>
    <n v="126"/>
    <n v="288"/>
    <n v="15660"/>
    <n v="15145"/>
    <n v="73"/>
    <x v="1"/>
    <s v="NA"/>
    <s v="FashionUpgrade"/>
    <n v="0.19310344827586207"/>
  </r>
  <r>
    <x v="68"/>
    <x v="0"/>
    <d v="2025-03-08T00:00:00"/>
    <s v="Text"/>
    <x v="1"/>
    <n v="1292"/>
    <n v="626"/>
    <n v="496"/>
    <n v="25840"/>
    <n v="24916"/>
    <n v="149"/>
    <x v="2"/>
    <s v="MyntraTrend"/>
    <s v="StyleRevolution"/>
    <n v="9.3421052631578946E-2"/>
  </r>
  <r>
    <x v="69"/>
    <x v="3"/>
    <d v="2025-04-02T00:00:00"/>
    <s v="Video"/>
    <x v="5"/>
    <n v="199"/>
    <n v="772"/>
    <n v="400"/>
    <n v="3582"/>
    <n v="2988"/>
    <n v="43"/>
    <x v="3"/>
    <s v="NA"/>
    <s v="FashionUpgrade"/>
    <n v="0.38274706867671693"/>
  </r>
  <r>
    <x v="70"/>
    <x v="1"/>
    <d v="2024-09-02T00:00:00"/>
    <s v="Carousel"/>
    <x v="3"/>
    <n v="2551"/>
    <n v="915"/>
    <n v="205"/>
    <n v="30612"/>
    <n v="30360"/>
    <n v="227"/>
    <x v="0"/>
    <s v="FashionDeals"/>
    <s v="EndOfSeasonSale"/>
    <n v="0.1199202926956749"/>
  </r>
  <r>
    <x v="71"/>
    <x v="1"/>
    <d v="2025-03-03T00:00:00"/>
    <s v="Reel"/>
    <x v="0"/>
    <n v="296"/>
    <n v="60"/>
    <n v="141"/>
    <n v="5624"/>
    <n v="5239"/>
    <n v="88"/>
    <x v="3"/>
    <s v="NA"/>
    <s v="StyleRevolution"/>
    <n v="8.837126600284495E-2"/>
  </r>
  <r>
    <x v="72"/>
    <x v="3"/>
    <d v="2024-10-18T00:00:00"/>
    <s v="Story"/>
    <x v="2"/>
    <n v="4126"/>
    <n v="426"/>
    <n v="486"/>
    <n v="78394"/>
    <n v="77798"/>
    <n v="88"/>
    <x v="1"/>
    <s v="NA"/>
    <s v="FashionUpgrade"/>
    <n v="6.4265122330790625E-2"/>
  </r>
  <r>
    <x v="73"/>
    <x v="1"/>
    <d v="2024-10-28T00:00:00"/>
    <s v="Reel"/>
    <x v="0"/>
    <n v="1855"/>
    <n v="200"/>
    <n v="174"/>
    <n v="16695"/>
    <n v="16330"/>
    <n v="123"/>
    <x v="1"/>
    <s v="NA"/>
    <s v="MyntraFestiveEdit"/>
    <n v="0.13351302785265048"/>
  </r>
  <r>
    <x v="74"/>
    <x v="2"/>
    <d v="2024-08-01T00:00:00"/>
    <s v="Reel"/>
    <x v="0"/>
    <n v="1674"/>
    <n v="929"/>
    <n v="37"/>
    <n v="21762"/>
    <n v="20998"/>
    <n v="255"/>
    <x v="2"/>
    <s v="FashionDeals"/>
    <s v="MyntraFestiveEdit"/>
    <n v="0.12131237937689551"/>
  </r>
  <r>
    <x v="75"/>
    <x v="0"/>
    <d v="2024-11-07T00:00:00"/>
    <s v="Story"/>
    <x v="2"/>
    <n v="1121"/>
    <n v="135"/>
    <n v="18"/>
    <n v="15694"/>
    <n v="14957"/>
    <n v="99"/>
    <x v="0"/>
    <s v="MyntraFashion"/>
    <s v="StyleRevolution"/>
    <n v="8.1177520071364848E-2"/>
  </r>
  <r>
    <x v="76"/>
    <x v="3"/>
    <d v="2025-03-04T00:00:00"/>
    <s v="Story"/>
    <x v="2"/>
    <n v="1249"/>
    <n v="116"/>
    <n v="420"/>
    <n v="8743"/>
    <n v="8538"/>
    <n v="63"/>
    <x v="1"/>
    <s v="FashionDeals"/>
    <s v="MyntraFestiveEdit"/>
    <n v="0.20416333066453163"/>
  </r>
  <r>
    <x v="77"/>
    <x v="0"/>
    <d v="2024-06-17T00:00:00"/>
    <s v="Image"/>
    <x v="4"/>
    <n v="954"/>
    <n v="324"/>
    <n v="288"/>
    <n v="19080"/>
    <n v="18859"/>
    <n v="21"/>
    <x v="3"/>
    <s v="NA"/>
    <s v="MyntraFestiveEdit"/>
    <n v="8.2075471698113203E-2"/>
  </r>
  <r>
    <x v="78"/>
    <x v="2"/>
    <d v="2024-10-09T00:00:00"/>
    <s v="Carousel"/>
    <x v="3"/>
    <n v="3068"/>
    <n v="137"/>
    <n v="329"/>
    <n v="39884"/>
    <n v="39404"/>
    <n v="266"/>
    <x v="0"/>
    <s v="MyntraTrend"/>
    <s v="MyntraFestiveEdit"/>
    <n v="8.860696018453515E-2"/>
  </r>
  <r>
    <x v="79"/>
    <x v="2"/>
    <d v="2024-06-13T00:00:00"/>
    <s v="Story"/>
    <x v="2"/>
    <n v="2103"/>
    <n v="892"/>
    <n v="103"/>
    <n v="39957"/>
    <n v="39466"/>
    <n v="28"/>
    <x v="4"/>
    <s v="MyntraFashion"/>
    <s v="EndOfSeasonSale"/>
    <n v="7.7533348349475686E-2"/>
  </r>
  <r>
    <x v="80"/>
    <x v="2"/>
    <d v="2024-10-19T00:00:00"/>
    <s v="Story"/>
    <x v="2"/>
    <n v="1816"/>
    <n v="29"/>
    <n v="41"/>
    <n v="19976"/>
    <n v="19262"/>
    <n v="283"/>
    <x v="3"/>
    <s v="MyntraSale"/>
    <s v="MyntraFestiveEdit"/>
    <n v="9.4413295955146179E-2"/>
  </r>
  <r>
    <x v="81"/>
    <x v="2"/>
    <d v="2024-07-24T00:00:00"/>
    <s v="Image"/>
    <x v="4"/>
    <n v="725"/>
    <n v="88"/>
    <n v="428"/>
    <n v="14500"/>
    <n v="13637"/>
    <n v="200"/>
    <x v="3"/>
    <s v="NA"/>
    <s v="MyntraFestiveEdit"/>
    <n v="8.558620689655172E-2"/>
  </r>
  <r>
    <x v="82"/>
    <x v="1"/>
    <d v="2024-10-15T00:00:00"/>
    <s v="Video"/>
    <x v="5"/>
    <n v="1094"/>
    <n v="472"/>
    <n v="21"/>
    <n v="9846"/>
    <n v="9609"/>
    <n v="112"/>
    <x v="3"/>
    <s v="StyleWithMyntra"/>
    <s v="MyntraFestiveEdit"/>
    <n v="0.16118220597196831"/>
  </r>
  <r>
    <x v="83"/>
    <x v="3"/>
    <d v="2024-12-09T00:00:00"/>
    <s v="Image"/>
    <x v="4"/>
    <n v="1841"/>
    <n v="851"/>
    <n v="342"/>
    <n v="34979"/>
    <n v="34154"/>
    <n v="255"/>
    <x v="1"/>
    <s v="FashionDeals"/>
    <s v="FashionUpgrade"/>
    <n v="8.6737756939878216E-2"/>
  </r>
  <r>
    <x v="84"/>
    <x v="2"/>
    <d v="2025-04-19T00:00:00"/>
    <s v="Image"/>
    <x v="4"/>
    <n v="4177"/>
    <n v="569"/>
    <n v="55"/>
    <n v="25062"/>
    <n v="24847"/>
    <n v="230"/>
    <x v="1"/>
    <s v="NA"/>
    <s v="FashionUpgrade"/>
    <n v="0.19156491900087783"/>
  </r>
  <r>
    <x v="85"/>
    <x v="1"/>
    <d v="2025-01-27T00:00:00"/>
    <s v="Text"/>
    <x v="1"/>
    <n v="3428"/>
    <n v="305"/>
    <n v="85"/>
    <n v="58276"/>
    <n v="58052"/>
    <n v="242"/>
    <x v="3"/>
    <s v="StyleWithMyntra"/>
    <s v="MyntraFestiveEdit"/>
    <n v="6.5515821264328367E-2"/>
  </r>
  <r>
    <x v="86"/>
    <x v="0"/>
    <d v="2024-06-06T00:00:00"/>
    <s v="Video"/>
    <x v="5"/>
    <n v="1436"/>
    <n v="765"/>
    <n v="496"/>
    <n v="12924"/>
    <n v="12701"/>
    <n v="197"/>
    <x v="3"/>
    <s v="MyntraSale"/>
    <s v="EndOfSeasonSale"/>
    <n v="0.20868152274837512"/>
  </r>
  <r>
    <x v="87"/>
    <x v="3"/>
    <d v="2024-07-07T00:00:00"/>
    <s v="Story"/>
    <x v="2"/>
    <n v="302"/>
    <n v="47"/>
    <n v="430"/>
    <n v="5738"/>
    <n v="4890"/>
    <n v="25"/>
    <x v="1"/>
    <s v="MyntraSale"/>
    <s v="EndOfSeasonSale"/>
    <n v="0.13576158940397351"/>
  </r>
  <r>
    <x v="88"/>
    <x v="0"/>
    <d v="2025-01-10T00:00:00"/>
    <s v="Image"/>
    <x v="4"/>
    <n v="2214"/>
    <n v="249"/>
    <n v="152"/>
    <n v="15498"/>
    <n v="14800"/>
    <n v="180"/>
    <x v="0"/>
    <s v="NA"/>
    <s v="EndOfSeasonSale"/>
    <n v="0.16873144921925409"/>
  </r>
  <r>
    <x v="89"/>
    <x v="2"/>
    <d v="2024-06-03T00:00:00"/>
    <s v="Image"/>
    <x v="4"/>
    <n v="3861"/>
    <n v="960"/>
    <n v="101"/>
    <n v="69498"/>
    <n v="68817"/>
    <n v="297"/>
    <x v="1"/>
    <s v="NA"/>
    <s v="EndOfSeasonSale"/>
    <n v="7.0822181933293038E-2"/>
  </r>
  <r>
    <x v="90"/>
    <x v="3"/>
    <d v="2025-03-24T00:00:00"/>
    <s v="Image"/>
    <x v="4"/>
    <n v="1263"/>
    <n v="397"/>
    <n v="357"/>
    <n v="25260"/>
    <n v="24615"/>
    <n v="137"/>
    <x v="0"/>
    <s v="NA"/>
    <s v="EndOfSeasonSale"/>
    <n v="7.984956452889945E-2"/>
  </r>
  <r>
    <x v="91"/>
    <x v="0"/>
    <d v="2024-10-21T00:00:00"/>
    <s v="Story"/>
    <x v="2"/>
    <n v="3801"/>
    <n v="967"/>
    <n v="401"/>
    <n v="38010"/>
    <n v="37625"/>
    <n v="236"/>
    <x v="2"/>
    <s v="NA"/>
    <s v="StyleRevolution"/>
    <n v="0.13599052880820836"/>
  </r>
  <r>
    <x v="92"/>
    <x v="2"/>
    <d v="2024-12-11T00:00:00"/>
    <s v="Video"/>
    <x v="5"/>
    <n v="1431"/>
    <n v="951"/>
    <n v="26"/>
    <n v="8586"/>
    <n v="8396"/>
    <n v="150"/>
    <x v="3"/>
    <s v="FashionDeals"/>
    <s v="FashionUpgrade"/>
    <n v="0.28045655718611695"/>
  </r>
  <r>
    <x v="93"/>
    <x v="2"/>
    <d v="2024-11-07T00:00:00"/>
    <s v="Image"/>
    <x v="4"/>
    <n v="2647"/>
    <n v="304"/>
    <n v="170"/>
    <n v="18529"/>
    <n v="17841"/>
    <n v="46"/>
    <x v="2"/>
    <s v="NA"/>
    <s v="EndOfSeasonSale"/>
    <n v="0.16843866371633656"/>
  </r>
  <r>
    <x v="94"/>
    <x v="2"/>
    <d v="2024-11-08T00:00:00"/>
    <s v="Text"/>
    <x v="1"/>
    <n v="3182"/>
    <n v="559"/>
    <n v="160"/>
    <n v="57276"/>
    <n v="56890"/>
    <n v="163"/>
    <x v="2"/>
    <s v="MyntraTrend"/>
    <s v="EndOfSeasonSale"/>
    <n v="6.8108806480899509E-2"/>
  </r>
  <r>
    <x v="95"/>
    <x v="0"/>
    <d v="2024-09-10T00:00:00"/>
    <s v="Image"/>
    <x v="4"/>
    <n v="1238"/>
    <n v="366"/>
    <n v="444"/>
    <n v="19808"/>
    <n v="19334"/>
    <n v="123"/>
    <x v="4"/>
    <s v="NA"/>
    <s v="MyntraFestiveEdit"/>
    <n v="0.10339256865912763"/>
  </r>
  <r>
    <x v="96"/>
    <x v="2"/>
    <d v="2024-08-13T00:00:00"/>
    <s v="Image"/>
    <x v="4"/>
    <n v="4739"/>
    <n v="527"/>
    <n v="135"/>
    <n v="61607"/>
    <n v="61333"/>
    <n v="36"/>
    <x v="2"/>
    <s v="MyntraSale"/>
    <s v="EndOfSeasonSale"/>
    <n v="8.7668609086629767E-2"/>
  </r>
  <r>
    <x v="97"/>
    <x v="0"/>
    <d v="2024-06-10T00:00:00"/>
    <s v="Story"/>
    <x v="2"/>
    <n v="1575"/>
    <n v="771"/>
    <n v="486"/>
    <n v="25200"/>
    <n v="24826"/>
    <n v="17"/>
    <x v="2"/>
    <s v="NA"/>
    <s v="MyntraFestiveEdit"/>
    <n v="0.11238095238095239"/>
  </r>
  <r>
    <x v="98"/>
    <x v="1"/>
    <d v="2024-07-02T00:00:00"/>
    <s v="Carousel"/>
    <x v="3"/>
    <n v="4171"/>
    <n v="548"/>
    <n v="86"/>
    <n v="66736"/>
    <n v="66634"/>
    <n v="173"/>
    <x v="2"/>
    <s v="NA"/>
    <s v="MyntraFestiveEdit"/>
    <n v="7.2000119875329657E-2"/>
  </r>
  <r>
    <x v="99"/>
    <x v="1"/>
    <d v="2025-02-10T00:00:00"/>
    <s v="Video"/>
    <x v="5"/>
    <n v="1766"/>
    <n v="92"/>
    <n v="424"/>
    <n v="24724"/>
    <n v="24333"/>
    <n v="52"/>
    <x v="2"/>
    <s v="NA"/>
    <s v="FashionUpgrade"/>
    <n v="9.2298980747451867E-2"/>
  </r>
  <r>
    <x v="100"/>
    <x v="1"/>
    <d v="2024-10-18T00:00:00"/>
    <s v="Video"/>
    <x v="5"/>
    <n v="4450"/>
    <n v="983"/>
    <n v="143"/>
    <n v="75650"/>
    <n v="75008"/>
    <n v="12"/>
    <x v="0"/>
    <s v="StyleWithMyntra"/>
    <s v="EndOfSeasonSale"/>
    <n v="7.3707865168539333E-2"/>
  </r>
  <r>
    <x v="101"/>
    <x v="0"/>
    <d v="2024-09-18T00:00:00"/>
    <s v="Reel"/>
    <x v="0"/>
    <n v="1000"/>
    <n v="978"/>
    <n v="162"/>
    <n v="6000"/>
    <n v="5221"/>
    <n v="223"/>
    <x v="3"/>
    <s v="MyntraFashion"/>
    <s v="MyntraFestiveEdit"/>
    <n v="0.35666666666666669"/>
  </r>
  <r>
    <x v="102"/>
    <x v="3"/>
    <d v="2024-06-11T00:00:00"/>
    <s v="Image"/>
    <x v="4"/>
    <n v="3689"/>
    <n v="48"/>
    <n v="306"/>
    <n v="40579"/>
    <n v="39588"/>
    <n v="212"/>
    <x v="3"/>
    <s v="NA"/>
    <s v="FashionUpgrade"/>
    <n v="9.9632815002833983E-2"/>
  </r>
  <r>
    <x v="103"/>
    <x v="1"/>
    <d v="2025-03-23T00:00:00"/>
    <s v="Story"/>
    <x v="2"/>
    <n v="3655"/>
    <n v="568"/>
    <n v="286"/>
    <n v="32895"/>
    <n v="32015"/>
    <n v="199"/>
    <x v="3"/>
    <s v="NA"/>
    <s v="StyleRevolution"/>
    <n v="0.13707250341997265"/>
  </r>
  <r>
    <x v="104"/>
    <x v="2"/>
    <d v="2024-06-14T00:00:00"/>
    <s v="Carousel"/>
    <x v="3"/>
    <n v="498"/>
    <n v="38"/>
    <n v="42"/>
    <n v="4482"/>
    <n v="3647"/>
    <n v="32"/>
    <x v="2"/>
    <s v="FashionDeals"/>
    <s v="StyleRevolution"/>
    <n v="0.12896028558679162"/>
  </r>
  <r>
    <x v="105"/>
    <x v="2"/>
    <d v="2025-02-04T00:00:00"/>
    <s v="Image"/>
    <x v="4"/>
    <n v="4619"/>
    <n v="821"/>
    <n v="499"/>
    <n v="69285"/>
    <n v="69141"/>
    <n v="298"/>
    <x v="1"/>
    <s v="NA"/>
    <s v="FashionUpgrade"/>
    <n v="8.5718409468138843E-2"/>
  </r>
  <r>
    <x v="106"/>
    <x v="1"/>
    <d v="2024-06-21T00:00:00"/>
    <s v="Image"/>
    <x v="4"/>
    <n v="4832"/>
    <n v="893"/>
    <n v="10"/>
    <n v="91808"/>
    <n v="91296"/>
    <n v="182"/>
    <x v="0"/>
    <s v="StyleWithMyntra"/>
    <s v="MyntraFestiveEdit"/>
    <n v="6.2467323109097243E-2"/>
  </r>
  <r>
    <x v="107"/>
    <x v="0"/>
    <d v="2025-03-25T00:00:00"/>
    <s v="Video"/>
    <x v="5"/>
    <n v="4050"/>
    <n v="871"/>
    <n v="347"/>
    <n v="52650"/>
    <n v="51755"/>
    <n v="209"/>
    <x v="2"/>
    <s v="FashionDeals"/>
    <s v="FashionUpgrade"/>
    <n v="0.10005698005698006"/>
  </r>
  <r>
    <x v="108"/>
    <x v="0"/>
    <d v="2024-08-08T00:00:00"/>
    <s v="Story"/>
    <x v="2"/>
    <n v="3649"/>
    <n v="215"/>
    <n v="413"/>
    <n v="25543"/>
    <n v="24963"/>
    <n v="167"/>
    <x v="1"/>
    <s v="StyleWithMyntra"/>
    <s v="FashionUpgrade"/>
    <n v="0.16744313510550835"/>
  </r>
  <r>
    <x v="109"/>
    <x v="2"/>
    <d v="2024-07-29T00:00:00"/>
    <s v="Reel"/>
    <x v="0"/>
    <n v="3523"/>
    <n v="753"/>
    <n v="482"/>
    <n v="38753"/>
    <n v="38579"/>
    <n v="270"/>
    <x v="4"/>
    <s v="StyleWithMyntra"/>
    <s v="EndOfSeasonSale"/>
    <n v="0.12277759141227776"/>
  </r>
  <r>
    <x v="110"/>
    <x v="1"/>
    <d v="2024-11-23T00:00:00"/>
    <s v="Image"/>
    <x v="4"/>
    <n v="2719"/>
    <n v="17"/>
    <n v="285"/>
    <n v="40785"/>
    <n v="40281"/>
    <n v="40"/>
    <x v="1"/>
    <s v="StyleWithMyntra"/>
    <s v="MyntraFestiveEdit"/>
    <n v="7.4071349760941527E-2"/>
  </r>
  <r>
    <x v="111"/>
    <x v="0"/>
    <d v="2024-10-05T00:00:00"/>
    <s v="Story"/>
    <x v="2"/>
    <n v="1957"/>
    <n v="877"/>
    <n v="238"/>
    <n v="17613"/>
    <n v="16865"/>
    <n v="297"/>
    <x v="1"/>
    <s v="MyntraSale"/>
    <s v="MyntraFestiveEdit"/>
    <n v="0.17441662408448305"/>
  </r>
  <r>
    <x v="112"/>
    <x v="0"/>
    <d v="2024-10-02T00:00:00"/>
    <s v="Carousel"/>
    <x v="3"/>
    <n v="4419"/>
    <n v="236"/>
    <n v="369"/>
    <n v="44190"/>
    <n v="43582"/>
    <n v="10"/>
    <x v="3"/>
    <s v="NA"/>
    <s v="StyleRevolution"/>
    <n v="0.11369088028965829"/>
  </r>
  <r>
    <x v="113"/>
    <x v="0"/>
    <d v="2024-11-14T00:00:00"/>
    <s v="Story"/>
    <x v="2"/>
    <n v="4000"/>
    <n v="689"/>
    <n v="488"/>
    <n v="40000"/>
    <n v="39569"/>
    <n v="44"/>
    <x v="4"/>
    <s v="MyntraFashion"/>
    <s v="MyntraFestiveEdit"/>
    <n v="0.12942500000000001"/>
  </r>
  <r>
    <x v="114"/>
    <x v="0"/>
    <d v="2025-05-11T00:00:00"/>
    <s v="Image"/>
    <x v="4"/>
    <n v="2493"/>
    <n v="97"/>
    <n v="44"/>
    <n v="42381"/>
    <n v="41991"/>
    <n v="242"/>
    <x v="0"/>
    <s v="StyleWithMyntra"/>
    <s v="FashionUpgrade"/>
    <n v="6.2150491965739366E-2"/>
  </r>
  <r>
    <x v="115"/>
    <x v="1"/>
    <d v="2025-03-18T00:00:00"/>
    <s v="Reel"/>
    <x v="0"/>
    <n v="3704"/>
    <n v="186"/>
    <n v="458"/>
    <n v="25928"/>
    <n v="25081"/>
    <n v="131"/>
    <x v="2"/>
    <s v="NA"/>
    <s v="FashionUpgrade"/>
    <n v="0.16769515581610614"/>
  </r>
  <r>
    <x v="116"/>
    <x v="0"/>
    <d v="2024-11-04T00:00:00"/>
    <s v="Image"/>
    <x v="4"/>
    <n v="1606"/>
    <n v="451"/>
    <n v="405"/>
    <n v="20878"/>
    <n v="20190"/>
    <n v="219"/>
    <x v="0"/>
    <s v="StyleWithMyntra"/>
    <s v="EndOfSeasonSale"/>
    <n v="0.11792317271769326"/>
  </r>
  <r>
    <x v="117"/>
    <x v="3"/>
    <d v="2024-11-04T00:00:00"/>
    <s v="Image"/>
    <x v="4"/>
    <n v="4551"/>
    <n v="714"/>
    <n v="207"/>
    <n v="68265"/>
    <n v="67754"/>
    <n v="57"/>
    <x v="3"/>
    <s v="NA"/>
    <s v="EndOfSeasonSale"/>
    <n v="8.0158206987475278E-2"/>
  </r>
  <r>
    <x v="118"/>
    <x v="2"/>
    <d v="2025-02-07T00:00:00"/>
    <s v="Reel"/>
    <x v="0"/>
    <n v="1970"/>
    <n v="675"/>
    <n v="478"/>
    <n v="9850"/>
    <n v="8924"/>
    <n v="117"/>
    <x v="3"/>
    <s v="NA"/>
    <s v="StyleRevolution"/>
    <n v="0.31705583756345179"/>
  </r>
  <r>
    <x v="119"/>
    <x v="3"/>
    <d v="2024-10-21T00:00:00"/>
    <s v="Story"/>
    <x v="2"/>
    <n v="780"/>
    <n v="928"/>
    <n v="301"/>
    <n v="8580"/>
    <n v="8081"/>
    <n v="91"/>
    <x v="0"/>
    <s v="MyntraFashion"/>
    <s v="StyleRevolution"/>
    <n v="0.23414918414918415"/>
  </r>
  <r>
    <x v="120"/>
    <x v="2"/>
    <d v="2024-07-29T00:00:00"/>
    <s v="Story"/>
    <x v="2"/>
    <n v="498"/>
    <n v="701"/>
    <n v="412"/>
    <n v="4980"/>
    <n v="4185"/>
    <n v="185"/>
    <x v="4"/>
    <s v="StyleWithMyntra"/>
    <s v="StyleRevolution"/>
    <n v="0.32349397590361445"/>
  </r>
  <r>
    <x v="121"/>
    <x v="2"/>
    <d v="2024-10-02T00:00:00"/>
    <s v="Text"/>
    <x v="1"/>
    <n v="3432"/>
    <n v="869"/>
    <n v="123"/>
    <n v="54912"/>
    <n v="53916"/>
    <n v="264"/>
    <x v="1"/>
    <s v="MyntraTrend"/>
    <s v="EndOfSeasonSale"/>
    <n v="8.0565268065268064E-2"/>
  </r>
  <r>
    <x v="122"/>
    <x v="2"/>
    <d v="2024-06-14T00:00:00"/>
    <s v="Story"/>
    <x v="2"/>
    <n v="4363"/>
    <n v="649"/>
    <n v="140"/>
    <n v="21815"/>
    <n v="21481"/>
    <n v="157"/>
    <x v="0"/>
    <s v="MyntraFashion"/>
    <s v="EndOfSeasonSale"/>
    <n v="0.23616777446710979"/>
  </r>
  <r>
    <x v="123"/>
    <x v="1"/>
    <d v="2025-04-06T00:00:00"/>
    <s v="Carousel"/>
    <x v="3"/>
    <n v="736"/>
    <n v="771"/>
    <n v="225"/>
    <n v="5152"/>
    <n v="4706"/>
    <n v="19"/>
    <x v="2"/>
    <s v="NA"/>
    <s v="MyntraFestiveEdit"/>
    <n v="0.33618012422360249"/>
  </r>
  <r>
    <x v="124"/>
    <x v="0"/>
    <d v="2024-09-08T00:00:00"/>
    <s v="Carousel"/>
    <x v="3"/>
    <n v="3811"/>
    <n v="866"/>
    <n v="216"/>
    <n v="34299"/>
    <n v="34088"/>
    <n v="233"/>
    <x v="2"/>
    <s v="NA"/>
    <s v="MyntraFestiveEdit"/>
    <n v="0.14265722032712325"/>
  </r>
  <r>
    <x v="125"/>
    <x v="2"/>
    <d v="2025-03-28T00:00:00"/>
    <s v="Carousel"/>
    <x v="3"/>
    <n v="4158"/>
    <n v="167"/>
    <n v="241"/>
    <n v="45738"/>
    <n v="45183"/>
    <n v="142"/>
    <x v="1"/>
    <s v="NA"/>
    <s v="EndOfSeasonSale"/>
    <n v="9.9829463465827106E-2"/>
  </r>
  <r>
    <x v="126"/>
    <x v="3"/>
    <d v="2025-01-27T00:00:00"/>
    <s v="Reel"/>
    <x v="0"/>
    <n v="3452"/>
    <n v="652"/>
    <n v="442"/>
    <n v="65588"/>
    <n v="65049"/>
    <n v="158"/>
    <x v="0"/>
    <s v="StyleWithMyntra"/>
    <s v="FashionUpgrade"/>
    <n v="6.9311459413307311E-2"/>
  </r>
  <r>
    <x v="127"/>
    <x v="0"/>
    <d v="2025-01-10T00:00:00"/>
    <s v="Image"/>
    <x v="4"/>
    <n v="3092"/>
    <n v="106"/>
    <n v="291"/>
    <n v="27828"/>
    <n v="27217"/>
    <n v="102"/>
    <x v="2"/>
    <s v="NA"/>
    <s v="StyleRevolution"/>
    <n v="0.12537731780940059"/>
  </r>
  <r>
    <x v="128"/>
    <x v="0"/>
    <d v="2024-07-21T00:00:00"/>
    <s v="Text"/>
    <x v="1"/>
    <n v="2147"/>
    <n v="430"/>
    <n v="393"/>
    <n v="17176"/>
    <n v="16483"/>
    <n v="170"/>
    <x v="4"/>
    <s v="NA"/>
    <s v="StyleRevolution"/>
    <n v="0.17291569632044715"/>
  </r>
  <r>
    <x v="129"/>
    <x v="1"/>
    <d v="2024-09-29T00:00:00"/>
    <s v="Reel"/>
    <x v="0"/>
    <n v="2936"/>
    <n v="439"/>
    <n v="44"/>
    <n v="38168"/>
    <n v="37571"/>
    <n v="22"/>
    <x v="0"/>
    <s v="NA"/>
    <s v="MyntraFestiveEdit"/>
    <n v="8.9577656675749323E-2"/>
  </r>
  <r>
    <x v="130"/>
    <x v="2"/>
    <d v="2024-10-21T00:00:00"/>
    <s v="Reel"/>
    <x v="0"/>
    <n v="4840"/>
    <n v="658"/>
    <n v="211"/>
    <n v="43560"/>
    <n v="43225"/>
    <n v="57"/>
    <x v="0"/>
    <s v="MyntraFashion"/>
    <s v="EndOfSeasonSale"/>
    <n v="0.13106060606060607"/>
  </r>
  <r>
    <x v="131"/>
    <x v="2"/>
    <d v="2025-03-04T00:00:00"/>
    <s v="Story"/>
    <x v="2"/>
    <n v="1947"/>
    <n v="842"/>
    <n v="101"/>
    <n v="21417"/>
    <n v="20967"/>
    <n v="186"/>
    <x v="1"/>
    <s v="NA"/>
    <s v="EndOfSeasonSale"/>
    <n v="0.13493953401503478"/>
  </r>
  <r>
    <x v="132"/>
    <x v="3"/>
    <d v="2025-02-06T00:00:00"/>
    <s v="Image"/>
    <x v="4"/>
    <n v="2072"/>
    <n v="532"/>
    <n v="71"/>
    <n v="37296"/>
    <n v="36467"/>
    <n v="25"/>
    <x v="0"/>
    <s v="NA"/>
    <s v="MyntraFestiveEdit"/>
    <n v="7.172350922350923E-2"/>
  </r>
  <r>
    <x v="133"/>
    <x v="0"/>
    <d v="2025-04-24T00:00:00"/>
    <s v="Reel"/>
    <x v="0"/>
    <n v="3731"/>
    <n v="115"/>
    <n v="135"/>
    <n v="55965"/>
    <n v="55436"/>
    <n v="103"/>
    <x v="4"/>
    <s v="NA"/>
    <s v="StyleRevolution"/>
    <n v="7.1133744304476013E-2"/>
  </r>
  <r>
    <x v="134"/>
    <x v="3"/>
    <d v="2024-11-28T00:00:00"/>
    <s v="Text"/>
    <x v="1"/>
    <n v="4213"/>
    <n v="253"/>
    <n v="434"/>
    <n v="75834"/>
    <n v="75437"/>
    <n v="272"/>
    <x v="3"/>
    <s v="NA"/>
    <s v="MyntraFestiveEdit"/>
    <n v="6.461481657304112E-2"/>
  </r>
  <r>
    <x v="135"/>
    <x v="2"/>
    <d v="2024-07-11T00:00:00"/>
    <s v="Text"/>
    <x v="1"/>
    <n v="3134"/>
    <n v="888"/>
    <n v="444"/>
    <n v="21938"/>
    <n v="21337"/>
    <n v="130"/>
    <x v="0"/>
    <s v="MyntraFashion"/>
    <s v="StyleRevolution"/>
    <n v="0.20357370772176134"/>
  </r>
  <r>
    <x v="136"/>
    <x v="3"/>
    <d v="2024-07-31T00:00:00"/>
    <s v="Video"/>
    <x v="5"/>
    <n v="3008"/>
    <n v="94"/>
    <n v="37"/>
    <n v="15040"/>
    <n v="14639"/>
    <n v="277"/>
    <x v="4"/>
    <s v="NA"/>
    <s v="FashionUpgrade"/>
    <n v="0.20871010638297871"/>
  </r>
  <r>
    <x v="137"/>
    <x v="0"/>
    <d v="2025-03-29T00:00:00"/>
    <s v="Image"/>
    <x v="4"/>
    <n v="305"/>
    <n v="187"/>
    <n v="243"/>
    <n v="4575"/>
    <n v="3704"/>
    <n v="234"/>
    <x v="1"/>
    <s v="MyntraTrend"/>
    <s v="StyleRevolution"/>
    <n v="0.16065573770491803"/>
  </r>
  <r>
    <x v="138"/>
    <x v="1"/>
    <d v="2024-10-29T00:00:00"/>
    <s v="Text"/>
    <x v="1"/>
    <n v="2746"/>
    <n v="156"/>
    <n v="203"/>
    <n v="32952"/>
    <n v="32147"/>
    <n v="147"/>
    <x v="1"/>
    <s v="StyleWithMyntra"/>
    <s v="EndOfSeasonSale"/>
    <n v="9.422796795338674E-2"/>
  </r>
  <r>
    <x v="139"/>
    <x v="3"/>
    <d v="2024-07-15T00:00:00"/>
    <s v="Image"/>
    <x v="4"/>
    <n v="2291"/>
    <n v="78"/>
    <n v="485"/>
    <n v="18328"/>
    <n v="18101"/>
    <n v="10"/>
    <x v="4"/>
    <s v="NA"/>
    <s v="FashionUpgrade"/>
    <n v="0.15571802706241816"/>
  </r>
  <r>
    <x v="140"/>
    <x v="0"/>
    <d v="2024-08-31T00:00:00"/>
    <s v="Image"/>
    <x v="4"/>
    <n v="3170"/>
    <n v="857"/>
    <n v="379"/>
    <n v="19020"/>
    <n v="18559"/>
    <n v="240"/>
    <x v="0"/>
    <s v="NA"/>
    <s v="MyntraFestiveEdit"/>
    <n v="0.2316508937960042"/>
  </r>
  <r>
    <x v="141"/>
    <x v="1"/>
    <d v="2025-03-25T00:00:00"/>
    <s v="Story"/>
    <x v="2"/>
    <n v="2070"/>
    <n v="275"/>
    <n v="386"/>
    <n v="39330"/>
    <n v="38627"/>
    <n v="114"/>
    <x v="0"/>
    <s v="NA"/>
    <s v="StyleRevolution"/>
    <n v="6.9438087973557078E-2"/>
  </r>
  <r>
    <x v="142"/>
    <x v="1"/>
    <d v="2024-10-02T00:00:00"/>
    <s v="Carousel"/>
    <x v="3"/>
    <n v="80"/>
    <n v="362"/>
    <n v="80"/>
    <n v="1040"/>
    <n v="349"/>
    <n v="117"/>
    <x v="1"/>
    <s v="StyleWithMyntra"/>
    <s v="EndOfSeasonSale"/>
    <n v="0.50192307692307692"/>
  </r>
  <r>
    <x v="143"/>
    <x v="1"/>
    <d v="2024-10-28T00:00:00"/>
    <s v="Story"/>
    <x v="2"/>
    <n v="4929"/>
    <n v="749"/>
    <n v="452"/>
    <n v="93651"/>
    <n v="92810"/>
    <n v="66"/>
    <x v="3"/>
    <s v="StyleWithMyntra"/>
    <s v="FashionUpgrade"/>
    <n v="6.5455787978772245E-2"/>
  </r>
  <r>
    <x v="144"/>
    <x v="2"/>
    <d v="2024-08-12T00:00:00"/>
    <s v="Carousel"/>
    <x v="3"/>
    <n v="1878"/>
    <n v="62"/>
    <n v="179"/>
    <n v="37560"/>
    <n v="36874"/>
    <n v="142"/>
    <x v="4"/>
    <s v="MyntraTrend"/>
    <s v="FashionUpgrade"/>
    <n v="5.6416400425985093E-2"/>
  </r>
  <r>
    <x v="145"/>
    <x v="1"/>
    <d v="2024-06-05T00:00:00"/>
    <s v="Reel"/>
    <x v="0"/>
    <n v="3065"/>
    <n v="772"/>
    <n v="142"/>
    <n v="18390"/>
    <n v="17875"/>
    <n v="200"/>
    <x v="2"/>
    <s v="NA"/>
    <s v="FashionUpgrade"/>
    <n v="0.21636759108210984"/>
  </r>
  <r>
    <x v="146"/>
    <x v="2"/>
    <d v="2024-10-21T00:00:00"/>
    <s v="Reel"/>
    <x v="0"/>
    <n v="3256"/>
    <n v="459"/>
    <n v="266"/>
    <n v="26048"/>
    <n v="25529"/>
    <n v="143"/>
    <x v="0"/>
    <s v="StyleWithMyntra"/>
    <s v="MyntraFestiveEdit"/>
    <n v="0.15283323095823095"/>
  </r>
  <r>
    <x v="147"/>
    <x v="2"/>
    <d v="2025-04-15T00:00:00"/>
    <s v="Video"/>
    <x v="5"/>
    <n v="4133"/>
    <n v="466"/>
    <n v="327"/>
    <n v="24798"/>
    <n v="24620"/>
    <n v="176"/>
    <x v="2"/>
    <s v="NA"/>
    <s v="EndOfSeasonSale"/>
    <n v="0.19864505202032423"/>
  </r>
  <r>
    <x v="148"/>
    <x v="0"/>
    <d v="2024-06-16T00:00:00"/>
    <s v="Video"/>
    <x v="5"/>
    <n v="1702"/>
    <n v="750"/>
    <n v="179"/>
    <n v="34040"/>
    <n v="33174"/>
    <n v="76"/>
    <x v="3"/>
    <s v="NA"/>
    <s v="MyntraFestiveEdit"/>
    <n v="7.7291421856639245E-2"/>
  </r>
  <r>
    <x v="149"/>
    <x v="1"/>
    <d v="2024-08-22T00:00:00"/>
    <s v="Carousel"/>
    <x v="3"/>
    <n v="4295"/>
    <n v="853"/>
    <n v="325"/>
    <n v="85900"/>
    <n v="85788"/>
    <n v="290"/>
    <x v="3"/>
    <s v="MyntraSale"/>
    <s v="EndOfSeasonSale"/>
    <n v="6.3713620488940623E-2"/>
  </r>
  <r>
    <x v="150"/>
    <x v="2"/>
    <d v="2024-07-26T00:00:00"/>
    <s v="Image"/>
    <x v="4"/>
    <n v="3559"/>
    <n v="59"/>
    <n v="289"/>
    <n v="35590"/>
    <n v="35105"/>
    <n v="122"/>
    <x v="3"/>
    <s v="StyleWithMyntra"/>
    <s v="MyntraFestiveEdit"/>
    <n v="0.10977802753582468"/>
  </r>
  <r>
    <x v="151"/>
    <x v="3"/>
    <d v="2025-04-22T00:00:00"/>
    <s v="Image"/>
    <x v="4"/>
    <n v="4804"/>
    <n v="550"/>
    <n v="270"/>
    <n v="28824"/>
    <n v="28370"/>
    <n v="47"/>
    <x v="0"/>
    <s v="StyleWithMyntra"/>
    <s v="StyleRevolution"/>
    <n v="0.19511518179295032"/>
  </r>
  <r>
    <x v="152"/>
    <x v="0"/>
    <d v="2025-01-01T00:00:00"/>
    <s v="Video"/>
    <x v="5"/>
    <n v="754"/>
    <n v="197"/>
    <n v="257"/>
    <n v="6786"/>
    <n v="6221"/>
    <n v="212"/>
    <x v="4"/>
    <s v="MyntraTrend"/>
    <s v="MyntraFestiveEdit"/>
    <n v="0.17801355732390214"/>
  </r>
  <r>
    <x v="153"/>
    <x v="2"/>
    <d v="2024-10-09T00:00:00"/>
    <s v="Carousel"/>
    <x v="3"/>
    <n v="985"/>
    <n v="932"/>
    <n v="287"/>
    <n v="6895"/>
    <n v="6757"/>
    <n v="64"/>
    <x v="0"/>
    <s v="MyntraFashion"/>
    <s v="EndOfSeasonSale"/>
    <n v="0.31965192168237855"/>
  </r>
  <r>
    <x v="154"/>
    <x v="1"/>
    <d v="2024-12-21T00:00:00"/>
    <s v="Image"/>
    <x v="4"/>
    <n v="2283"/>
    <n v="210"/>
    <n v="130"/>
    <n v="22830"/>
    <n v="22617"/>
    <n v="143"/>
    <x v="1"/>
    <s v="StyleWithMyntra"/>
    <s v="MyntraFestiveEdit"/>
    <n v="0.11489268506351293"/>
  </r>
  <r>
    <x v="155"/>
    <x v="3"/>
    <d v="2024-10-22T00:00:00"/>
    <s v="Carousel"/>
    <x v="3"/>
    <n v="3352"/>
    <n v="941"/>
    <n v="482"/>
    <n v="43576"/>
    <n v="43338"/>
    <n v="240"/>
    <x v="3"/>
    <s v="NA"/>
    <s v="MyntraFestiveEdit"/>
    <n v="0.1095786671562328"/>
  </r>
  <r>
    <x v="156"/>
    <x v="1"/>
    <d v="2024-07-23T00:00:00"/>
    <s v="Story"/>
    <x v="2"/>
    <n v="4775"/>
    <n v="173"/>
    <n v="206"/>
    <n v="47750"/>
    <n v="47544"/>
    <n v="187"/>
    <x v="2"/>
    <s v="MyntraTrend"/>
    <s v="StyleRevolution"/>
    <n v="0.10793717277486911"/>
  </r>
  <r>
    <x v="157"/>
    <x v="2"/>
    <d v="2024-08-11T00:00:00"/>
    <s v="Story"/>
    <x v="2"/>
    <n v="1762"/>
    <n v="405"/>
    <n v="423"/>
    <n v="22906"/>
    <n v="21925"/>
    <n v="25"/>
    <x v="4"/>
    <s v="NA"/>
    <s v="EndOfSeasonSale"/>
    <n v="0.11307081114118571"/>
  </r>
  <r>
    <x v="158"/>
    <x v="3"/>
    <d v="2024-11-25T00:00:00"/>
    <s v="Story"/>
    <x v="2"/>
    <n v="2120"/>
    <n v="158"/>
    <n v="488"/>
    <n v="12720"/>
    <n v="12085"/>
    <n v="17"/>
    <x v="2"/>
    <s v="MyntraTrend"/>
    <s v="EndOfSeasonSale"/>
    <n v="0.21745283018867925"/>
  </r>
  <r>
    <x v="159"/>
    <x v="0"/>
    <d v="2024-08-24T00:00:00"/>
    <s v="Video"/>
    <x v="5"/>
    <n v="1082"/>
    <n v="209"/>
    <n v="484"/>
    <n v="19476"/>
    <n v="18654"/>
    <n v="20"/>
    <x v="2"/>
    <s v="NA"/>
    <s v="StyleRevolution"/>
    <n v="9.1137810638734856E-2"/>
  </r>
  <r>
    <x v="160"/>
    <x v="0"/>
    <d v="2025-02-19T00:00:00"/>
    <s v="Text"/>
    <x v="1"/>
    <n v="4671"/>
    <n v="876"/>
    <n v="366"/>
    <n v="51381"/>
    <n v="50565"/>
    <n v="245"/>
    <x v="0"/>
    <s v="NA"/>
    <s v="EndOfSeasonSale"/>
    <n v="0.11508145034156594"/>
  </r>
  <r>
    <x v="161"/>
    <x v="3"/>
    <d v="2025-04-01T00:00:00"/>
    <s v="Story"/>
    <x v="2"/>
    <n v="3430"/>
    <n v="566"/>
    <n v="164"/>
    <n v="48020"/>
    <n v="47305"/>
    <n v="120"/>
    <x v="3"/>
    <s v="NA"/>
    <s v="EndOfSeasonSale"/>
    <n v="8.6630570595585168E-2"/>
  </r>
  <r>
    <x v="162"/>
    <x v="2"/>
    <d v="2025-04-08T00:00:00"/>
    <s v="Image"/>
    <x v="4"/>
    <n v="4501"/>
    <n v="375"/>
    <n v="323"/>
    <n v="22505"/>
    <n v="21836"/>
    <n v="132"/>
    <x v="1"/>
    <s v="NA"/>
    <s v="StyleRevolution"/>
    <n v="0.23101532992668297"/>
  </r>
  <r>
    <x v="163"/>
    <x v="1"/>
    <d v="2025-02-27T00:00:00"/>
    <s v="Text"/>
    <x v="1"/>
    <n v="4934"/>
    <n v="971"/>
    <n v="156"/>
    <n v="39472"/>
    <n v="39025"/>
    <n v="169"/>
    <x v="4"/>
    <s v="StyleWithMyntra"/>
    <s v="EndOfSeasonSale"/>
    <n v="0.15355188488042157"/>
  </r>
  <r>
    <x v="164"/>
    <x v="0"/>
    <d v="2024-12-11T00:00:00"/>
    <s v="Text"/>
    <x v="1"/>
    <n v="3239"/>
    <n v="43"/>
    <n v="211"/>
    <n v="22673"/>
    <n v="22171"/>
    <n v="230"/>
    <x v="3"/>
    <s v="StyleWithMyntra"/>
    <s v="EndOfSeasonSale"/>
    <n v="0.15405989502933004"/>
  </r>
  <r>
    <x v="165"/>
    <x v="0"/>
    <d v="2025-02-16T00:00:00"/>
    <s v="Reel"/>
    <x v="0"/>
    <n v="1076"/>
    <n v="313"/>
    <n v="306"/>
    <n v="11836"/>
    <n v="11596"/>
    <n v="104"/>
    <x v="4"/>
    <s v="NA"/>
    <s v="EndOfSeasonSale"/>
    <n v="0.14320716458262928"/>
  </r>
  <r>
    <x v="166"/>
    <x v="2"/>
    <d v="2024-11-28T00:00:00"/>
    <s v="Text"/>
    <x v="1"/>
    <n v="4771"/>
    <n v="818"/>
    <n v="56"/>
    <n v="57252"/>
    <n v="56378"/>
    <n v="150"/>
    <x v="0"/>
    <s v="NA"/>
    <s v="EndOfSeasonSale"/>
    <n v="9.859917557465242E-2"/>
  </r>
  <r>
    <x v="167"/>
    <x v="3"/>
    <d v="2024-11-12T00:00:00"/>
    <s v="Text"/>
    <x v="1"/>
    <n v="2418"/>
    <n v="754"/>
    <n v="54"/>
    <n v="43524"/>
    <n v="42743"/>
    <n v="182"/>
    <x v="1"/>
    <s v="MyntraTrend"/>
    <s v="StyleRevolution"/>
    <n v="7.412002573292896E-2"/>
  </r>
  <r>
    <x v="168"/>
    <x v="1"/>
    <d v="2024-12-03T00:00:00"/>
    <s v="Video"/>
    <x v="5"/>
    <n v="3809"/>
    <n v="273"/>
    <n v="200"/>
    <n v="34281"/>
    <n v="33534"/>
    <n v="83"/>
    <x v="3"/>
    <s v="NA"/>
    <s v="MyntraFestiveEdit"/>
    <n v="0.12490884163239112"/>
  </r>
  <r>
    <x v="169"/>
    <x v="0"/>
    <d v="2025-04-28T00:00:00"/>
    <s v="Text"/>
    <x v="1"/>
    <n v="3577"/>
    <n v="596"/>
    <n v="493"/>
    <n v="67963"/>
    <n v="67839"/>
    <n v="53"/>
    <x v="2"/>
    <s v="MyntraTrend"/>
    <s v="StyleRevolution"/>
    <n v="6.8655003457763777E-2"/>
  </r>
  <r>
    <x v="170"/>
    <x v="1"/>
    <d v="2024-12-31T00:00:00"/>
    <s v="Video"/>
    <x v="5"/>
    <n v="1018"/>
    <n v="447"/>
    <n v="332"/>
    <n v="18324"/>
    <n v="18164"/>
    <n v="38"/>
    <x v="0"/>
    <s v="MyntraFashion"/>
    <s v="StyleRevolution"/>
    <n v="9.8068107400130972E-2"/>
  </r>
  <r>
    <x v="171"/>
    <x v="3"/>
    <d v="2024-08-14T00:00:00"/>
    <s v="Carousel"/>
    <x v="3"/>
    <n v="3073"/>
    <n v="553"/>
    <n v="174"/>
    <n v="52241"/>
    <n v="51605"/>
    <n v="246"/>
    <x v="1"/>
    <s v="StyleWithMyntra"/>
    <s v="StyleRevolution"/>
    <n v="7.2739802071170159E-2"/>
  </r>
  <r>
    <x v="172"/>
    <x v="0"/>
    <d v="2024-12-05T00:00:00"/>
    <s v="Video"/>
    <x v="5"/>
    <n v="1330"/>
    <n v="925"/>
    <n v="35"/>
    <n v="15960"/>
    <n v="15379"/>
    <n v="229"/>
    <x v="4"/>
    <s v="MyntraTrend"/>
    <s v="StyleRevolution"/>
    <n v="0.14348370927318296"/>
  </r>
  <r>
    <x v="173"/>
    <x v="3"/>
    <d v="2024-06-22T00:00:00"/>
    <s v="Text"/>
    <x v="1"/>
    <n v="3828"/>
    <n v="148"/>
    <n v="253"/>
    <n v="30624"/>
    <n v="30229"/>
    <n v="235"/>
    <x v="0"/>
    <s v="StyleWithMyntra"/>
    <s v="StyleRevolution"/>
    <n v="0.13809430512016718"/>
  </r>
  <r>
    <x v="174"/>
    <x v="2"/>
    <d v="2025-01-17T00:00:00"/>
    <s v="Reel"/>
    <x v="0"/>
    <n v="142"/>
    <n v="784"/>
    <n v="183"/>
    <n v="1704"/>
    <n v="995"/>
    <n v="154"/>
    <x v="0"/>
    <s v="NA"/>
    <s v="FashionUpgrade"/>
    <n v="0.6508215962441315"/>
  </r>
  <r>
    <x v="175"/>
    <x v="3"/>
    <d v="2024-06-20T00:00:00"/>
    <s v="Video"/>
    <x v="5"/>
    <n v="3798"/>
    <n v="31"/>
    <n v="279"/>
    <n v="75960"/>
    <n v="75813"/>
    <n v="266"/>
    <x v="1"/>
    <s v="NA"/>
    <s v="EndOfSeasonSale"/>
    <n v="5.4081095313322801E-2"/>
  </r>
  <r>
    <x v="176"/>
    <x v="2"/>
    <d v="2024-07-10T00:00:00"/>
    <s v="Carousel"/>
    <x v="3"/>
    <n v="3099"/>
    <n v="694"/>
    <n v="171"/>
    <n v="43386"/>
    <n v="42921"/>
    <n v="52"/>
    <x v="4"/>
    <s v="NA"/>
    <s v="StyleRevolution"/>
    <n v="9.1365878393951966E-2"/>
  </r>
  <r>
    <x v="177"/>
    <x v="2"/>
    <d v="2024-11-07T00:00:00"/>
    <s v="Video"/>
    <x v="5"/>
    <n v="129"/>
    <n v="643"/>
    <n v="136"/>
    <n v="1290"/>
    <n v="839"/>
    <n v="238"/>
    <x v="2"/>
    <s v="FashionDeals"/>
    <s v="StyleRevolution"/>
    <n v="0.70387596899224802"/>
  </r>
  <r>
    <x v="178"/>
    <x v="3"/>
    <d v="2024-07-15T00:00:00"/>
    <s v="Carousel"/>
    <x v="3"/>
    <n v="3796"/>
    <n v="667"/>
    <n v="395"/>
    <n v="64532"/>
    <n v="63550"/>
    <n v="292"/>
    <x v="2"/>
    <s v="NA"/>
    <s v="FashionUpgrade"/>
    <n v="7.5280481001673588E-2"/>
  </r>
  <r>
    <x v="179"/>
    <x v="1"/>
    <d v="2024-12-03T00:00:00"/>
    <s v="Text"/>
    <x v="1"/>
    <n v="3711"/>
    <n v="352"/>
    <n v="290"/>
    <n v="48243"/>
    <n v="47579"/>
    <n v="11"/>
    <x v="2"/>
    <s v="FashionDeals"/>
    <s v="StyleRevolution"/>
    <n v="9.023070704558174E-2"/>
  </r>
  <r>
    <x v="180"/>
    <x v="1"/>
    <d v="2025-03-21T00:00:00"/>
    <s v="Image"/>
    <x v="4"/>
    <n v="606"/>
    <n v="789"/>
    <n v="470"/>
    <n v="7878"/>
    <n v="7389"/>
    <n v="239"/>
    <x v="0"/>
    <s v="NA"/>
    <s v="EndOfSeasonSale"/>
    <n v="0.23673521198273673"/>
  </r>
  <r>
    <x v="181"/>
    <x v="3"/>
    <d v="2024-07-31T00:00:00"/>
    <s v="Image"/>
    <x v="4"/>
    <n v="4689"/>
    <n v="134"/>
    <n v="403"/>
    <n v="51579"/>
    <n v="50924"/>
    <n v="173"/>
    <x v="4"/>
    <s v="NA"/>
    <s v="FashionUpgrade"/>
    <n v="0.10132030477519921"/>
  </r>
  <r>
    <x v="182"/>
    <x v="2"/>
    <d v="2024-12-17T00:00:00"/>
    <s v="Story"/>
    <x v="2"/>
    <n v="360"/>
    <n v="590"/>
    <n v="393"/>
    <n v="4680"/>
    <n v="4322"/>
    <n v="208"/>
    <x v="2"/>
    <s v="FashionDeals"/>
    <s v="EndOfSeasonSale"/>
    <n v="0.28696581196581195"/>
  </r>
  <r>
    <x v="183"/>
    <x v="0"/>
    <d v="2024-07-28T00:00:00"/>
    <s v="Image"/>
    <x v="4"/>
    <n v="3215"/>
    <n v="960"/>
    <n v="202"/>
    <n v="32150"/>
    <n v="31404"/>
    <n v="251"/>
    <x v="2"/>
    <s v="NA"/>
    <s v="MyntraFestiveEdit"/>
    <n v="0.13614307931570763"/>
  </r>
  <r>
    <x v="184"/>
    <x v="2"/>
    <d v="2025-01-11T00:00:00"/>
    <s v="Carousel"/>
    <x v="3"/>
    <n v="4523"/>
    <n v="61"/>
    <n v="157"/>
    <n v="49753"/>
    <n v="49329"/>
    <n v="71"/>
    <x v="0"/>
    <s v="MyntraTrend"/>
    <s v="StyleRevolution"/>
    <n v="9.5290736237010829E-2"/>
  </r>
  <r>
    <x v="185"/>
    <x v="3"/>
    <d v="2024-08-24T00:00:00"/>
    <s v="Carousel"/>
    <x v="3"/>
    <n v="4292"/>
    <n v="51"/>
    <n v="392"/>
    <n v="55796"/>
    <n v="54826"/>
    <n v="264"/>
    <x v="3"/>
    <s v="StyleWithMyntra"/>
    <s v="FashionUpgrade"/>
    <n v="8.4862714173059003E-2"/>
  </r>
  <r>
    <x v="186"/>
    <x v="0"/>
    <d v="2024-12-22T00:00:00"/>
    <s v="Reel"/>
    <x v="0"/>
    <n v="1644"/>
    <n v="546"/>
    <n v="150"/>
    <n v="27948"/>
    <n v="27184"/>
    <n v="300"/>
    <x v="0"/>
    <s v="MyntraTrend"/>
    <s v="FashionUpgrade"/>
    <n v="8.3726921425504502E-2"/>
  </r>
  <r>
    <x v="187"/>
    <x v="1"/>
    <d v="2024-06-06T00:00:00"/>
    <s v="Reel"/>
    <x v="0"/>
    <n v="2728"/>
    <n v="533"/>
    <n v="215"/>
    <n v="40920"/>
    <n v="40816"/>
    <n v="137"/>
    <x v="0"/>
    <s v="NA"/>
    <s v="EndOfSeasonSale"/>
    <n v="8.4946236559139784E-2"/>
  </r>
  <r>
    <x v="188"/>
    <x v="3"/>
    <d v="2025-03-24T00:00:00"/>
    <s v="Reel"/>
    <x v="0"/>
    <n v="3360"/>
    <n v="525"/>
    <n v="500"/>
    <n v="60480"/>
    <n v="59610"/>
    <n v="192"/>
    <x v="0"/>
    <s v="StyleWithMyntra"/>
    <s v="FashionUpgrade"/>
    <n v="7.2503306878306875E-2"/>
  </r>
  <r>
    <x v="189"/>
    <x v="1"/>
    <d v="2024-10-04T00:00:00"/>
    <s v="Text"/>
    <x v="1"/>
    <n v="1963"/>
    <n v="213"/>
    <n v="19"/>
    <n v="39260"/>
    <n v="38771"/>
    <n v="145"/>
    <x v="2"/>
    <s v="NA"/>
    <s v="FashionUpgrade"/>
    <n v="5.5909322465613857E-2"/>
  </r>
  <r>
    <x v="190"/>
    <x v="1"/>
    <d v="2024-12-03T00:00:00"/>
    <s v="Story"/>
    <x v="2"/>
    <n v="4285"/>
    <n v="886"/>
    <n v="376"/>
    <n v="55705"/>
    <n v="55556"/>
    <n v="51"/>
    <x v="1"/>
    <s v="FashionDeals"/>
    <s v="StyleRevolution"/>
    <n v="9.9578134817341346E-2"/>
  </r>
  <r>
    <x v="191"/>
    <x v="2"/>
    <d v="2024-11-29T00:00:00"/>
    <s v="Video"/>
    <x v="5"/>
    <n v="1176"/>
    <n v="464"/>
    <n v="394"/>
    <n v="14112"/>
    <n v="13588"/>
    <n v="272"/>
    <x v="4"/>
    <s v="NA"/>
    <s v="FashionUpgrade"/>
    <n v="0.1441326530612245"/>
  </r>
  <r>
    <x v="192"/>
    <x v="0"/>
    <d v="2024-09-11T00:00:00"/>
    <s v="Image"/>
    <x v="4"/>
    <n v="4858"/>
    <n v="317"/>
    <n v="129"/>
    <n v="53438"/>
    <n v="52687"/>
    <n v="223"/>
    <x v="4"/>
    <s v="MyntraTrend"/>
    <s v="FashionUpgrade"/>
    <n v="9.9255211647142488E-2"/>
  </r>
  <r>
    <x v="193"/>
    <x v="1"/>
    <d v="2024-10-02T00:00:00"/>
    <s v="Story"/>
    <x v="2"/>
    <n v="4350"/>
    <n v="771"/>
    <n v="7"/>
    <n v="60900"/>
    <n v="60592"/>
    <n v="195"/>
    <x v="4"/>
    <s v="StyleWithMyntra"/>
    <s v="EndOfSeasonSale"/>
    <n v="8.4203612479474554E-2"/>
  </r>
  <r>
    <x v="194"/>
    <x v="2"/>
    <d v="2024-08-15T00:00:00"/>
    <s v="Carousel"/>
    <x v="3"/>
    <n v="914"/>
    <n v="464"/>
    <n v="246"/>
    <n v="11882"/>
    <n v="11500"/>
    <n v="282"/>
    <x v="1"/>
    <s v="MyntraTrend"/>
    <s v="MyntraFestiveEdit"/>
    <n v="0.13667732704931829"/>
  </r>
  <r>
    <x v="195"/>
    <x v="2"/>
    <d v="2024-12-19T00:00:00"/>
    <s v="Text"/>
    <x v="1"/>
    <n v="1813"/>
    <n v="623"/>
    <n v="72"/>
    <n v="19943"/>
    <n v="18959"/>
    <n v="85"/>
    <x v="3"/>
    <s v="MyntraFashion"/>
    <s v="MyntraFestiveEdit"/>
    <n v="0.12575841147269717"/>
  </r>
  <r>
    <x v="196"/>
    <x v="0"/>
    <d v="2024-10-22T00:00:00"/>
    <s v="Reel"/>
    <x v="0"/>
    <n v="4782"/>
    <n v="721"/>
    <n v="82"/>
    <n v="86076"/>
    <n v="85339"/>
    <n v="19"/>
    <x v="4"/>
    <s v="NA"/>
    <s v="EndOfSeasonSale"/>
    <n v="6.4884520656164318E-2"/>
  </r>
  <r>
    <x v="197"/>
    <x v="0"/>
    <d v="2024-09-14T00:00:00"/>
    <s v="Image"/>
    <x v="4"/>
    <n v="1048"/>
    <n v="374"/>
    <n v="450"/>
    <n v="9432"/>
    <n v="8882"/>
    <n v="158"/>
    <x v="3"/>
    <s v="MyntraSale"/>
    <s v="EndOfSeasonSale"/>
    <n v="0.19847328244274809"/>
  </r>
  <r>
    <x v="198"/>
    <x v="1"/>
    <d v="2024-11-30T00:00:00"/>
    <s v="Carousel"/>
    <x v="3"/>
    <n v="2509"/>
    <n v="324"/>
    <n v="171"/>
    <n v="35126"/>
    <n v="34685"/>
    <n v="277"/>
    <x v="4"/>
    <s v="NA"/>
    <s v="EndOfSeasonSale"/>
    <n v="8.5520696919660646E-2"/>
  </r>
  <r>
    <x v="199"/>
    <x v="3"/>
    <d v="2025-04-07T00:00:00"/>
    <s v="Reel"/>
    <x v="0"/>
    <n v="3718"/>
    <n v="385"/>
    <n v="310"/>
    <n v="70642"/>
    <n v="69749"/>
    <n v="233"/>
    <x v="3"/>
    <s v="NA"/>
    <s v="FashionUpgrade"/>
    <n v="6.246991874522239E-2"/>
  </r>
  <r>
    <x v="200"/>
    <x v="0"/>
    <d v="2025-01-15T00:00:00"/>
    <s v="Reel"/>
    <x v="0"/>
    <n v="802"/>
    <n v="262"/>
    <n v="244"/>
    <n v="14436"/>
    <n v="14280"/>
    <n v="49"/>
    <x v="0"/>
    <s v="FashionDeals"/>
    <s v="StyleRevolution"/>
    <n v="9.0606816292601824E-2"/>
  </r>
  <r>
    <x v="201"/>
    <x v="3"/>
    <d v="2024-06-02T00:00:00"/>
    <s v="Image"/>
    <x v="4"/>
    <n v="1871"/>
    <n v="252"/>
    <n v="335"/>
    <n v="29936"/>
    <n v="29576"/>
    <n v="288"/>
    <x v="3"/>
    <s v="NA"/>
    <s v="EndOfSeasonSale"/>
    <n v="8.2108498129342594E-2"/>
  </r>
  <r>
    <x v="202"/>
    <x v="2"/>
    <d v="2024-11-21T00:00:00"/>
    <s v="Carousel"/>
    <x v="3"/>
    <n v="3773"/>
    <n v="299"/>
    <n v="38"/>
    <n v="71687"/>
    <n v="71447"/>
    <n v="286"/>
    <x v="3"/>
    <s v="NA"/>
    <s v="StyleRevolution"/>
    <n v="5.7332570758993957E-2"/>
  </r>
  <r>
    <x v="203"/>
    <x v="2"/>
    <d v="2025-01-01T00:00:00"/>
    <s v="Carousel"/>
    <x v="3"/>
    <n v="2234"/>
    <n v="653"/>
    <n v="432"/>
    <n v="11170"/>
    <n v="10569"/>
    <n v="198"/>
    <x v="4"/>
    <s v="StyleWithMyntra"/>
    <s v="StyleRevolution"/>
    <n v="0.29713518352730528"/>
  </r>
  <r>
    <x v="204"/>
    <x v="0"/>
    <d v="2025-04-24T00:00:00"/>
    <s v="Video"/>
    <x v="5"/>
    <n v="3820"/>
    <n v="697"/>
    <n v="268"/>
    <n v="45840"/>
    <n v="45631"/>
    <n v="171"/>
    <x v="2"/>
    <s v="FashionDeals"/>
    <s v="FashionUpgrade"/>
    <n v="0.1043848167539267"/>
  </r>
  <r>
    <x v="205"/>
    <x v="0"/>
    <d v="2024-06-24T00:00:00"/>
    <s v="Text"/>
    <x v="1"/>
    <n v="941"/>
    <n v="121"/>
    <n v="458"/>
    <n v="14115"/>
    <n v="13838"/>
    <n v="87"/>
    <x v="1"/>
    <s v="MyntraSale"/>
    <s v="EndOfSeasonSale"/>
    <n v="0.10768685795253277"/>
  </r>
  <r>
    <x v="206"/>
    <x v="0"/>
    <d v="2024-12-29T00:00:00"/>
    <s v="Carousel"/>
    <x v="3"/>
    <n v="4274"/>
    <n v="340"/>
    <n v="281"/>
    <n v="34192"/>
    <n v="33446"/>
    <n v="129"/>
    <x v="2"/>
    <s v="FashionDeals"/>
    <s v="MyntraFestiveEdit"/>
    <n v="0.14316214319138981"/>
  </r>
  <r>
    <x v="207"/>
    <x v="1"/>
    <d v="2024-06-24T00:00:00"/>
    <s v="Video"/>
    <x v="5"/>
    <n v="2949"/>
    <n v="476"/>
    <n v="403"/>
    <n v="44235"/>
    <n v="43705"/>
    <n v="135"/>
    <x v="3"/>
    <s v="FashionDeals"/>
    <s v="FashionUpgrade"/>
    <n v="8.6537809426924378E-2"/>
  </r>
  <r>
    <x v="208"/>
    <x v="0"/>
    <d v="2025-03-19T00:00:00"/>
    <s v="Video"/>
    <x v="5"/>
    <n v="3160"/>
    <n v="204"/>
    <n v="297"/>
    <n v="44240"/>
    <n v="43666"/>
    <n v="49"/>
    <x v="2"/>
    <s v="MyntraTrend"/>
    <s v="FashionUpgrade"/>
    <n v="8.2753164556962022E-2"/>
  </r>
  <r>
    <x v="209"/>
    <x v="1"/>
    <d v="2025-02-19T00:00:00"/>
    <s v="Image"/>
    <x v="4"/>
    <n v="257"/>
    <n v="966"/>
    <n v="398"/>
    <n v="3341"/>
    <n v="2753"/>
    <n v="287"/>
    <x v="3"/>
    <s v="MyntraSale"/>
    <s v="FashionUpgrade"/>
    <n v="0.48518407662376534"/>
  </r>
  <r>
    <x v="210"/>
    <x v="0"/>
    <d v="2024-07-18T00:00:00"/>
    <s v="Carousel"/>
    <x v="3"/>
    <n v="2120"/>
    <n v="38"/>
    <n v="212"/>
    <n v="12720"/>
    <n v="12564"/>
    <n v="21"/>
    <x v="3"/>
    <s v="MyntraSale"/>
    <s v="FashionUpgrade"/>
    <n v="0.18632075471698112"/>
  </r>
  <r>
    <x v="211"/>
    <x v="1"/>
    <d v="2025-03-03T00:00:00"/>
    <s v="Video"/>
    <x v="5"/>
    <n v="3874"/>
    <n v="884"/>
    <n v="19"/>
    <n v="38740"/>
    <n v="38552"/>
    <n v="219"/>
    <x v="2"/>
    <s v="NA"/>
    <s v="StyleRevolution"/>
    <n v="0.123309241094476"/>
  </r>
  <r>
    <x v="212"/>
    <x v="3"/>
    <d v="2025-05-01T00:00:00"/>
    <s v="Carousel"/>
    <x v="3"/>
    <n v="2696"/>
    <n v="628"/>
    <n v="443"/>
    <n v="45832"/>
    <n v="45632"/>
    <n v="248"/>
    <x v="0"/>
    <s v="NA"/>
    <s v="MyntraFestiveEdit"/>
    <n v="8.21914819340199E-2"/>
  </r>
  <r>
    <x v="213"/>
    <x v="2"/>
    <d v="2024-12-23T00:00:00"/>
    <s v="Image"/>
    <x v="4"/>
    <n v="521"/>
    <n v="746"/>
    <n v="315"/>
    <n v="4168"/>
    <n v="3399"/>
    <n v="282"/>
    <x v="0"/>
    <s v="NA"/>
    <s v="FashionUpgrade"/>
    <n v="0.37955854126679461"/>
  </r>
  <r>
    <x v="214"/>
    <x v="3"/>
    <d v="2025-05-06T00:00:00"/>
    <s v="Image"/>
    <x v="4"/>
    <n v="4872"/>
    <n v="925"/>
    <n v="176"/>
    <n v="82824"/>
    <n v="82543"/>
    <n v="89"/>
    <x v="0"/>
    <s v="MyntraTrend"/>
    <s v="FashionUpgrade"/>
    <n v="7.2116777745580993E-2"/>
  </r>
  <r>
    <x v="215"/>
    <x v="1"/>
    <d v="2024-07-29T00:00:00"/>
    <s v="Story"/>
    <x v="2"/>
    <n v="1509"/>
    <n v="88"/>
    <n v="163"/>
    <n v="30180"/>
    <n v="29689"/>
    <n v="119"/>
    <x v="3"/>
    <s v="NA"/>
    <s v="FashionUpgrade"/>
    <n v="5.8316766070245198E-2"/>
  </r>
  <r>
    <x v="216"/>
    <x v="3"/>
    <d v="2024-12-03T00:00:00"/>
    <s v="Image"/>
    <x v="4"/>
    <n v="4606"/>
    <n v="931"/>
    <n v="230"/>
    <n v="92120"/>
    <n v="91440"/>
    <n v="56"/>
    <x v="4"/>
    <s v="MyntraFashion"/>
    <s v="MyntraFestiveEdit"/>
    <n v="6.2603126356925748E-2"/>
  </r>
  <r>
    <x v="217"/>
    <x v="3"/>
    <d v="2024-06-11T00:00:00"/>
    <s v="Carousel"/>
    <x v="3"/>
    <n v="1869"/>
    <n v="453"/>
    <n v="490"/>
    <n v="14952"/>
    <n v="14309"/>
    <n v="275"/>
    <x v="4"/>
    <s v="StyleWithMyntra"/>
    <s v="FashionUpgrade"/>
    <n v="0.18806848582129482"/>
  </r>
  <r>
    <x v="218"/>
    <x v="0"/>
    <d v="2025-01-28T00:00:00"/>
    <s v="Reel"/>
    <x v="0"/>
    <n v="1188"/>
    <n v="470"/>
    <n v="174"/>
    <n v="7128"/>
    <n v="6145"/>
    <n v="270"/>
    <x v="2"/>
    <s v="MyntraFashion"/>
    <s v="EndOfSeasonSale"/>
    <n v="0.25701459034792368"/>
  </r>
  <r>
    <x v="219"/>
    <x v="2"/>
    <d v="2024-06-02T00:00:00"/>
    <s v="Story"/>
    <x v="2"/>
    <n v="84"/>
    <n v="897"/>
    <n v="85"/>
    <n v="588"/>
    <n v="8"/>
    <n v="12"/>
    <x v="2"/>
    <s v="NA"/>
    <s v="EndOfSeasonSale"/>
    <n v="1.8129251700680271"/>
  </r>
  <r>
    <x v="220"/>
    <x v="3"/>
    <d v="2025-03-23T00:00:00"/>
    <s v="Video"/>
    <x v="5"/>
    <n v="4453"/>
    <n v="111"/>
    <n v="420"/>
    <n v="31171"/>
    <n v="30565"/>
    <n v="23"/>
    <x v="3"/>
    <s v="MyntraFashion"/>
    <s v="StyleRevolution"/>
    <n v="0.15989220750056141"/>
  </r>
  <r>
    <x v="221"/>
    <x v="3"/>
    <d v="2024-10-08T00:00:00"/>
    <s v="Reel"/>
    <x v="0"/>
    <n v="1814"/>
    <n v="653"/>
    <n v="363"/>
    <n v="25396"/>
    <n v="25286"/>
    <n v="39"/>
    <x v="2"/>
    <s v="NA"/>
    <s v="FashionUpgrade"/>
    <n v="0.11143487163332809"/>
  </r>
  <r>
    <x v="222"/>
    <x v="0"/>
    <d v="2024-11-12T00:00:00"/>
    <s v="Image"/>
    <x v="4"/>
    <n v="3338"/>
    <n v="277"/>
    <n v="118"/>
    <n v="60084"/>
    <n v="59842"/>
    <n v="252"/>
    <x v="2"/>
    <s v="NA"/>
    <s v="FashionUpgrade"/>
    <n v="6.2129685107516146E-2"/>
  </r>
  <r>
    <x v="223"/>
    <x v="3"/>
    <d v="2025-05-13T00:00:00"/>
    <s v="Image"/>
    <x v="4"/>
    <n v="602"/>
    <n v="594"/>
    <n v="156"/>
    <n v="4214"/>
    <n v="3363"/>
    <n v="164"/>
    <x v="0"/>
    <s v="NA"/>
    <s v="MyntraFestiveEdit"/>
    <n v="0.32083531086853345"/>
  </r>
  <r>
    <x v="224"/>
    <x v="0"/>
    <d v="2024-06-20T00:00:00"/>
    <s v="Carousel"/>
    <x v="3"/>
    <n v="4672"/>
    <n v="325"/>
    <n v="32"/>
    <n v="88768"/>
    <n v="87833"/>
    <n v="118"/>
    <x v="4"/>
    <s v="MyntraSale"/>
    <s v="MyntraFestiveEdit"/>
    <n v="5.6653298485940883E-2"/>
  </r>
  <r>
    <x v="225"/>
    <x v="2"/>
    <d v="2024-08-07T00:00:00"/>
    <s v="Carousel"/>
    <x v="3"/>
    <n v="1741"/>
    <n v="164"/>
    <n v="318"/>
    <n v="8705"/>
    <n v="8272"/>
    <n v="121"/>
    <x v="0"/>
    <s v="NA"/>
    <s v="EndOfSeasonSale"/>
    <n v="0.25537047673750718"/>
  </r>
  <r>
    <x v="226"/>
    <x v="2"/>
    <d v="2024-06-12T00:00:00"/>
    <s v="Text"/>
    <x v="1"/>
    <n v="246"/>
    <n v="149"/>
    <n v="130"/>
    <n v="4674"/>
    <n v="4390"/>
    <n v="217"/>
    <x v="3"/>
    <s v="FashionDeals"/>
    <s v="EndOfSeasonSale"/>
    <n v="0.11232349165596919"/>
  </r>
  <r>
    <x v="227"/>
    <x v="2"/>
    <d v="2024-07-01T00:00:00"/>
    <s v="Story"/>
    <x v="2"/>
    <n v="4808"/>
    <n v="772"/>
    <n v="320"/>
    <n v="72120"/>
    <n v="71696"/>
    <n v="195"/>
    <x v="3"/>
    <s v="MyntraSale"/>
    <s v="StyleRevolution"/>
    <n v="8.1808097615085965E-2"/>
  </r>
  <r>
    <x v="228"/>
    <x v="2"/>
    <d v="2024-07-03T00:00:00"/>
    <s v="Carousel"/>
    <x v="3"/>
    <n v="4799"/>
    <n v="694"/>
    <n v="289"/>
    <n v="43191"/>
    <n v="42228"/>
    <n v="118"/>
    <x v="3"/>
    <s v="NA"/>
    <s v="EndOfSeasonSale"/>
    <n v="0.13387048227640017"/>
  </r>
  <r>
    <x v="229"/>
    <x v="3"/>
    <d v="2024-07-15T00:00:00"/>
    <s v="Reel"/>
    <x v="0"/>
    <n v="3663"/>
    <n v="17"/>
    <n v="295"/>
    <n v="51282"/>
    <n v="50567"/>
    <n v="84"/>
    <x v="0"/>
    <s v="NA"/>
    <s v="FashionUpgrade"/>
    <n v="7.7512577512577507E-2"/>
  </r>
  <r>
    <x v="230"/>
    <x v="2"/>
    <d v="2025-05-01T00:00:00"/>
    <s v="Text"/>
    <x v="1"/>
    <n v="1430"/>
    <n v="376"/>
    <n v="33"/>
    <n v="21450"/>
    <n v="20509"/>
    <n v="251"/>
    <x v="4"/>
    <s v="NA"/>
    <s v="MyntraFestiveEdit"/>
    <n v="8.5734265734265735E-2"/>
  </r>
  <r>
    <x v="231"/>
    <x v="0"/>
    <d v="2025-04-29T00:00:00"/>
    <s v="Story"/>
    <x v="2"/>
    <n v="249"/>
    <n v="592"/>
    <n v="230"/>
    <n v="1494"/>
    <n v="1044"/>
    <n v="201"/>
    <x v="1"/>
    <s v="MyntraTrend"/>
    <s v="StyleRevolution"/>
    <n v="0.7168674698795181"/>
  </r>
  <r>
    <x v="232"/>
    <x v="3"/>
    <d v="2025-03-08T00:00:00"/>
    <s v="Image"/>
    <x v="4"/>
    <n v="2382"/>
    <n v="265"/>
    <n v="134"/>
    <n v="38112"/>
    <n v="37437"/>
    <n v="249"/>
    <x v="4"/>
    <s v="MyntraTrend"/>
    <s v="EndOfSeasonSale"/>
    <n v="7.2969143576826198E-2"/>
  </r>
  <r>
    <x v="233"/>
    <x v="3"/>
    <d v="2024-06-01T00:00:00"/>
    <s v="Text"/>
    <x v="1"/>
    <n v="1272"/>
    <n v="465"/>
    <n v="99"/>
    <n v="24168"/>
    <n v="23719"/>
    <n v="42"/>
    <x v="1"/>
    <s v="FashionDeals"/>
    <s v="EndOfSeasonSale"/>
    <n v="7.5968222442899705E-2"/>
  </r>
  <r>
    <x v="234"/>
    <x v="3"/>
    <d v="2024-12-22T00:00:00"/>
    <s v="Image"/>
    <x v="4"/>
    <n v="3196"/>
    <n v="941"/>
    <n v="376"/>
    <n v="35156"/>
    <n v="34444"/>
    <n v="241"/>
    <x v="2"/>
    <s v="MyntraTrend"/>
    <s v="StyleRevolution"/>
    <n v="0.1283706906360223"/>
  </r>
  <r>
    <x v="235"/>
    <x v="3"/>
    <d v="2024-08-19T00:00:00"/>
    <s v="Text"/>
    <x v="1"/>
    <n v="1257"/>
    <n v="19"/>
    <n v="351"/>
    <n v="12570"/>
    <n v="11660"/>
    <n v="194"/>
    <x v="2"/>
    <s v="NA"/>
    <s v="FashionUpgrade"/>
    <n v="0.12943516308671441"/>
  </r>
  <r>
    <x v="236"/>
    <x v="2"/>
    <d v="2024-10-22T00:00:00"/>
    <s v="Story"/>
    <x v="2"/>
    <n v="3770"/>
    <n v="917"/>
    <n v="129"/>
    <n v="71630"/>
    <n v="71322"/>
    <n v="76"/>
    <x v="0"/>
    <s v="MyntraTrend"/>
    <s v="StyleRevolution"/>
    <n v="6.7234398994834563E-2"/>
  </r>
  <r>
    <x v="237"/>
    <x v="0"/>
    <d v="2024-07-16T00:00:00"/>
    <s v="Text"/>
    <x v="1"/>
    <n v="4725"/>
    <n v="400"/>
    <n v="362"/>
    <n v="75600"/>
    <n v="74927"/>
    <n v="43"/>
    <x v="3"/>
    <s v="MyntraFashion"/>
    <s v="FashionUpgrade"/>
    <n v="7.2579365079365077E-2"/>
  </r>
  <r>
    <x v="238"/>
    <x v="1"/>
    <d v="2025-02-24T00:00:00"/>
    <s v="Text"/>
    <x v="1"/>
    <n v="4188"/>
    <n v="942"/>
    <n v="118"/>
    <n v="20940"/>
    <n v="20471"/>
    <n v="102"/>
    <x v="2"/>
    <s v="NA"/>
    <s v="EndOfSeasonSale"/>
    <n v="0.25062082139446035"/>
  </r>
  <r>
    <x v="239"/>
    <x v="0"/>
    <d v="2024-08-26T00:00:00"/>
    <s v="Carousel"/>
    <x v="3"/>
    <n v="929"/>
    <n v="192"/>
    <n v="322"/>
    <n v="16722"/>
    <n v="15996"/>
    <n v="145"/>
    <x v="1"/>
    <s v="NA"/>
    <s v="MyntraFestiveEdit"/>
    <n v="8.6293505561535699E-2"/>
  </r>
  <r>
    <x v="240"/>
    <x v="3"/>
    <d v="2025-01-18T00:00:00"/>
    <s v="Story"/>
    <x v="2"/>
    <n v="4321"/>
    <n v="874"/>
    <n v="172"/>
    <n v="30247"/>
    <n v="29254"/>
    <n v="122"/>
    <x v="0"/>
    <s v="MyntraFashion"/>
    <s v="MyntraFestiveEdit"/>
    <n v="0.17743908486792079"/>
  </r>
  <r>
    <x v="241"/>
    <x v="3"/>
    <d v="2024-07-07T00:00:00"/>
    <s v="Reel"/>
    <x v="0"/>
    <n v="4767"/>
    <n v="190"/>
    <n v="340"/>
    <n v="28602"/>
    <n v="28044"/>
    <n v="210"/>
    <x v="4"/>
    <s v="NA"/>
    <s v="StyleRevolution"/>
    <n v="0.18519683938186141"/>
  </r>
  <r>
    <x v="242"/>
    <x v="0"/>
    <d v="2025-03-06T00:00:00"/>
    <s v="Image"/>
    <x v="4"/>
    <n v="3592"/>
    <n v="911"/>
    <n v="375"/>
    <n v="50288"/>
    <n v="49490"/>
    <n v="32"/>
    <x v="2"/>
    <s v="NA"/>
    <s v="EndOfSeasonSale"/>
    <n v="9.7001272669424113E-2"/>
  </r>
  <r>
    <x v="243"/>
    <x v="1"/>
    <d v="2024-10-25T00:00:00"/>
    <s v="Video"/>
    <x v="5"/>
    <n v="4661"/>
    <n v="935"/>
    <n v="433"/>
    <n v="23305"/>
    <n v="22583"/>
    <n v="63"/>
    <x v="2"/>
    <s v="FashionDeals"/>
    <s v="FashionUpgrade"/>
    <n v="0.25869984981763572"/>
  </r>
  <r>
    <x v="244"/>
    <x v="3"/>
    <d v="2025-01-12T00:00:00"/>
    <s v="Reel"/>
    <x v="0"/>
    <n v="4134"/>
    <n v="824"/>
    <n v="99"/>
    <n v="41340"/>
    <n v="41050"/>
    <n v="177"/>
    <x v="1"/>
    <s v="NA"/>
    <s v="EndOfSeasonSale"/>
    <n v="0.12232704402515723"/>
  </r>
  <r>
    <x v="245"/>
    <x v="3"/>
    <d v="2024-10-11T00:00:00"/>
    <s v="Image"/>
    <x v="4"/>
    <n v="400"/>
    <n v="680"/>
    <n v="434"/>
    <n v="6400"/>
    <n v="5472"/>
    <n v="160"/>
    <x v="0"/>
    <s v="MyntraTrend"/>
    <s v="EndOfSeasonSale"/>
    <n v="0.23656250000000001"/>
  </r>
  <r>
    <x v="246"/>
    <x v="3"/>
    <d v="2024-08-27T00:00:00"/>
    <s v="Reel"/>
    <x v="0"/>
    <n v="3960"/>
    <n v="266"/>
    <n v="8"/>
    <n v="35640"/>
    <n v="34850"/>
    <n v="208"/>
    <x v="3"/>
    <s v="MyntraFashion"/>
    <s v="StyleRevolution"/>
    <n v="0.11879910213243547"/>
  </r>
  <r>
    <x v="247"/>
    <x v="3"/>
    <d v="2025-02-02T00:00:00"/>
    <s v="Story"/>
    <x v="2"/>
    <n v="886"/>
    <n v="126"/>
    <n v="153"/>
    <n v="4430"/>
    <n v="4037"/>
    <n v="212"/>
    <x v="0"/>
    <s v="NA"/>
    <s v="MyntraFestiveEdit"/>
    <n v="0.26297968397291194"/>
  </r>
  <r>
    <x v="248"/>
    <x v="0"/>
    <d v="2024-07-18T00:00:00"/>
    <s v="Image"/>
    <x v="4"/>
    <n v="827"/>
    <n v="77"/>
    <n v="402"/>
    <n v="14886"/>
    <n v="14129"/>
    <n v="254"/>
    <x v="2"/>
    <s v="NA"/>
    <s v="EndOfSeasonSale"/>
    <n v="8.7733440816874911E-2"/>
  </r>
  <r>
    <x v="249"/>
    <x v="3"/>
    <d v="2024-06-22T00:00:00"/>
    <s v="Reel"/>
    <x v="0"/>
    <n v="3813"/>
    <n v="935"/>
    <n v="274"/>
    <n v="68634"/>
    <n v="68488"/>
    <n v="251"/>
    <x v="4"/>
    <s v="MyntraTrend"/>
    <s v="FashionUpgrade"/>
    <n v="7.3170731707317069E-2"/>
  </r>
  <r>
    <x v="250"/>
    <x v="2"/>
    <d v="2025-03-27T00:00:00"/>
    <s v="Carousel"/>
    <x v="3"/>
    <n v="1377"/>
    <n v="796"/>
    <n v="387"/>
    <n v="22032"/>
    <n v="21869"/>
    <n v="189"/>
    <x v="4"/>
    <s v="MyntraFashion"/>
    <s v="MyntraFestiveEdit"/>
    <n v="0.11619462599854757"/>
  </r>
  <r>
    <x v="251"/>
    <x v="3"/>
    <d v="2025-04-28T00:00:00"/>
    <s v="Carousel"/>
    <x v="3"/>
    <n v="2089"/>
    <n v="476"/>
    <n v="69"/>
    <n v="16712"/>
    <n v="16309"/>
    <n v="64"/>
    <x v="2"/>
    <s v="MyntraSale"/>
    <s v="FashionUpgrade"/>
    <n v="0.15761129727142173"/>
  </r>
  <r>
    <x v="252"/>
    <x v="0"/>
    <d v="2024-08-03T00:00:00"/>
    <s v="Reel"/>
    <x v="0"/>
    <n v="3791"/>
    <n v="593"/>
    <n v="228"/>
    <n v="53074"/>
    <n v="52613"/>
    <n v="205"/>
    <x v="2"/>
    <s v="FashionDeals"/>
    <s v="FashionUpgrade"/>
    <n v="8.6897539284772202E-2"/>
  </r>
  <r>
    <x v="253"/>
    <x v="0"/>
    <d v="2025-01-14T00:00:00"/>
    <s v="Image"/>
    <x v="4"/>
    <n v="2692"/>
    <n v="115"/>
    <n v="64"/>
    <n v="21536"/>
    <n v="21120"/>
    <n v="224"/>
    <x v="4"/>
    <s v="MyntraTrend"/>
    <s v="StyleRevolution"/>
    <n v="0.13331166419019316"/>
  </r>
  <r>
    <x v="254"/>
    <x v="3"/>
    <d v="2025-04-03T00:00:00"/>
    <s v="Story"/>
    <x v="2"/>
    <n v="3767"/>
    <n v="514"/>
    <n v="238"/>
    <n v="37670"/>
    <n v="36807"/>
    <n v="226"/>
    <x v="2"/>
    <s v="FashionDeals"/>
    <s v="FashionUpgrade"/>
    <n v="0.11996283514733209"/>
  </r>
  <r>
    <x v="255"/>
    <x v="1"/>
    <d v="2024-09-18T00:00:00"/>
    <s v="Carousel"/>
    <x v="3"/>
    <n v="2143"/>
    <n v="12"/>
    <n v="204"/>
    <n v="40717"/>
    <n v="40125"/>
    <n v="248"/>
    <x v="4"/>
    <s v="MyntraSale"/>
    <s v="StyleRevolution"/>
    <n v="5.7936488444630008E-2"/>
  </r>
  <r>
    <x v="256"/>
    <x v="3"/>
    <d v="2025-04-06T00:00:00"/>
    <s v="Image"/>
    <x v="4"/>
    <n v="3090"/>
    <n v="697"/>
    <n v="164"/>
    <n v="49440"/>
    <n v="48524"/>
    <n v="25"/>
    <x v="4"/>
    <s v="StyleWithMyntra"/>
    <s v="StyleRevolution"/>
    <n v="7.9915048543689318E-2"/>
  </r>
  <r>
    <x v="257"/>
    <x v="2"/>
    <d v="2024-08-05T00:00:00"/>
    <s v="Story"/>
    <x v="2"/>
    <n v="3601"/>
    <n v="695"/>
    <n v="75"/>
    <n v="21606"/>
    <n v="21454"/>
    <n v="172"/>
    <x v="2"/>
    <s v="NA"/>
    <s v="EndOfSeasonSale"/>
    <n v="0.2023049153013052"/>
  </r>
  <r>
    <x v="258"/>
    <x v="3"/>
    <d v="2025-02-10T00:00:00"/>
    <s v="Text"/>
    <x v="1"/>
    <n v="562"/>
    <n v="158"/>
    <n v="149"/>
    <n v="3372"/>
    <n v="2940"/>
    <n v="93"/>
    <x v="4"/>
    <s v="MyntraSale"/>
    <s v="StyleRevolution"/>
    <n v="0.25771055753262156"/>
  </r>
  <r>
    <x v="259"/>
    <x v="2"/>
    <d v="2025-02-12T00:00:00"/>
    <s v="Story"/>
    <x v="2"/>
    <n v="4332"/>
    <n v="771"/>
    <n v="219"/>
    <n v="60648"/>
    <n v="60397"/>
    <n v="10"/>
    <x v="1"/>
    <s v="NA"/>
    <s v="MyntraFestiveEdit"/>
    <n v="8.7752275425405618E-2"/>
  </r>
  <r>
    <x v="260"/>
    <x v="2"/>
    <d v="2024-10-27T00:00:00"/>
    <s v="Image"/>
    <x v="4"/>
    <n v="4853"/>
    <n v="837"/>
    <n v="340"/>
    <n v="72795"/>
    <n v="72237"/>
    <n v="170"/>
    <x v="0"/>
    <s v="NA"/>
    <s v="EndOfSeasonSale"/>
    <n v="8.2835359571399134E-2"/>
  </r>
  <r>
    <x v="261"/>
    <x v="1"/>
    <d v="2025-01-18T00:00:00"/>
    <s v="Image"/>
    <x v="4"/>
    <n v="1206"/>
    <n v="238"/>
    <n v="36"/>
    <n v="9648"/>
    <n v="9417"/>
    <n v="237"/>
    <x v="0"/>
    <s v="StyleWithMyntra"/>
    <s v="MyntraFestiveEdit"/>
    <n v="0.15339966832504145"/>
  </r>
  <r>
    <x v="262"/>
    <x v="2"/>
    <d v="2024-08-20T00:00:00"/>
    <s v="Reel"/>
    <x v="0"/>
    <n v="2603"/>
    <n v="690"/>
    <n v="205"/>
    <n v="13015"/>
    <n v="12130"/>
    <n v="20"/>
    <x v="3"/>
    <s v="NA"/>
    <s v="FashionUpgrade"/>
    <n v="0.26876680752977333"/>
  </r>
  <r>
    <x v="263"/>
    <x v="0"/>
    <d v="2025-01-30T00:00:00"/>
    <s v="Image"/>
    <x v="4"/>
    <n v="59"/>
    <n v="163"/>
    <n v="93"/>
    <n v="590"/>
    <n v="475"/>
    <n v="293"/>
    <x v="3"/>
    <s v="NA"/>
    <s v="StyleRevolution"/>
    <n v="0.53389830508474578"/>
  </r>
  <r>
    <x v="264"/>
    <x v="0"/>
    <d v="2025-02-20T00:00:00"/>
    <s v="Carousel"/>
    <x v="3"/>
    <n v="1877"/>
    <n v="745"/>
    <n v="225"/>
    <n v="11262"/>
    <n v="10967"/>
    <n v="41"/>
    <x v="2"/>
    <s v="MyntraSale"/>
    <s v="FashionUpgrade"/>
    <n v="0.25279701651571657"/>
  </r>
  <r>
    <x v="265"/>
    <x v="3"/>
    <d v="2024-11-25T00:00:00"/>
    <s v="Story"/>
    <x v="2"/>
    <n v="4182"/>
    <n v="640"/>
    <n v="240"/>
    <n v="50184"/>
    <n v="49351"/>
    <n v="10"/>
    <x v="0"/>
    <s v="StyleWithMyntra"/>
    <s v="MyntraFestiveEdit"/>
    <n v="0.10086880280567512"/>
  </r>
  <r>
    <x v="266"/>
    <x v="0"/>
    <d v="2024-10-04T00:00:00"/>
    <s v="Reel"/>
    <x v="0"/>
    <n v="4187"/>
    <n v="66"/>
    <n v="31"/>
    <n v="66992"/>
    <n v="66614"/>
    <n v="62"/>
    <x v="2"/>
    <s v="NA"/>
    <s v="StyleRevolution"/>
    <n v="6.3947934081681396E-2"/>
  </r>
  <r>
    <x v="267"/>
    <x v="2"/>
    <d v="2025-04-13T00:00:00"/>
    <s v="Reel"/>
    <x v="0"/>
    <n v="4579"/>
    <n v="125"/>
    <n v="300"/>
    <n v="59527"/>
    <n v="59400"/>
    <n v="269"/>
    <x v="2"/>
    <s v="MyntraFashion"/>
    <s v="FashionUpgrade"/>
    <n v="8.4062694239588759E-2"/>
  </r>
  <r>
    <x v="268"/>
    <x v="2"/>
    <d v="2024-11-05T00:00:00"/>
    <s v="Video"/>
    <x v="5"/>
    <n v="4561"/>
    <n v="51"/>
    <n v="441"/>
    <n v="22805"/>
    <n v="21890"/>
    <n v="45"/>
    <x v="2"/>
    <s v="NA"/>
    <s v="EndOfSeasonSale"/>
    <n v="0.22157421618066214"/>
  </r>
  <r>
    <x v="269"/>
    <x v="1"/>
    <d v="2025-01-15T00:00:00"/>
    <s v="Reel"/>
    <x v="0"/>
    <n v="3774"/>
    <n v="239"/>
    <n v="39"/>
    <n v="60384"/>
    <n v="59490"/>
    <n v="241"/>
    <x v="4"/>
    <s v="NA"/>
    <s v="MyntraFestiveEdit"/>
    <n v="6.7103868574456813E-2"/>
  </r>
  <r>
    <x v="270"/>
    <x v="2"/>
    <d v="2024-10-17T00:00:00"/>
    <s v="Video"/>
    <x v="5"/>
    <n v="3575"/>
    <n v="749"/>
    <n v="111"/>
    <n v="21450"/>
    <n v="20785"/>
    <n v="195"/>
    <x v="4"/>
    <s v="NA"/>
    <s v="MyntraFestiveEdit"/>
    <n v="0.20675990675990677"/>
  </r>
  <r>
    <x v="271"/>
    <x v="2"/>
    <d v="2025-03-27T00:00:00"/>
    <s v="Text"/>
    <x v="1"/>
    <n v="4941"/>
    <n v="414"/>
    <n v="266"/>
    <n v="39528"/>
    <n v="39154"/>
    <n v="217"/>
    <x v="0"/>
    <s v="NA"/>
    <s v="EndOfSeasonSale"/>
    <n v="0.14220299534507186"/>
  </r>
  <r>
    <x v="272"/>
    <x v="1"/>
    <d v="2024-10-12T00:00:00"/>
    <s v="Story"/>
    <x v="2"/>
    <n v="3641"/>
    <n v="226"/>
    <n v="46"/>
    <n v="40051"/>
    <n v="39319"/>
    <n v="296"/>
    <x v="3"/>
    <s v="NA"/>
    <s v="EndOfSeasonSale"/>
    <n v="9.7700431949264685E-2"/>
  </r>
  <r>
    <x v="273"/>
    <x v="0"/>
    <d v="2025-01-01T00:00:00"/>
    <s v="Carousel"/>
    <x v="3"/>
    <n v="3535"/>
    <n v="494"/>
    <n v="152"/>
    <n v="53025"/>
    <n v="52791"/>
    <n v="44"/>
    <x v="3"/>
    <s v="StyleWithMyntra"/>
    <s v="EndOfSeasonSale"/>
    <n v="7.8849599245638849E-2"/>
  </r>
  <r>
    <x v="274"/>
    <x v="3"/>
    <d v="2024-08-05T00:00:00"/>
    <s v="Reel"/>
    <x v="0"/>
    <n v="1741"/>
    <n v="831"/>
    <n v="345"/>
    <n v="17410"/>
    <n v="16844"/>
    <n v="58"/>
    <x v="1"/>
    <s v="FashionDeals"/>
    <s v="StyleRevolution"/>
    <n v="0.16754738655944859"/>
  </r>
  <r>
    <x v="275"/>
    <x v="0"/>
    <d v="2024-06-07T00:00:00"/>
    <s v="Carousel"/>
    <x v="3"/>
    <n v="1556"/>
    <n v="195"/>
    <n v="131"/>
    <n v="9336"/>
    <n v="8875"/>
    <n v="137"/>
    <x v="1"/>
    <s v="NA"/>
    <s v="EndOfSeasonSale"/>
    <n v="0.2015852613538989"/>
  </r>
  <r>
    <x v="276"/>
    <x v="3"/>
    <d v="2025-04-06T00:00:00"/>
    <s v="Image"/>
    <x v="4"/>
    <n v="4236"/>
    <n v="711"/>
    <n v="298"/>
    <n v="21180"/>
    <n v="20516"/>
    <n v="238"/>
    <x v="3"/>
    <s v="MyntraSale"/>
    <s v="StyleRevolution"/>
    <n v="0.24763928234183191"/>
  </r>
  <r>
    <x v="277"/>
    <x v="0"/>
    <d v="2024-11-26T00:00:00"/>
    <s v="Text"/>
    <x v="1"/>
    <n v="4516"/>
    <n v="836"/>
    <n v="169"/>
    <n v="49676"/>
    <n v="49257"/>
    <n v="282"/>
    <x v="3"/>
    <s v="NA"/>
    <s v="FashionUpgrade"/>
    <n v="0.11114018842096787"/>
  </r>
  <r>
    <x v="278"/>
    <x v="1"/>
    <d v="2024-09-02T00:00:00"/>
    <s v="Image"/>
    <x v="4"/>
    <n v="4905"/>
    <n v="845"/>
    <n v="129"/>
    <n v="98100"/>
    <n v="97772"/>
    <n v="279"/>
    <x v="3"/>
    <s v="NA"/>
    <s v="StyleRevolution"/>
    <n v="5.9928644240570844E-2"/>
  </r>
  <r>
    <x v="279"/>
    <x v="1"/>
    <d v="2024-10-21T00:00:00"/>
    <s v="Video"/>
    <x v="5"/>
    <n v="4275"/>
    <n v="680"/>
    <n v="385"/>
    <n v="64125"/>
    <n v="63650"/>
    <n v="104"/>
    <x v="2"/>
    <s v="NA"/>
    <s v="StyleRevolution"/>
    <n v="8.3274853801169585E-2"/>
  </r>
  <r>
    <x v="280"/>
    <x v="1"/>
    <d v="2025-03-22T00:00:00"/>
    <s v="Image"/>
    <x v="4"/>
    <n v="3166"/>
    <n v="90"/>
    <n v="341"/>
    <n v="56988"/>
    <n v="56125"/>
    <n v="135"/>
    <x v="1"/>
    <s v="StyleWithMyntra"/>
    <s v="EndOfSeasonSale"/>
    <n v="6.3118551273952411E-2"/>
  </r>
  <r>
    <x v="281"/>
    <x v="2"/>
    <d v="2024-10-03T00:00:00"/>
    <s v="Video"/>
    <x v="5"/>
    <n v="1488"/>
    <n v="417"/>
    <n v="168"/>
    <n v="19344"/>
    <n v="18395"/>
    <n v="30"/>
    <x v="0"/>
    <s v="NA"/>
    <s v="FashionUpgrade"/>
    <n v="0.1071650124069479"/>
  </r>
  <r>
    <x v="282"/>
    <x v="0"/>
    <d v="2025-05-09T00:00:00"/>
    <s v="Reel"/>
    <x v="0"/>
    <n v="3367"/>
    <n v="302"/>
    <n v="57"/>
    <n v="63973"/>
    <n v="63789"/>
    <n v="157"/>
    <x v="3"/>
    <s v="MyntraFashion"/>
    <s v="MyntraFestiveEdit"/>
    <n v="5.8243321401216137E-2"/>
  </r>
  <r>
    <x v="283"/>
    <x v="0"/>
    <d v="2024-09-17T00:00:00"/>
    <s v="Text"/>
    <x v="1"/>
    <n v="571"/>
    <n v="190"/>
    <n v="352"/>
    <n v="9707"/>
    <n v="9418"/>
    <n v="231"/>
    <x v="4"/>
    <s v="NA"/>
    <s v="EndOfSeasonSale"/>
    <n v="0.11465952405480581"/>
  </r>
  <r>
    <x v="284"/>
    <x v="1"/>
    <d v="2024-07-18T00:00:00"/>
    <s v="Text"/>
    <x v="1"/>
    <n v="4021"/>
    <n v="794"/>
    <n v="77"/>
    <n v="36189"/>
    <n v="35505"/>
    <n v="174"/>
    <x v="4"/>
    <s v="StyleWithMyntra"/>
    <s v="FashionUpgrade"/>
    <n v="0.13517919809886983"/>
  </r>
  <r>
    <x v="285"/>
    <x v="1"/>
    <d v="2024-09-25T00:00:00"/>
    <s v="Video"/>
    <x v="5"/>
    <n v="3389"/>
    <n v="344"/>
    <n v="229"/>
    <n v="20334"/>
    <n v="19443"/>
    <n v="228"/>
    <x v="1"/>
    <s v="MyntraSale"/>
    <s v="EndOfSeasonSale"/>
    <n v="0.19484607062063539"/>
  </r>
  <r>
    <x v="286"/>
    <x v="2"/>
    <d v="2024-08-15T00:00:00"/>
    <s v="Reel"/>
    <x v="0"/>
    <n v="1164"/>
    <n v="616"/>
    <n v="324"/>
    <n v="6984"/>
    <n v="6636"/>
    <n v="82"/>
    <x v="1"/>
    <s v="MyntraTrend"/>
    <s v="MyntraFestiveEdit"/>
    <n v="0.30126002290950743"/>
  </r>
  <r>
    <x v="287"/>
    <x v="1"/>
    <d v="2025-04-17T00:00:00"/>
    <s v="Carousel"/>
    <x v="3"/>
    <n v="4780"/>
    <n v="691"/>
    <n v="380"/>
    <n v="86040"/>
    <n v="85743"/>
    <n v="262"/>
    <x v="1"/>
    <s v="FashionDeals"/>
    <s v="MyntraFestiveEdit"/>
    <n v="6.800325430032543E-2"/>
  </r>
  <r>
    <x v="288"/>
    <x v="3"/>
    <d v="2024-11-28T00:00:00"/>
    <s v="Carousel"/>
    <x v="3"/>
    <n v="2751"/>
    <n v="33"/>
    <n v="430"/>
    <n v="44016"/>
    <n v="43415"/>
    <n v="129"/>
    <x v="3"/>
    <s v="StyleWithMyntra"/>
    <s v="EndOfSeasonSale"/>
    <n v="7.3018902217375503E-2"/>
  </r>
  <r>
    <x v="289"/>
    <x v="2"/>
    <d v="2024-12-20T00:00:00"/>
    <s v="Carousel"/>
    <x v="3"/>
    <n v="2107"/>
    <n v="550"/>
    <n v="349"/>
    <n v="35819"/>
    <n v="35340"/>
    <n v="191"/>
    <x v="3"/>
    <s v="NA"/>
    <s v="MyntraFestiveEdit"/>
    <n v="8.3921940869371006E-2"/>
  </r>
  <r>
    <x v="290"/>
    <x v="3"/>
    <d v="2024-11-06T00:00:00"/>
    <s v="Video"/>
    <x v="5"/>
    <n v="4663"/>
    <n v="145"/>
    <n v="225"/>
    <n v="69945"/>
    <n v="69596"/>
    <n v="35"/>
    <x v="1"/>
    <s v="NA"/>
    <s v="EndOfSeasonSale"/>
    <n v="7.1956537279290869E-2"/>
  </r>
  <r>
    <x v="291"/>
    <x v="3"/>
    <d v="2024-11-17T00:00:00"/>
    <s v="Text"/>
    <x v="1"/>
    <n v="880"/>
    <n v="297"/>
    <n v="345"/>
    <n v="12320"/>
    <n v="11978"/>
    <n v="238"/>
    <x v="0"/>
    <s v="NA"/>
    <s v="EndOfSeasonSale"/>
    <n v="0.12353896103896105"/>
  </r>
  <r>
    <x v="292"/>
    <x v="3"/>
    <d v="2025-05-14T00:00:00"/>
    <s v="Text"/>
    <x v="1"/>
    <n v="2634"/>
    <n v="726"/>
    <n v="241"/>
    <n v="28974"/>
    <n v="28102"/>
    <n v="277"/>
    <x v="2"/>
    <s v="NA"/>
    <s v="MyntraFestiveEdit"/>
    <n v="0.12428384068475185"/>
  </r>
  <r>
    <x v="293"/>
    <x v="3"/>
    <d v="2024-06-19T00:00:00"/>
    <s v="Carousel"/>
    <x v="3"/>
    <n v="4731"/>
    <n v="173"/>
    <n v="276"/>
    <n v="28386"/>
    <n v="28185"/>
    <n v="89"/>
    <x v="3"/>
    <s v="MyntraFashion"/>
    <s v="StyleRevolution"/>
    <n v="0.18248432325794406"/>
  </r>
  <r>
    <x v="294"/>
    <x v="0"/>
    <d v="2025-05-06T00:00:00"/>
    <s v="Image"/>
    <x v="4"/>
    <n v="1952"/>
    <n v="344"/>
    <n v="287"/>
    <n v="15616"/>
    <n v="15403"/>
    <n v="235"/>
    <x v="0"/>
    <s v="MyntraFashion"/>
    <s v="MyntraFestiveEdit"/>
    <n v="0.16540727459016394"/>
  </r>
  <r>
    <x v="295"/>
    <x v="0"/>
    <d v="2025-02-11T00:00:00"/>
    <s v="Video"/>
    <x v="5"/>
    <n v="3440"/>
    <n v="13"/>
    <n v="20"/>
    <n v="58480"/>
    <n v="58146"/>
    <n v="210"/>
    <x v="1"/>
    <s v="FashionDeals"/>
    <s v="FashionUpgrade"/>
    <n v="5.9387824897400819E-2"/>
  </r>
  <r>
    <x v="296"/>
    <x v="0"/>
    <d v="2024-12-24T00:00:00"/>
    <s v="Text"/>
    <x v="1"/>
    <n v="2166"/>
    <n v="354"/>
    <n v="117"/>
    <n v="10830"/>
    <n v="10245"/>
    <n v="24"/>
    <x v="2"/>
    <s v="MyntraTrend"/>
    <s v="FashionUpgrade"/>
    <n v="0.24349030470914126"/>
  </r>
  <r>
    <x v="297"/>
    <x v="3"/>
    <d v="2024-10-24T00:00:00"/>
    <s v="Image"/>
    <x v="4"/>
    <n v="4303"/>
    <n v="451"/>
    <n v="286"/>
    <n v="86060"/>
    <n v="85823"/>
    <n v="14"/>
    <x v="0"/>
    <s v="NA"/>
    <s v="EndOfSeasonSale"/>
    <n v="5.8563792702765516E-2"/>
  </r>
  <r>
    <x v="298"/>
    <x v="3"/>
    <d v="2024-08-26T00:00:00"/>
    <s v="Image"/>
    <x v="4"/>
    <n v="2581"/>
    <n v="517"/>
    <n v="117"/>
    <n v="23229"/>
    <n v="22331"/>
    <n v="70"/>
    <x v="0"/>
    <s v="StyleWithMyntra"/>
    <s v="EndOfSeasonSale"/>
    <n v="0.13840458048129492"/>
  </r>
  <r>
    <x v="299"/>
    <x v="0"/>
    <d v="2024-08-31T00:00:00"/>
    <s v="Carousel"/>
    <x v="3"/>
    <n v="4494"/>
    <n v="717"/>
    <n v="45"/>
    <n v="62916"/>
    <n v="62688"/>
    <n v="191"/>
    <x v="1"/>
    <s v="NA"/>
    <s v="FashionUpgrade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x v="0"/>
    <n v="3.0428616268120576E-3"/>
  </r>
  <r>
    <x v="0"/>
    <x v="1"/>
    <n v="1312"/>
    <n v="310"/>
    <n v="42654"/>
    <n v="4.9800000000000004"/>
    <x v="1"/>
    <n v="2.3491348994232664E-2"/>
  </r>
  <r>
    <x v="0"/>
    <x v="2"/>
    <n v="584"/>
    <n v="169"/>
    <n v="146834"/>
    <n v="8.31"/>
    <x v="2"/>
    <n v="2.826320879360366E-3"/>
  </r>
  <r>
    <x v="0"/>
    <x v="3"/>
    <n v="1535"/>
    <n v="445"/>
    <n v="395536"/>
    <n v="4.1100000000000003"/>
    <x v="3"/>
    <n v="2.7557542170624167E-3"/>
  </r>
  <r>
    <x v="1"/>
    <x v="0"/>
    <n v="656"/>
    <n v="139"/>
    <n v="49157"/>
    <n v="9.0500000000000007"/>
    <x v="4"/>
    <n v="1.0517322049758936E-2"/>
  </r>
  <r>
    <x v="1"/>
    <x v="1"/>
    <n v="1697"/>
    <n v="414"/>
    <n v="316555"/>
    <n v="2.37"/>
    <x v="5"/>
    <n v="4.0530081660374974E-3"/>
  </r>
  <r>
    <x v="1"/>
    <x v="2"/>
    <n v="436"/>
    <n v="250"/>
    <n v="254347"/>
    <n v="4.01"/>
    <x v="6"/>
    <n v="7.3128442639386348E-4"/>
  </r>
  <r>
    <x v="1"/>
    <x v="3"/>
    <n v="1197"/>
    <n v="203"/>
    <n v="413878"/>
    <n v="3.16"/>
    <x v="7"/>
    <n v="2.4016739232334168E-3"/>
  </r>
  <r>
    <x v="2"/>
    <x v="0"/>
    <n v="1048"/>
    <n v="155"/>
    <n v="456946"/>
    <n v="2.46"/>
    <x v="8"/>
    <n v="1.9542790614208243E-3"/>
  </r>
  <r>
    <x v="2"/>
    <x v="1"/>
    <n v="1753"/>
    <n v="371"/>
    <n v="169496"/>
    <n v="8.11"/>
    <x v="9"/>
    <n v="8.1535847453627231E-3"/>
  </r>
  <r>
    <x v="2"/>
    <x v="2"/>
    <n v="1335"/>
    <n v="40"/>
    <n v="122732"/>
    <n v="8.19"/>
    <x v="10"/>
    <n v="1.0551445425805821E-2"/>
  </r>
  <r>
    <x v="2"/>
    <x v="3"/>
    <n v="403"/>
    <n v="66"/>
    <n v="382851"/>
    <n v="3.49"/>
    <x v="11"/>
    <n v="8.80238003818718E-4"/>
  </r>
  <r>
    <x v="3"/>
    <x v="0"/>
    <n v="911"/>
    <n v="282"/>
    <n v="35664"/>
    <n v="6.92"/>
    <x v="12"/>
    <n v="1.7636832660385824E-2"/>
  </r>
  <r>
    <x v="3"/>
    <x v="1"/>
    <n v="1779"/>
    <n v="109"/>
    <n v="26295"/>
    <n v="9.1199999999999992"/>
    <x v="13"/>
    <n v="6.3510173036698994E-2"/>
  </r>
  <r>
    <x v="3"/>
    <x v="2"/>
    <n v="1238"/>
    <n v="403"/>
    <n v="298421"/>
    <n v="3.5"/>
    <x v="14"/>
    <n v="2.798060458211721E-3"/>
  </r>
  <r>
    <x v="3"/>
    <x v="3"/>
    <n v="308"/>
    <n v="431"/>
    <n v="426184"/>
    <n v="2.62"/>
    <x v="15"/>
    <n v="-2.8860773750305035E-4"/>
  </r>
  <r>
    <x v="4"/>
    <x v="0"/>
    <n v="226"/>
    <n v="445"/>
    <n v="419447"/>
    <n v="9.36"/>
    <x v="1"/>
    <n v="-5.2211602419375983E-4"/>
  </r>
  <r>
    <x v="4"/>
    <x v="1"/>
    <n v="505"/>
    <n v="441"/>
    <n v="220020"/>
    <n v="4.4800000000000004"/>
    <x v="16"/>
    <n v="2.9088264703208797E-4"/>
  </r>
  <r>
    <x v="4"/>
    <x v="2"/>
    <n v="1420"/>
    <n v="63"/>
    <n v="315305"/>
    <n v="6.19"/>
    <x v="17"/>
    <n v="4.3037693661692649E-3"/>
  </r>
  <r>
    <x v="4"/>
    <x v="3"/>
    <n v="144"/>
    <n v="53"/>
    <n v="113678"/>
    <n v="8.7200000000000006"/>
    <x v="18"/>
    <n v="8.0050669434719116E-4"/>
  </r>
  <r>
    <x v="5"/>
    <x v="0"/>
    <n v="1757"/>
    <n v="85"/>
    <n v="58223"/>
    <n v="8.74"/>
    <x v="19"/>
    <n v="2.8717173625543171E-2"/>
  </r>
  <r>
    <x v="5"/>
    <x v="1"/>
    <n v="350"/>
    <n v="41"/>
    <n v="251694"/>
    <n v="1.91"/>
    <x v="20"/>
    <n v="1.2276812319721568E-3"/>
  </r>
  <r>
    <x v="5"/>
    <x v="2"/>
    <n v="987"/>
    <n v="440"/>
    <n v="389810"/>
    <n v="4.66"/>
    <x v="21"/>
    <n v="1.40324773607655E-3"/>
  </r>
  <r>
    <x v="5"/>
    <x v="3"/>
    <n v="883"/>
    <n v="369"/>
    <n v="233694"/>
    <n v="2.88"/>
    <x v="22"/>
    <n v="2.1994574101175039E-3"/>
  </r>
  <r>
    <x v="6"/>
    <x v="0"/>
    <n v="1960"/>
    <n v="115"/>
    <n v="154169"/>
    <n v="3.74"/>
    <x v="23"/>
    <n v="1.1967386439556591E-2"/>
  </r>
  <r>
    <x v="6"/>
    <x v="1"/>
    <n v="170"/>
    <n v="334"/>
    <n v="334626"/>
    <n v="6.44"/>
    <x v="24"/>
    <n v="-4.9009939454794306E-4"/>
  </r>
  <r>
    <x v="6"/>
    <x v="2"/>
    <n v="704"/>
    <n v="275"/>
    <n v="226002"/>
    <n v="8.56"/>
    <x v="25"/>
    <n v="1.8982132901478749E-3"/>
  </r>
  <r>
    <x v="6"/>
    <x v="3"/>
    <n v="224"/>
    <n v="64"/>
    <n v="156683"/>
    <n v="4.5599999999999996"/>
    <x v="26"/>
    <n v="1.0211701333265254E-3"/>
  </r>
  <r>
    <x v="7"/>
    <x v="0"/>
    <n v="508"/>
    <n v="349"/>
    <n v="473812"/>
    <n v="7.88"/>
    <x v="27"/>
    <n v="3.3557613568250698E-4"/>
  </r>
  <r>
    <x v="7"/>
    <x v="1"/>
    <n v="1391"/>
    <n v="430"/>
    <n v="295032"/>
    <n v="7.86"/>
    <x v="28"/>
    <n v="3.2572737872501967E-3"/>
  </r>
  <r>
    <x v="7"/>
    <x v="2"/>
    <n v="1701"/>
    <n v="385"/>
    <n v="198278"/>
    <n v="5.34"/>
    <x v="29"/>
    <n v="6.6371458255580548E-3"/>
  </r>
  <r>
    <x v="7"/>
    <x v="3"/>
    <n v="804"/>
    <n v="487"/>
    <n v="306564"/>
    <n v="5.52"/>
    <x v="30"/>
    <n v="1.0340418313957282E-3"/>
  </r>
  <r>
    <x v="8"/>
    <x v="0"/>
    <n v="653"/>
    <n v="112"/>
    <n v="23664"/>
    <n v="4.05"/>
    <x v="31"/>
    <n v="2.2861730899256253E-2"/>
  </r>
  <r>
    <x v="8"/>
    <x v="1"/>
    <n v="160"/>
    <n v="478"/>
    <n v="435034"/>
    <n v="7.73"/>
    <x v="32"/>
    <n v="-7.3097734889686784E-4"/>
  </r>
  <r>
    <x v="8"/>
    <x v="2"/>
    <n v="1756"/>
    <n v="261"/>
    <n v="287574"/>
    <n v="4.3600000000000003"/>
    <x v="33"/>
    <n v="5.1986619096302169E-3"/>
  </r>
  <r>
    <x v="8"/>
    <x v="3"/>
    <n v="576"/>
    <n v="101"/>
    <n v="62499"/>
    <n v="3.48"/>
    <x v="34"/>
    <n v="7.600121601945631E-3"/>
  </r>
  <r>
    <x v="9"/>
    <x v="0"/>
    <n v="645"/>
    <n v="293"/>
    <n v="437968"/>
    <n v="7.83"/>
    <x v="35"/>
    <n v="8.0371168669857163E-4"/>
  </r>
  <r>
    <x v="9"/>
    <x v="1"/>
    <n v="214"/>
    <n v="411"/>
    <n v="125034"/>
    <n v="6.11"/>
    <x v="36"/>
    <n v="-1.5755714445670778E-3"/>
  </r>
  <r>
    <x v="9"/>
    <x v="2"/>
    <n v="826"/>
    <n v="498"/>
    <n v="449994"/>
    <n v="9.43"/>
    <x v="37"/>
    <n v="7.2889860753698943E-4"/>
  </r>
  <r>
    <x v="9"/>
    <x v="3"/>
    <n v="460"/>
    <n v="141"/>
    <n v="320650"/>
    <n v="4.04"/>
    <x v="38"/>
    <n v="9.9485420240137223E-4"/>
  </r>
  <r>
    <x v="10"/>
    <x v="0"/>
    <n v="1528"/>
    <n v="203"/>
    <n v="489188"/>
    <n v="6.23"/>
    <x v="39"/>
    <n v="2.7085701202809553E-3"/>
  </r>
  <r>
    <x v="10"/>
    <x v="1"/>
    <n v="1534"/>
    <n v="200"/>
    <n v="307612"/>
    <n v="6.01"/>
    <x v="40"/>
    <n v="4.3366318609156986E-3"/>
  </r>
  <r>
    <x v="10"/>
    <x v="2"/>
    <n v="485"/>
    <n v="448"/>
    <n v="434883"/>
    <n v="8.5500000000000007"/>
    <x v="41"/>
    <n v="8.5080354946042954E-5"/>
  </r>
  <r>
    <x v="10"/>
    <x v="3"/>
    <n v="1210"/>
    <n v="178"/>
    <n v="102042"/>
    <n v="5.42"/>
    <x v="42"/>
    <n v="1.011348268360087E-2"/>
  </r>
  <r>
    <x v="11"/>
    <x v="0"/>
    <n v="215"/>
    <n v="139"/>
    <n v="325444"/>
    <n v="3.25"/>
    <x v="43"/>
    <n v="2.335271198731579E-4"/>
  </r>
  <r>
    <x v="11"/>
    <x v="1"/>
    <n v="1078"/>
    <n v="20"/>
    <n v="183924"/>
    <n v="8.84"/>
    <x v="44"/>
    <n v="5.7523759813836147E-3"/>
  </r>
  <r>
    <x v="11"/>
    <x v="2"/>
    <n v="1751"/>
    <n v="86"/>
    <n v="188655"/>
    <n v="7.24"/>
    <x v="45"/>
    <n v="8.825634093981077E-3"/>
  </r>
  <r>
    <x v="11"/>
    <x v="3"/>
    <n v="221"/>
    <n v="31"/>
    <n v="87443"/>
    <n v="6.19"/>
    <x v="46"/>
    <n v="2.1728440241071327E-3"/>
  </r>
  <r>
    <x v="12"/>
    <x v="0"/>
    <n v="1685"/>
    <n v="76"/>
    <n v="453799"/>
    <n v="5.71"/>
    <x v="47"/>
    <n v="3.5456226214689766E-3"/>
  </r>
  <r>
    <x v="12"/>
    <x v="1"/>
    <n v="248"/>
    <n v="211"/>
    <n v="379380"/>
    <n v="9.0399999999999991"/>
    <x v="48"/>
    <n v="9.7527544941747058E-5"/>
  </r>
  <r>
    <x v="12"/>
    <x v="2"/>
    <n v="1300"/>
    <n v="71"/>
    <n v="186454"/>
    <n v="3.91"/>
    <x v="49"/>
    <n v="6.5914381026955706E-3"/>
  </r>
  <r>
    <x v="12"/>
    <x v="3"/>
    <n v="422"/>
    <n v="394"/>
    <n v="239044"/>
    <n v="7.83"/>
    <x v="50"/>
    <n v="1.1713324743561855E-4"/>
  </r>
  <r>
    <x v="13"/>
    <x v="0"/>
    <n v="1429"/>
    <n v="182"/>
    <n v="101332"/>
    <n v="7.16"/>
    <x v="51"/>
    <n v="1.2306082974775983E-2"/>
  </r>
  <r>
    <x v="13"/>
    <x v="1"/>
    <n v="1520"/>
    <n v="475"/>
    <n v="496982"/>
    <n v="6.41"/>
    <x v="52"/>
    <n v="2.1026918479944948E-3"/>
  </r>
  <r>
    <x v="13"/>
    <x v="2"/>
    <n v="557"/>
    <n v="360"/>
    <n v="318779"/>
    <n v="8.02"/>
    <x v="53"/>
    <n v="6.1798299135137512E-4"/>
  </r>
  <r>
    <x v="13"/>
    <x v="3"/>
    <n v="728"/>
    <n v="395"/>
    <n v="370971"/>
    <n v="3.86"/>
    <x v="54"/>
    <n v="8.9764429025449434E-4"/>
  </r>
  <r>
    <x v="14"/>
    <x v="0"/>
    <n v="1592"/>
    <n v="20"/>
    <n v="378054"/>
    <n v="9.09"/>
    <x v="55"/>
    <n v="4.1581361392816901E-3"/>
  </r>
  <r>
    <x v="14"/>
    <x v="1"/>
    <n v="1842"/>
    <n v="414"/>
    <n v="307524"/>
    <n v="1.76"/>
    <x v="56"/>
    <n v="4.6435400163889647E-3"/>
  </r>
  <r>
    <x v="14"/>
    <x v="2"/>
    <n v="751"/>
    <n v="491"/>
    <n v="434047"/>
    <n v="9.24"/>
    <x v="57"/>
    <n v="5.990134708914012E-4"/>
  </r>
  <r>
    <x v="14"/>
    <x v="3"/>
    <n v="1409"/>
    <n v="309"/>
    <n v="64583"/>
    <n v="8.99"/>
    <x v="58"/>
    <n v="1.7032345973398571E-2"/>
  </r>
  <r>
    <x v="15"/>
    <x v="0"/>
    <n v="778"/>
    <n v="401"/>
    <n v="50793"/>
    <n v="3.4"/>
    <x v="59"/>
    <n v="7.4222825979957871E-3"/>
  </r>
  <r>
    <x v="15"/>
    <x v="1"/>
    <n v="443"/>
    <n v="345"/>
    <n v="474162"/>
    <n v="9.1999999999999993"/>
    <x v="60"/>
    <n v="2.0668041724136477E-4"/>
  </r>
  <r>
    <x v="15"/>
    <x v="2"/>
    <n v="1472"/>
    <n v="347"/>
    <n v="392355"/>
    <n v="8.59"/>
    <x v="61"/>
    <n v="2.8673012960201858E-3"/>
  </r>
  <r>
    <x v="15"/>
    <x v="3"/>
    <n v="123"/>
    <n v="155"/>
    <n v="119934"/>
    <n v="3.5"/>
    <x v="62"/>
    <n v="-2.6681341404439108E-4"/>
  </r>
  <r>
    <x v="16"/>
    <x v="0"/>
    <n v="817"/>
    <n v="151"/>
    <n v="422625"/>
    <n v="2.36"/>
    <x v="63"/>
    <n v="1.5758651286601596E-3"/>
  </r>
  <r>
    <x v="16"/>
    <x v="1"/>
    <n v="198"/>
    <n v="217"/>
    <n v="239753"/>
    <n v="7.36"/>
    <x v="64"/>
    <n v="-7.9248226299566635E-5"/>
  </r>
  <r>
    <x v="16"/>
    <x v="2"/>
    <n v="1911"/>
    <n v="231"/>
    <n v="268516"/>
    <n v="8.5500000000000007"/>
    <x v="65"/>
    <n v="6.2566104068286429E-3"/>
  </r>
  <r>
    <x v="16"/>
    <x v="3"/>
    <n v="1218"/>
    <n v="212"/>
    <n v="63177"/>
    <n v="8.1300000000000008"/>
    <x v="66"/>
    <n v="1.592351646960128E-2"/>
  </r>
  <r>
    <x v="17"/>
    <x v="0"/>
    <n v="1433"/>
    <n v="408"/>
    <n v="370269"/>
    <n v="3.3"/>
    <x v="67"/>
    <n v="2.7682576721248606E-3"/>
  </r>
  <r>
    <x v="17"/>
    <x v="1"/>
    <n v="250"/>
    <n v="429"/>
    <n v="453423"/>
    <n v="1.77"/>
    <x v="68"/>
    <n v="-3.9477485703195471E-4"/>
  </r>
  <r>
    <x v="17"/>
    <x v="2"/>
    <n v="752"/>
    <n v="153"/>
    <n v="64906"/>
    <n v="2.09"/>
    <x v="69"/>
    <n v="9.2287307798970819E-3"/>
  </r>
  <r>
    <x v="17"/>
    <x v="3"/>
    <n v="1918"/>
    <n v="212"/>
    <n v="94360"/>
    <n v="7.36"/>
    <x v="70"/>
    <n v="1.8079694785926241E-2"/>
  </r>
  <r>
    <x v="18"/>
    <x v="0"/>
    <n v="1939"/>
    <n v="67"/>
    <n v="187183"/>
    <n v="6.25"/>
    <x v="71"/>
    <n v="1.0000908202133741E-2"/>
  </r>
  <r>
    <x v="18"/>
    <x v="1"/>
    <n v="1929"/>
    <n v="267"/>
    <n v="379363"/>
    <n v="1.75"/>
    <x v="72"/>
    <n v="4.3810281972675247E-3"/>
  </r>
  <r>
    <x v="18"/>
    <x v="2"/>
    <n v="437"/>
    <n v="330"/>
    <n v="476486"/>
    <n v="4.97"/>
    <x v="73"/>
    <n v="2.2456063766826309E-4"/>
  </r>
  <r>
    <x v="18"/>
    <x v="3"/>
    <n v="307"/>
    <n v="189"/>
    <n v="117767"/>
    <n v="9.3000000000000007"/>
    <x v="74"/>
    <n v="1.0019784829366461E-3"/>
  </r>
  <r>
    <x v="19"/>
    <x v="0"/>
    <n v="1527"/>
    <n v="303"/>
    <n v="388555"/>
    <n v="8.9"/>
    <x v="75"/>
    <n v="3.1501331857780751E-3"/>
  </r>
  <r>
    <x v="19"/>
    <x v="1"/>
    <n v="643"/>
    <n v="358"/>
    <n v="157599"/>
    <n v="3.88"/>
    <x v="76"/>
    <n v="1.8083871090552605E-3"/>
  </r>
  <r>
    <x v="19"/>
    <x v="2"/>
    <n v="201"/>
    <n v="221"/>
    <n v="309772"/>
    <n v="5.9"/>
    <x v="77"/>
    <n v="-6.456361452939582E-5"/>
  </r>
  <r>
    <x v="19"/>
    <x v="3"/>
    <n v="414"/>
    <n v="47"/>
    <n v="199178"/>
    <n v="1.53"/>
    <x v="78"/>
    <n v="1.8425729749269497E-3"/>
  </r>
  <r>
    <x v="20"/>
    <x v="0"/>
    <n v="703"/>
    <n v="441"/>
    <n v="357089"/>
    <n v="6.5"/>
    <x v="79"/>
    <n v="7.3371064356504961E-4"/>
  </r>
  <r>
    <x v="20"/>
    <x v="1"/>
    <n v="508"/>
    <n v="69"/>
    <n v="23492"/>
    <n v="3.16"/>
    <x v="80"/>
    <n v="1.8687212668142345E-2"/>
  </r>
  <r>
    <x v="20"/>
    <x v="2"/>
    <n v="697"/>
    <n v="61"/>
    <n v="258287"/>
    <n v="8.25"/>
    <x v="81"/>
    <n v="2.4623771231227277E-3"/>
  </r>
  <r>
    <x v="20"/>
    <x v="3"/>
    <n v="1707"/>
    <n v="223"/>
    <n v="256910"/>
    <n v="5.41"/>
    <x v="82"/>
    <n v="5.7763419096181542E-3"/>
  </r>
  <r>
    <x v="21"/>
    <x v="0"/>
    <n v="642"/>
    <n v="66"/>
    <n v="346522"/>
    <n v="5.85"/>
    <x v="83"/>
    <n v="1.6622321237901201E-3"/>
  </r>
  <r>
    <x v="21"/>
    <x v="1"/>
    <n v="859"/>
    <n v="473"/>
    <n v="209987"/>
    <n v="4.46"/>
    <x v="84"/>
    <n v="1.8382090319876945E-3"/>
  </r>
  <r>
    <x v="21"/>
    <x v="2"/>
    <n v="191"/>
    <n v="154"/>
    <n v="240550"/>
    <n v="5.22"/>
    <x v="85"/>
    <n v="1.5381417584701726E-4"/>
  </r>
  <r>
    <x v="21"/>
    <x v="3"/>
    <n v="1814"/>
    <n v="157"/>
    <n v="305827"/>
    <n v="1.99"/>
    <x v="86"/>
    <n v="5.4180958515762179E-3"/>
  </r>
  <r>
    <x v="22"/>
    <x v="0"/>
    <n v="1466"/>
    <n v="69"/>
    <n v="54935"/>
    <n v="6.85"/>
    <x v="87"/>
    <n v="2.5430053699827069E-2"/>
  </r>
  <r>
    <x v="22"/>
    <x v="1"/>
    <n v="947"/>
    <n v="407"/>
    <n v="319186"/>
    <n v="3.32"/>
    <x v="88"/>
    <n v="1.6918035252172713E-3"/>
  </r>
  <r>
    <x v="22"/>
    <x v="2"/>
    <n v="1821"/>
    <n v="218"/>
    <n v="439080"/>
    <n v="5.68"/>
    <x v="89"/>
    <n v="3.6508153411678964E-3"/>
  </r>
  <r>
    <x v="22"/>
    <x v="3"/>
    <n v="1507"/>
    <n v="463"/>
    <n v="258944"/>
    <n v="6.08"/>
    <x v="90"/>
    <n v="4.0317597627286209E-3"/>
  </r>
  <r>
    <x v="23"/>
    <x v="0"/>
    <n v="1075"/>
    <n v="173"/>
    <n v="51395"/>
    <n v="4.66"/>
    <x v="91"/>
    <n v="1.7550345364335054E-2"/>
  </r>
  <r>
    <x v="23"/>
    <x v="1"/>
    <n v="171"/>
    <n v="277"/>
    <n v="309483"/>
    <n v="8.6999999999999993"/>
    <x v="92"/>
    <n v="-3.4250669665215861E-4"/>
  </r>
  <r>
    <x v="23"/>
    <x v="2"/>
    <n v="1487"/>
    <n v="337"/>
    <n v="87305"/>
    <n v="2.46"/>
    <x v="93"/>
    <n v="1.3172212358971423E-2"/>
  </r>
  <r>
    <x v="23"/>
    <x v="3"/>
    <n v="454"/>
    <n v="105"/>
    <n v="121091"/>
    <n v="7.97"/>
    <x v="94"/>
    <n v="2.8821299683708945E-3"/>
  </r>
  <r>
    <x v="24"/>
    <x v="0"/>
    <n v="187"/>
    <n v="236"/>
    <n v="51087"/>
    <n v="9.41"/>
    <x v="95"/>
    <n v="-9.5914811987394058E-4"/>
  </r>
  <r>
    <x v="24"/>
    <x v="1"/>
    <n v="513"/>
    <n v="441"/>
    <n v="338847"/>
    <n v="2.68"/>
    <x v="96"/>
    <n v="2.1248528096751631E-4"/>
  </r>
  <r>
    <x v="24"/>
    <x v="2"/>
    <n v="628"/>
    <n v="183"/>
    <n v="487523"/>
    <n v="7.32"/>
    <x v="97"/>
    <n v="9.1277744844858602E-4"/>
  </r>
  <r>
    <x v="24"/>
    <x v="3"/>
    <n v="278"/>
    <n v="218"/>
    <n v="301695"/>
    <n v="4.68"/>
    <x v="98"/>
    <n v="1.9887634863023914E-4"/>
  </r>
  <r>
    <x v="25"/>
    <x v="0"/>
    <n v="1854"/>
    <n v="161"/>
    <n v="282466"/>
    <n v="5.17"/>
    <x v="99"/>
    <n v="5.9936417126309005E-3"/>
  </r>
  <r>
    <x v="25"/>
    <x v="1"/>
    <n v="1710"/>
    <n v="378"/>
    <n v="336661"/>
    <n v="6.2"/>
    <x v="100"/>
    <n v="3.9565022381564839E-3"/>
  </r>
  <r>
    <x v="25"/>
    <x v="2"/>
    <n v="330"/>
    <n v="232"/>
    <n v="88455"/>
    <n v="2.69"/>
    <x v="101"/>
    <n v="1.1079079758069075E-3"/>
  </r>
  <r>
    <x v="25"/>
    <x v="3"/>
    <n v="1293"/>
    <n v="408"/>
    <n v="62535"/>
    <n v="8.9"/>
    <x v="102"/>
    <n v="1.4152074838090669E-2"/>
  </r>
  <r>
    <x v="26"/>
    <x v="0"/>
    <n v="1696"/>
    <n v="71"/>
    <n v="421957"/>
    <n v="3.79"/>
    <x v="103"/>
    <n v="3.8511033114748661E-3"/>
  </r>
  <r>
    <x v="26"/>
    <x v="1"/>
    <n v="1902"/>
    <n v="196"/>
    <n v="470269"/>
    <n v="4.79"/>
    <x v="104"/>
    <n v="3.6277109484146308E-3"/>
  </r>
  <r>
    <x v="26"/>
    <x v="2"/>
    <n v="1441"/>
    <n v="268"/>
    <n v="309904"/>
    <n v="6.37"/>
    <x v="105"/>
    <n v="3.7850431101244257E-3"/>
  </r>
  <r>
    <x v="26"/>
    <x v="3"/>
    <n v="452"/>
    <n v="161"/>
    <n v="221274"/>
    <n v="2.65"/>
    <x v="106"/>
    <n v="1.3151115811166245E-3"/>
  </r>
  <r>
    <x v="27"/>
    <x v="0"/>
    <n v="1494"/>
    <n v="375"/>
    <n v="220616"/>
    <n v="1.81"/>
    <x v="107"/>
    <n v="5.0721615839286359E-3"/>
  </r>
  <r>
    <x v="27"/>
    <x v="1"/>
    <n v="1514"/>
    <n v="141"/>
    <n v="35842"/>
    <n v="7.47"/>
    <x v="108"/>
    <n v="3.8307014117515761E-2"/>
  </r>
  <r>
    <x v="27"/>
    <x v="2"/>
    <n v="1937"/>
    <n v="210"/>
    <n v="20607"/>
    <n v="4.2"/>
    <x v="109"/>
    <n v="8.3806473528412681E-2"/>
  </r>
  <r>
    <x v="27"/>
    <x v="3"/>
    <n v="736"/>
    <n v="163"/>
    <n v="451894"/>
    <n v="5.43"/>
    <x v="110"/>
    <n v="1.2679964770499277E-3"/>
  </r>
  <r>
    <x v="28"/>
    <x v="0"/>
    <n v="1502"/>
    <n v="70"/>
    <n v="465553"/>
    <n v="3.32"/>
    <x v="111"/>
    <n v="3.0759118725472716E-3"/>
  </r>
  <r>
    <x v="28"/>
    <x v="1"/>
    <n v="1623"/>
    <n v="246"/>
    <n v="415815"/>
    <n v="8.11"/>
    <x v="112"/>
    <n v="3.311568846722701E-3"/>
  </r>
  <r>
    <x v="28"/>
    <x v="2"/>
    <n v="1592"/>
    <n v="233"/>
    <n v="327183"/>
    <n v="6.66"/>
    <x v="113"/>
    <n v="4.1536387893013997E-3"/>
  </r>
  <r>
    <x v="28"/>
    <x v="3"/>
    <n v="1004"/>
    <n v="128"/>
    <n v="488901"/>
    <n v="8.09"/>
    <x v="114"/>
    <n v="1.7917737946946315E-3"/>
  </r>
  <r>
    <x v="29"/>
    <x v="0"/>
    <n v="1092"/>
    <n v="408"/>
    <n v="280795"/>
    <n v="8.44"/>
    <x v="115"/>
    <n v="2.4359408109118751E-3"/>
  </r>
  <r>
    <x v="29"/>
    <x v="1"/>
    <n v="1155"/>
    <n v="425"/>
    <n v="93347"/>
    <n v="2.02"/>
    <x v="116"/>
    <n v="7.8202834584935772E-3"/>
  </r>
  <r>
    <x v="29"/>
    <x v="2"/>
    <n v="1137"/>
    <n v="226"/>
    <n v="81119"/>
    <n v="7.74"/>
    <x v="117"/>
    <n v="1.1230414576116569E-2"/>
  </r>
  <r>
    <x v="29"/>
    <x v="3"/>
    <n v="1900"/>
    <n v="311"/>
    <n v="25177"/>
    <n v="2.89"/>
    <x v="118"/>
    <n v="6.3113158835445049E-2"/>
  </r>
  <r>
    <x v="30"/>
    <x v="0"/>
    <n v="1814"/>
    <n v="49"/>
    <n v="140804"/>
    <n v="1.76"/>
    <x v="119"/>
    <n v="1.253515525127127E-2"/>
  </r>
  <r>
    <x v="30"/>
    <x v="1"/>
    <n v="1980"/>
    <n v="204"/>
    <n v="379431"/>
    <n v="3.09"/>
    <x v="120"/>
    <n v="4.6806929323118035E-3"/>
  </r>
  <r>
    <x v="30"/>
    <x v="2"/>
    <n v="1786"/>
    <n v="257"/>
    <n v="274831"/>
    <n v="4.68"/>
    <x v="121"/>
    <n v="5.5634189738421064E-3"/>
  </r>
  <r>
    <x v="30"/>
    <x v="3"/>
    <n v="1495"/>
    <n v="35"/>
    <n v="136845"/>
    <n v="4.4800000000000004"/>
    <x v="122"/>
    <n v="1.0669005078738719E-2"/>
  </r>
  <r>
    <x v="31"/>
    <x v="0"/>
    <n v="1013"/>
    <n v="110"/>
    <n v="466382"/>
    <n v="5.3"/>
    <x v="123"/>
    <n v="1.9361810704529763E-3"/>
  </r>
  <r>
    <x v="31"/>
    <x v="1"/>
    <n v="816"/>
    <n v="196"/>
    <n v="95728"/>
    <n v="8.1999999999999993"/>
    <x v="124"/>
    <n v="6.4766839378238338E-3"/>
  </r>
  <r>
    <x v="31"/>
    <x v="2"/>
    <n v="1633"/>
    <n v="445"/>
    <n v="371156"/>
    <n v="2.2200000000000002"/>
    <x v="125"/>
    <n v="3.2008104408927781E-3"/>
  </r>
  <r>
    <x v="31"/>
    <x v="3"/>
    <n v="891"/>
    <n v="45"/>
    <n v="95410"/>
    <n v="8.33"/>
    <x v="126"/>
    <n v="8.8669950738916262E-3"/>
  </r>
  <r>
    <x v="32"/>
    <x v="0"/>
    <n v="1855"/>
    <n v="133"/>
    <n v="349413"/>
    <n v="3.3"/>
    <x v="127"/>
    <n v="4.9282654051223049E-3"/>
  </r>
  <r>
    <x v="32"/>
    <x v="1"/>
    <n v="651"/>
    <n v="353"/>
    <n v="224699"/>
    <n v="5.61"/>
    <x v="128"/>
    <n v="1.3262186302564765E-3"/>
  </r>
  <r>
    <x v="32"/>
    <x v="2"/>
    <n v="118"/>
    <n v="262"/>
    <n v="487896"/>
    <n v="2.56"/>
    <x v="129"/>
    <n v="-2.9514486693885583E-4"/>
  </r>
  <r>
    <x v="32"/>
    <x v="3"/>
    <n v="1331"/>
    <n v="430"/>
    <n v="14437"/>
    <n v="3.29"/>
    <x v="130"/>
    <n v="6.2409087760615087E-2"/>
  </r>
  <r>
    <x v="33"/>
    <x v="0"/>
    <n v="1748"/>
    <n v="176"/>
    <n v="383681"/>
    <n v="9.24"/>
    <x v="131"/>
    <n v="4.0971536250166149E-3"/>
  </r>
  <r>
    <x v="33"/>
    <x v="1"/>
    <n v="663"/>
    <n v="236"/>
    <n v="479490"/>
    <n v="4.51"/>
    <x v="132"/>
    <n v="8.9052952094934197E-4"/>
  </r>
  <r>
    <x v="33"/>
    <x v="2"/>
    <n v="1040"/>
    <n v="149"/>
    <n v="124404"/>
    <n v="5.23"/>
    <x v="133"/>
    <n v="7.1621491270377159E-3"/>
  </r>
  <r>
    <x v="33"/>
    <x v="3"/>
    <n v="1166"/>
    <n v="442"/>
    <n v="336949"/>
    <n v="4.68"/>
    <x v="134"/>
    <n v="2.1486931256659019E-3"/>
  </r>
  <r>
    <x v="34"/>
    <x v="0"/>
    <n v="115"/>
    <n v="281"/>
    <n v="357265"/>
    <n v="9.23"/>
    <x v="135"/>
    <n v="-4.6464109274628077E-4"/>
  </r>
  <r>
    <x v="34"/>
    <x v="1"/>
    <n v="1249"/>
    <n v="351"/>
    <n v="321307"/>
    <n v="6.37"/>
    <x v="136"/>
    <n v="2.7948348464241365E-3"/>
  </r>
  <r>
    <x v="34"/>
    <x v="2"/>
    <n v="1501"/>
    <n v="75"/>
    <n v="262569"/>
    <n v="2.0099999999999998"/>
    <x v="137"/>
    <n v="5.4309533874905263E-3"/>
  </r>
  <r>
    <x v="34"/>
    <x v="3"/>
    <n v="1411"/>
    <n v="186"/>
    <n v="461669"/>
    <n v="3.72"/>
    <x v="138"/>
    <n v="2.6534161921203288E-3"/>
  </r>
  <r>
    <x v="35"/>
    <x v="0"/>
    <n v="1556"/>
    <n v="476"/>
    <n v="351556"/>
    <n v="3.89"/>
    <x v="139"/>
    <n v="3.0720567989168156E-3"/>
  </r>
  <r>
    <x v="35"/>
    <x v="1"/>
    <n v="1159"/>
    <n v="411"/>
    <n v="135987"/>
    <n v="8.6999999999999993"/>
    <x v="140"/>
    <n v="5.5005257855530306E-3"/>
  </r>
  <r>
    <x v="35"/>
    <x v="2"/>
    <n v="927"/>
    <n v="358"/>
    <n v="177554"/>
    <n v="6.95"/>
    <x v="141"/>
    <n v="3.2046588643454949E-3"/>
  </r>
  <r>
    <x v="35"/>
    <x v="3"/>
    <n v="152"/>
    <n v="355"/>
    <n v="270766"/>
    <n v="9.48"/>
    <x v="142"/>
    <n v="-7.4972485467156139E-4"/>
  </r>
  <r>
    <x v="36"/>
    <x v="0"/>
    <n v="1957"/>
    <n v="234"/>
    <n v="222126"/>
    <n v="4.6100000000000003"/>
    <x v="143"/>
    <n v="7.7568587198256845E-3"/>
  </r>
  <r>
    <x v="36"/>
    <x v="1"/>
    <n v="1294"/>
    <n v="382"/>
    <n v="309914"/>
    <n v="8.0299999999999994"/>
    <x v="144"/>
    <n v="2.9427518601934728E-3"/>
  </r>
  <r>
    <x v="36"/>
    <x v="2"/>
    <n v="1587"/>
    <n v="385"/>
    <n v="126582"/>
    <n v="6.99"/>
    <x v="145"/>
    <n v="9.4958208908059605E-3"/>
  </r>
  <r>
    <x v="36"/>
    <x v="3"/>
    <n v="1707"/>
    <n v="263"/>
    <n v="485280"/>
    <n v="9.0299999999999994"/>
    <x v="146"/>
    <n v="2.9756017144741179E-3"/>
  </r>
  <r>
    <x v="37"/>
    <x v="0"/>
    <n v="1138"/>
    <n v="173"/>
    <n v="453243"/>
    <n v="2.86"/>
    <x v="147"/>
    <n v="2.1291007252180398E-3"/>
  </r>
  <r>
    <x v="37"/>
    <x v="1"/>
    <n v="1895"/>
    <n v="305"/>
    <n v="104967"/>
    <n v="3.85"/>
    <x v="148"/>
    <n v="1.5147617822744291E-2"/>
  </r>
  <r>
    <x v="37"/>
    <x v="2"/>
    <n v="362"/>
    <n v="399"/>
    <n v="145608"/>
    <n v="7.3"/>
    <x v="149"/>
    <n v="-2.5410691720235154E-4"/>
  </r>
  <r>
    <x v="37"/>
    <x v="3"/>
    <n v="1662"/>
    <n v="487"/>
    <n v="105980"/>
    <n v="9.08"/>
    <x v="150"/>
    <n v="1.1086997546706926E-2"/>
  </r>
  <r>
    <x v="38"/>
    <x v="0"/>
    <n v="1440"/>
    <n v="65"/>
    <n v="126524"/>
    <n v="4.34"/>
    <x v="151"/>
    <n v="1.0867503398564699E-2"/>
  </r>
  <r>
    <x v="38"/>
    <x v="1"/>
    <n v="1884"/>
    <n v="177"/>
    <n v="230448"/>
    <n v="7.8"/>
    <x v="152"/>
    <n v="7.4073109768798169E-3"/>
  </r>
  <r>
    <x v="38"/>
    <x v="2"/>
    <n v="861"/>
    <n v="153"/>
    <n v="317007"/>
    <n v="3.85"/>
    <x v="153"/>
    <n v="2.2333891680625349E-3"/>
  </r>
  <r>
    <x v="38"/>
    <x v="3"/>
    <n v="1063"/>
    <n v="47"/>
    <n v="464239"/>
    <n v="6.58"/>
    <x v="154"/>
    <n v="2.1885278918832756E-3"/>
  </r>
  <r>
    <x v="39"/>
    <x v="0"/>
    <n v="1371"/>
    <n v="56"/>
    <n v="257579"/>
    <n v="8.6199999999999992"/>
    <x v="155"/>
    <n v="5.1052298518124532E-3"/>
  </r>
  <r>
    <x v="39"/>
    <x v="1"/>
    <n v="345"/>
    <n v="464"/>
    <n v="366881"/>
    <n v="4.55"/>
    <x v="156"/>
    <n v="-3.2435585380545735E-4"/>
  </r>
  <r>
    <x v="39"/>
    <x v="2"/>
    <n v="946"/>
    <n v="47"/>
    <n v="466575"/>
    <n v="8.33"/>
    <x v="157"/>
    <n v="1.9268070513850934E-3"/>
  </r>
  <r>
    <x v="39"/>
    <x v="3"/>
    <n v="510"/>
    <n v="195"/>
    <n v="224534"/>
    <n v="9.4"/>
    <x v="158"/>
    <n v="1.4029055733207443E-3"/>
  </r>
  <r>
    <x v="40"/>
    <x v="0"/>
    <n v="393"/>
    <n v="181"/>
    <n v="462142"/>
    <n v="7.23"/>
    <x v="159"/>
    <n v="4.5873346287504706E-4"/>
  </r>
  <r>
    <x v="40"/>
    <x v="1"/>
    <n v="1098"/>
    <n v="190"/>
    <n v="340842"/>
    <n v="9.39"/>
    <x v="160"/>
    <n v="2.6639909400836752E-3"/>
  </r>
  <r>
    <x v="40"/>
    <x v="2"/>
    <n v="1399"/>
    <n v="49"/>
    <n v="12471"/>
    <n v="5.12"/>
    <x v="161"/>
    <n v="0.10825114265095021"/>
  </r>
  <r>
    <x v="40"/>
    <x v="3"/>
    <n v="1658"/>
    <n v="416"/>
    <n v="98397"/>
    <n v="6.11"/>
    <x v="162"/>
    <n v="1.2622336046830695E-2"/>
  </r>
  <r>
    <x v="41"/>
    <x v="0"/>
    <n v="1102"/>
    <n v="422"/>
    <n v="410330"/>
    <n v="7.74"/>
    <x v="163"/>
    <n v="1.6572027392586454E-3"/>
  </r>
  <r>
    <x v="41"/>
    <x v="1"/>
    <n v="1358"/>
    <n v="242"/>
    <n v="342129"/>
    <n v="4.9400000000000004"/>
    <x v="164"/>
    <n v="3.2619275185675578E-3"/>
  </r>
  <r>
    <x v="41"/>
    <x v="2"/>
    <n v="1077"/>
    <n v="216"/>
    <n v="12447"/>
    <n v="1.8"/>
    <x v="165"/>
    <n v="6.9173294769824048E-2"/>
  </r>
  <r>
    <x v="41"/>
    <x v="3"/>
    <n v="1596"/>
    <n v="211"/>
    <n v="17380"/>
    <n v="8.64"/>
    <x v="166"/>
    <n v="7.9689298043728429E-2"/>
  </r>
  <r>
    <x v="42"/>
    <x v="0"/>
    <n v="490"/>
    <n v="29"/>
    <n v="364810"/>
    <n v="1.53"/>
    <x v="167"/>
    <n v="1.2636715002329981E-3"/>
  </r>
  <r>
    <x v="42"/>
    <x v="1"/>
    <n v="609"/>
    <n v="135"/>
    <n v="373606"/>
    <n v="8.52"/>
    <x v="168"/>
    <n v="1.268716241173857E-3"/>
  </r>
  <r>
    <x v="42"/>
    <x v="2"/>
    <n v="364"/>
    <n v="72"/>
    <n v="211090"/>
    <n v="5.53"/>
    <x v="169"/>
    <n v="1.3832962243592781E-3"/>
  </r>
  <r>
    <x v="42"/>
    <x v="3"/>
    <n v="442"/>
    <n v="53"/>
    <n v="441931"/>
    <n v="1.87"/>
    <x v="170"/>
    <n v="8.8022790888170322E-4"/>
  </r>
  <r>
    <x v="43"/>
    <x v="0"/>
    <n v="1033"/>
    <n v="392"/>
    <n v="282780"/>
    <n v="6.27"/>
    <x v="171"/>
    <n v="2.2667798288422093E-3"/>
  </r>
  <r>
    <x v="43"/>
    <x v="1"/>
    <n v="988"/>
    <n v="474"/>
    <n v="370070"/>
    <n v="9.4600000000000009"/>
    <x v="172"/>
    <n v="1.3889264193260734E-3"/>
  </r>
  <r>
    <x v="43"/>
    <x v="2"/>
    <n v="1946"/>
    <n v="270"/>
    <n v="198350"/>
    <n v="7.5"/>
    <x v="173"/>
    <n v="8.4497101083942528E-3"/>
  </r>
  <r>
    <x v="43"/>
    <x v="3"/>
    <n v="1957"/>
    <n v="490"/>
    <n v="435726"/>
    <n v="4.7300000000000004"/>
    <x v="174"/>
    <n v="3.3667947287974553E-3"/>
  </r>
  <r>
    <x v="44"/>
    <x v="0"/>
    <n v="559"/>
    <n v="392"/>
    <n v="78789"/>
    <n v="3.19"/>
    <x v="175"/>
    <n v="2.1195852212872357E-3"/>
  </r>
  <r>
    <x v="44"/>
    <x v="1"/>
    <n v="1307"/>
    <n v="278"/>
    <n v="98596"/>
    <n v="2.4900000000000002"/>
    <x v="176"/>
    <n v="1.0436528865268368E-2"/>
  </r>
  <r>
    <x v="44"/>
    <x v="2"/>
    <n v="1432"/>
    <n v="425"/>
    <n v="29589"/>
    <n v="4.5"/>
    <x v="177"/>
    <n v="3.4032917638311531E-2"/>
  </r>
  <r>
    <x v="44"/>
    <x v="3"/>
    <n v="623"/>
    <n v="414"/>
    <n v="290354"/>
    <n v="6.49"/>
    <x v="178"/>
    <n v="7.1981098934404211E-4"/>
  </r>
  <r>
    <x v="45"/>
    <x v="0"/>
    <n v="198"/>
    <n v="358"/>
    <n v="66682"/>
    <n v="6.73"/>
    <x v="179"/>
    <n v="-2.3994481269308059E-3"/>
  </r>
  <r>
    <x v="45"/>
    <x v="1"/>
    <n v="198"/>
    <n v="373"/>
    <n v="70707"/>
    <n v="4.83"/>
    <x v="180"/>
    <n v="-2.4750024750024749E-3"/>
  </r>
  <r>
    <x v="45"/>
    <x v="2"/>
    <n v="353"/>
    <n v="300"/>
    <n v="142507"/>
    <n v="5.3"/>
    <x v="181"/>
    <n v="3.7191155522184875E-4"/>
  </r>
  <r>
    <x v="45"/>
    <x v="3"/>
    <n v="520"/>
    <n v="375"/>
    <n v="369525"/>
    <n v="6.54"/>
    <x v="182"/>
    <n v="3.9239564305527366E-4"/>
  </r>
  <r>
    <x v="46"/>
    <x v="0"/>
    <n v="961"/>
    <n v="358"/>
    <n v="62942"/>
    <n v="6.8"/>
    <x v="183"/>
    <n v="9.5802484827301332E-3"/>
  </r>
  <r>
    <x v="46"/>
    <x v="1"/>
    <n v="1375"/>
    <n v="330"/>
    <n v="377382"/>
    <n v="2.6"/>
    <x v="184"/>
    <n v="2.7690774864725927E-3"/>
  </r>
  <r>
    <x v="46"/>
    <x v="2"/>
    <n v="1147"/>
    <n v="388"/>
    <n v="333851"/>
    <n v="2.44"/>
    <x v="185"/>
    <n v="2.2734693021737242E-3"/>
  </r>
  <r>
    <x v="46"/>
    <x v="3"/>
    <n v="1707"/>
    <n v="74"/>
    <n v="270958"/>
    <n v="3.09"/>
    <x v="186"/>
    <n v="6.0267642955734836E-3"/>
  </r>
  <r>
    <x v="47"/>
    <x v="0"/>
    <n v="1693"/>
    <n v="154"/>
    <n v="445944"/>
    <n v="5.69"/>
    <x v="187"/>
    <n v="3.4511059684624078E-3"/>
  </r>
  <r>
    <x v="47"/>
    <x v="1"/>
    <n v="833"/>
    <n v="380"/>
    <n v="224830"/>
    <n v="3.86"/>
    <x v="188"/>
    <n v="2.014855668727483E-3"/>
  </r>
  <r>
    <x v="47"/>
    <x v="2"/>
    <n v="1222"/>
    <n v="274"/>
    <n v="487289"/>
    <n v="3.16"/>
    <x v="189"/>
    <n v="1.9454574184929272E-3"/>
  </r>
  <r>
    <x v="47"/>
    <x v="3"/>
    <n v="777"/>
    <n v="140"/>
    <n v="11435"/>
    <n v="1.6"/>
    <x v="190"/>
    <n v="5.5706165282028861E-2"/>
  </r>
  <r>
    <x v="48"/>
    <x v="0"/>
    <n v="1957"/>
    <n v="76"/>
    <n v="447902"/>
    <n v="6.09"/>
    <x v="191"/>
    <n v="4.1995793722733989E-3"/>
  </r>
  <r>
    <x v="48"/>
    <x v="1"/>
    <n v="405"/>
    <n v="66"/>
    <n v="418696"/>
    <n v="5.59"/>
    <x v="192"/>
    <n v="8.0965664826031301E-4"/>
  </r>
  <r>
    <x v="48"/>
    <x v="2"/>
    <n v="1581"/>
    <n v="71"/>
    <n v="484364"/>
    <n v="3.55"/>
    <x v="193"/>
    <n v="3.1174901520344203E-3"/>
  </r>
  <r>
    <x v="48"/>
    <x v="3"/>
    <n v="1035"/>
    <n v="171"/>
    <n v="148477"/>
    <n v="5.21"/>
    <x v="194"/>
    <n v="5.8190830903102836E-3"/>
  </r>
  <r>
    <x v="49"/>
    <x v="0"/>
    <n v="1765"/>
    <n v="109"/>
    <n v="468301"/>
    <n v="1.82"/>
    <x v="195"/>
    <n v="3.5361871958419907E-3"/>
  </r>
  <r>
    <x v="49"/>
    <x v="1"/>
    <n v="837"/>
    <n v="430"/>
    <n v="364820"/>
    <n v="4"/>
    <x v="196"/>
    <n v="1.1156186612576065E-3"/>
  </r>
  <r>
    <x v="49"/>
    <x v="2"/>
    <n v="337"/>
    <n v="68"/>
    <n v="456298"/>
    <n v="7.57"/>
    <x v="197"/>
    <n v="5.8952701962314107E-4"/>
  </r>
  <r>
    <x v="49"/>
    <x v="3"/>
    <n v="119"/>
    <n v="456"/>
    <n v="82558"/>
    <n v="6.81"/>
    <x v="198"/>
    <n v="-4.0819787301048958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23T00:00:00"/>
    <x v="0"/>
    <s v="Explore the latest reel on Myntra! Trendy styles await."/>
    <n v="1461"/>
    <n v="184"/>
    <n v="344"/>
    <n v="21915"/>
    <n v="21675"/>
    <n v="15"/>
    <x v="0"/>
    <m/>
    <x v="0"/>
    <n v="9.0759753593429152E-2"/>
    <x v="0"/>
  </r>
  <r>
    <x v="1"/>
    <x v="0"/>
    <d v="2025-04-03T00:00:00"/>
    <x v="1"/>
    <s v="Explore the latest text on Myntra! Trendy styles await."/>
    <n v="4054"/>
    <n v="389"/>
    <n v="493"/>
    <n v="64864"/>
    <n v="64383"/>
    <n v="117"/>
    <x v="1"/>
    <m/>
    <x v="1"/>
    <n v="7.6097681302417369E-2"/>
    <x v="1"/>
  </r>
  <r>
    <x v="2"/>
    <x v="1"/>
    <d v="2025-05-12T00:00:00"/>
    <x v="0"/>
    <s v="Explore the latest reel on Myntra! Trendy styles await."/>
    <n v="2795"/>
    <n v="105"/>
    <n v="49"/>
    <n v="53105"/>
    <n v="52307"/>
    <n v="204"/>
    <x v="1"/>
    <s v="MyntraSale"/>
    <x v="0"/>
    <n v="5.5531494209584788E-2"/>
    <x v="2"/>
  </r>
  <r>
    <x v="3"/>
    <x v="2"/>
    <d v="2024-08-12T00:00:00"/>
    <x v="2"/>
    <s v="Explore the latest story on Myntra! Trendy styles await."/>
    <n v="2404"/>
    <n v="363"/>
    <n v="138"/>
    <n v="19232"/>
    <n v="18636"/>
    <n v="128"/>
    <x v="0"/>
    <m/>
    <x v="0"/>
    <n v="0.15105033277870217"/>
    <x v="0"/>
  </r>
  <r>
    <x v="4"/>
    <x v="1"/>
    <d v="2024-06-26T00:00:00"/>
    <x v="0"/>
    <s v="Explore the latest reel on Myntra! Trendy styles await."/>
    <n v="3557"/>
    <n v="687"/>
    <n v="424"/>
    <n v="71140"/>
    <n v="70701"/>
    <n v="224"/>
    <x v="2"/>
    <s v="MyntraFashion"/>
    <x v="2"/>
    <n v="6.5617093055946027E-2"/>
    <x v="3"/>
  </r>
  <r>
    <x v="5"/>
    <x v="3"/>
    <d v="2024-10-31T00:00:00"/>
    <x v="3"/>
    <s v="Explore the latest carousel on Myntra! Trendy styles await."/>
    <n v="2945"/>
    <n v="930"/>
    <n v="355"/>
    <n v="23560"/>
    <n v="23275"/>
    <n v="256"/>
    <x v="3"/>
    <m/>
    <x v="1"/>
    <n v="0.17954159592529711"/>
    <x v="4"/>
  </r>
  <r>
    <x v="6"/>
    <x v="0"/>
    <d v="2024-06-24T00:00:00"/>
    <x v="3"/>
    <s v="Explore the latest carousel on Myntra! Trendy styles await."/>
    <n v="3860"/>
    <n v="201"/>
    <n v="279"/>
    <n v="61760"/>
    <n v="61660"/>
    <n v="235"/>
    <x v="3"/>
    <m/>
    <x v="2"/>
    <n v="7.0272020725388601E-2"/>
    <x v="4"/>
  </r>
  <r>
    <x v="7"/>
    <x v="1"/>
    <d v="2024-07-13T00:00:00"/>
    <x v="4"/>
    <s v="Explore the latest image on Myntra! Trendy styles await."/>
    <n v="3929"/>
    <n v="262"/>
    <n v="278"/>
    <n v="43219"/>
    <n v="42841"/>
    <n v="39"/>
    <x v="1"/>
    <s v="MyntraSale"/>
    <x v="2"/>
    <n v="0.10340359564080613"/>
    <x v="2"/>
  </r>
  <r>
    <x v="8"/>
    <x v="3"/>
    <d v="2024-08-30T00:00:00"/>
    <x v="1"/>
    <s v="Explore the latest text on Myntra! Trendy styles await."/>
    <n v="3784"/>
    <n v="808"/>
    <n v="404"/>
    <n v="56760"/>
    <n v="56343"/>
    <n v="131"/>
    <x v="1"/>
    <s v="MyntraSale"/>
    <x v="2"/>
    <n v="8.8019732205778717E-2"/>
    <x v="2"/>
  </r>
  <r>
    <x v="9"/>
    <x v="3"/>
    <d v="2025-03-11T00:00:00"/>
    <x v="4"/>
    <s v="Explore the latest image on Myntra! Trendy styles await."/>
    <n v="4241"/>
    <n v="902"/>
    <n v="47"/>
    <n v="72097"/>
    <n v="71598"/>
    <n v="167"/>
    <x v="3"/>
    <m/>
    <x v="3"/>
    <n v="7.198635172059864E-2"/>
    <x v="4"/>
  </r>
  <r>
    <x v="10"/>
    <x v="2"/>
    <d v="2025-02-02T00:00:00"/>
    <x v="2"/>
    <s v="Explore the latest story on Myntra! Trendy styles await."/>
    <n v="1792"/>
    <n v="614"/>
    <n v="497"/>
    <n v="25088"/>
    <n v="24675"/>
    <n v="65"/>
    <x v="2"/>
    <m/>
    <x v="0"/>
    <n v="0.11571269132653061"/>
    <x v="5"/>
  </r>
  <r>
    <x v="11"/>
    <x v="3"/>
    <d v="2024-07-21T00:00:00"/>
    <x v="0"/>
    <s v="Explore the latest reel on Myntra! Trendy styles await."/>
    <n v="1946"/>
    <n v="686"/>
    <n v="377"/>
    <n v="23352"/>
    <n v="22982"/>
    <n v="213"/>
    <x v="2"/>
    <s v="MyntraSale"/>
    <x v="2"/>
    <n v="0.12885405960945528"/>
    <x v="6"/>
  </r>
  <r>
    <x v="12"/>
    <x v="1"/>
    <d v="2024-11-18T00:00:00"/>
    <x v="3"/>
    <s v="Explore the latest carousel on Myntra! Trendy styles await."/>
    <n v="1171"/>
    <n v="286"/>
    <n v="231"/>
    <n v="22249"/>
    <n v="21282"/>
    <n v="114"/>
    <x v="1"/>
    <m/>
    <x v="3"/>
    <n v="7.5868578363072495E-2"/>
    <x v="1"/>
  </r>
  <r>
    <x v="13"/>
    <x v="3"/>
    <d v="2025-02-16T00:00:00"/>
    <x v="2"/>
    <s v="Explore the latest story on Myntra! Trendy styles await."/>
    <n v="4242"/>
    <n v="555"/>
    <n v="131"/>
    <n v="33936"/>
    <n v="33802"/>
    <n v="265"/>
    <x v="0"/>
    <s v="MyntraFashion"/>
    <x v="2"/>
    <n v="0.14521452145214522"/>
    <x v="7"/>
  </r>
  <r>
    <x v="14"/>
    <x v="3"/>
    <d v="2024-10-24T00:00:00"/>
    <x v="5"/>
    <s v="Explore the latest video on Myntra! Trendy styles await."/>
    <n v="3888"/>
    <n v="604"/>
    <n v="128"/>
    <n v="77760"/>
    <n v="77167"/>
    <n v="20"/>
    <x v="1"/>
    <s v="FashionDeals"/>
    <x v="0"/>
    <n v="5.941358024691358E-2"/>
    <x v="8"/>
  </r>
  <r>
    <x v="15"/>
    <x v="3"/>
    <d v="2024-08-26T00:00:00"/>
    <x v="1"/>
    <s v="Explore the latest text on Myntra! Trendy styles await."/>
    <n v="3452"/>
    <n v="377"/>
    <n v="360"/>
    <n v="55232"/>
    <n v="55075"/>
    <n v="87"/>
    <x v="0"/>
    <s v="FashionDeals"/>
    <x v="2"/>
    <n v="7.5843713789107758E-2"/>
    <x v="9"/>
  </r>
  <r>
    <x v="16"/>
    <x v="3"/>
    <d v="2025-05-05T00:00:00"/>
    <x v="1"/>
    <s v="Explore the latest text on Myntra! Trendy styles await."/>
    <n v="4441"/>
    <n v="511"/>
    <n v="70"/>
    <n v="53292"/>
    <n v="53082"/>
    <n v="159"/>
    <x v="4"/>
    <m/>
    <x v="2"/>
    <n v="9.4235532537716729E-2"/>
    <x v="10"/>
  </r>
  <r>
    <x v="17"/>
    <x v="2"/>
    <d v="2024-08-19T00:00:00"/>
    <x v="0"/>
    <s v="Explore the latest reel on Myntra! Trendy styles await."/>
    <n v="3000"/>
    <n v="382"/>
    <n v="325"/>
    <n v="36000"/>
    <n v="35819"/>
    <n v="19"/>
    <x v="2"/>
    <m/>
    <x v="1"/>
    <n v="0.10297222222222223"/>
    <x v="5"/>
  </r>
  <r>
    <x v="18"/>
    <x v="2"/>
    <d v="2024-06-23T00:00:00"/>
    <x v="5"/>
    <s v="Explore the latest video on Myntra! Trendy styles await."/>
    <n v="1071"/>
    <n v="519"/>
    <n v="22"/>
    <n v="16065"/>
    <n v="15865"/>
    <n v="103"/>
    <x v="0"/>
    <s v="StyleWithMyntra"/>
    <x v="2"/>
    <n v="0.10034235916588857"/>
    <x v="11"/>
  </r>
  <r>
    <x v="19"/>
    <x v="2"/>
    <d v="2024-09-09T00:00:00"/>
    <x v="3"/>
    <s v="Explore the latest carousel on Myntra! Trendy styles await."/>
    <n v="4054"/>
    <n v="488"/>
    <n v="373"/>
    <n v="77026"/>
    <n v="76881"/>
    <n v="25"/>
    <x v="1"/>
    <s v="MyntraSale"/>
    <x v="2"/>
    <n v="6.3809622724794221E-2"/>
    <x v="2"/>
  </r>
  <r>
    <x v="20"/>
    <x v="2"/>
    <d v="2025-01-04T00:00:00"/>
    <x v="0"/>
    <s v="Explore the latest reel on Myntra! Trendy styles await."/>
    <n v="4838"/>
    <n v="640"/>
    <n v="128"/>
    <n v="72570"/>
    <n v="72396"/>
    <n v="83"/>
    <x v="2"/>
    <s v="MyntraTrend"/>
    <x v="2"/>
    <n v="7.7249552156538517E-2"/>
    <x v="12"/>
  </r>
  <r>
    <x v="21"/>
    <x v="3"/>
    <d v="2025-02-27T00:00:00"/>
    <x v="1"/>
    <s v="Explore the latest text on Myntra! Trendy styles await."/>
    <n v="1570"/>
    <n v="187"/>
    <n v="260"/>
    <n v="25120"/>
    <n v="24613"/>
    <n v="133"/>
    <x v="0"/>
    <m/>
    <x v="3"/>
    <n v="8.0294585987261149E-2"/>
    <x v="0"/>
  </r>
  <r>
    <x v="22"/>
    <x v="3"/>
    <d v="2024-11-06T00:00:00"/>
    <x v="5"/>
    <s v="Explore the latest video on Myntra! Trendy styles await."/>
    <n v="1606"/>
    <n v="547"/>
    <n v="316"/>
    <n v="32120"/>
    <n v="31736"/>
    <n v="225"/>
    <x v="0"/>
    <m/>
    <x v="2"/>
    <n v="7.6867995018679955E-2"/>
    <x v="0"/>
  </r>
  <r>
    <x v="23"/>
    <x v="3"/>
    <d v="2025-01-23T00:00:00"/>
    <x v="5"/>
    <s v="Explore the latest video on Myntra! Trendy styles await."/>
    <n v="3961"/>
    <n v="761"/>
    <n v="131"/>
    <n v="67337"/>
    <n v="66615"/>
    <n v="161"/>
    <x v="3"/>
    <m/>
    <x v="1"/>
    <n v="7.2070332803659209E-2"/>
    <x v="4"/>
  </r>
  <r>
    <x v="24"/>
    <x v="0"/>
    <d v="2025-04-10T00:00:00"/>
    <x v="3"/>
    <s v="Explore the latest carousel on Myntra! Trendy styles await."/>
    <n v="3128"/>
    <n v="211"/>
    <n v="197"/>
    <n v="59432"/>
    <n v="59182"/>
    <n v="238"/>
    <x v="2"/>
    <s v="MyntraSale"/>
    <x v="0"/>
    <n v="5.9496567505720827E-2"/>
    <x v="6"/>
  </r>
  <r>
    <x v="25"/>
    <x v="1"/>
    <d v="2025-04-05T00:00:00"/>
    <x v="0"/>
    <s v="Explore the latest reel on Myntra! Trendy styles await."/>
    <n v="3009"/>
    <n v="413"/>
    <n v="358"/>
    <n v="42126"/>
    <n v="41309"/>
    <n v="211"/>
    <x v="0"/>
    <m/>
    <x v="1"/>
    <n v="8.9730807577268201E-2"/>
    <x v="0"/>
  </r>
  <r>
    <x v="26"/>
    <x v="1"/>
    <d v="2024-09-17T00:00:00"/>
    <x v="1"/>
    <s v="Explore the latest text on Myntra! Trendy styles await."/>
    <n v="2076"/>
    <n v="195"/>
    <n v="104"/>
    <n v="33216"/>
    <n v="32244"/>
    <n v="51"/>
    <x v="3"/>
    <m/>
    <x v="3"/>
    <n v="7.1501685934489398E-2"/>
    <x v="4"/>
  </r>
  <r>
    <x v="27"/>
    <x v="2"/>
    <d v="2025-03-04T00:00:00"/>
    <x v="5"/>
    <s v="Explore the latest video on Myntra! Trendy styles await."/>
    <n v="432"/>
    <n v="624"/>
    <n v="123"/>
    <n v="6912"/>
    <n v="6259"/>
    <n v="79"/>
    <x v="0"/>
    <s v="MyntraTrend"/>
    <x v="1"/>
    <n v="0.17057291666666666"/>
    <x v="13"/>
  </r>
  <r>
    <x v="28"/>
    <x v="2"/>
    <d v="2025-01-31T00:00:00"/>
    <x v="3"/>
    <s v="Explore the latest carousel on Myntra! Trendy styles await."/>
    <n v="2566"/>
    <n v="118"/>
    <n v="37"/>
    <n v="12830"/>
    <n v="12264"/>
    <n v="221"/>
    <x v="3"/>
    <s v="MyntraFashion"/>
    <x v="2"/>
    <n v="0.21208106001558846"/>
    <x v="14"/>
  </r>
  <r>
    <x v="29"/>
    <x v="2"/>
    <d v="2025-02-25T00:00:00"/>
    <x v="5"/>
    <s v="Explore the latest video on Myntra! Trendy styles await."/>
    <n v="3095"/>
    <n v="39"/>
    <n v="78"/>
    <n v="55710"/>
    <n v="54808"/>
    <n v="93"/>
    <x v="0"/>
    <m/>
    <x v="3"/>
    <n v="5.7655717106444085E-2"/>
    <x v="0"/>
  </r>
  <r>
    <x v="30"/>
    <x v="2"/>
    <d v="2024-12-16T00:00:00"/>
    <x v="1"/>
    <s v="Explore the latest text on Myntra! Trendy styles await."/>
    <n v="438"/>
    <n v="153"/>
    <n v="275"/>
    <n v="3066"/>
    <n v="2701"/>
    <n v="282"/>
    <x v="3"/>
    <m/>
    <x v="3"/>
    <n v="0.28245270711024134"/>
    <x v="4"/>
  </r>
  <r>
    <x v="31"/>
    <x v="0"/>
    <d v="2024-07-31T00:00:00"/>
    <x v="3"/>
    <s v="Explore the latest carousel on Myntra! Trendy styles await."/>
    <n v="2278"/>
    <n v="10"/>
    <n v="321"/>
    <n v="13668"/>
    <n v="12676"/>
    <n v="275"/>
    <x v="3"/>
    <s v="MyntraFashion"/>
    <x v="3"/>
    <n v="0.19088381621305239"/>
    <x v="14"/>
  </r>
  <r>
    <x v="32"/>
    <x v="3"/>
    <d v="2024-08-21T00:00:00"/>
    <x v="4"/>
    <s v="Explore the latest image on Myntra! Trendy styles await."/>
    <n v="1407"/>
    <n v="400"/>
    <n v="351"/>
    <n v="16884"/>
    <n v="15954"/>
    <n v="113"/>
    <x v="1"/>
    <s v="FashionDeals"/>
    <x v="2"/>
    <n v="0.12781331438047855"/>
    <x v="8"/>
  </r>
  <r>
    <x v="33"/>
    <x v="3"/>
    <d v="2025-03-26T00:00:00"/>
    <x v="1"/>
    <s v="Explore the latest text on Myntra! Trendy styles await."/>
    <n v="1652"/>
    <n v="89"/>
    <n v="357"/>
    <n v="29736"/>
    <n v="28771"/>
    <n v="215"/>
    <x v="3"/>
    <s v="FashionDeals"/>
    <x v="1"/>
    <n v="7.055421038471886E-2"/>
    <x v="15"/>
  </r>
  <r>
    <x v="34"/>
    <x v="2"/>
    <d v="2024-11-30T00:00:00"/>
    <x v="5"/>
    <s v="Explore the latest video on Myntra! Trendy styles await."/>
    <n v="3775"/>
    <n v="16"/>
    <n v="239"/>
    <n v="33975"/>
    <n v="33310"/>
    <n v="271"/>
    <x v="2"/>
    <s v="MyntraSale"/>
    <x v="2"/>
    <n v="0.11861662987490802"/>
    <x v="6"/>
  </r>
  <r>
    <x v="35"/>
    <x v="2"/>
    <d v="2025-04-19T00:00:00"/>
    <x v="2"/>
    <s v="Explore the latest story on Myntra! Trendy styles await."/>
    <n v="4518"/>
    <n v="285"/>
    <n v="383"/>
    <n v="67770"/>
    <n v="67621"/>
    <n v="31"/>
    <x v="4"/>
    <m/>
    <x v="1"/>
    <n v="7.6523535487678915E-2"/>
    <x v="10"/>
  </r>
  <r>
    <x v="36"/>
    <x v="3"/>
    <d v="2025-01-06T00:00:00"/>
    <x v="3"/>
    <s v="Explore the latest carousel on Myntra! Trendy styles await."/>
    <n v="3024"/>
    <n v="925"/>
    <n v="350"/>
    <n v="24192"/>
    <n v="23518"/>
    <n v="36"/>
    <x v="0"/>
    <m/>
    <x v="2"/>
    <n v="0.17770337301587302"/>
    <x v="0"/>
  </r>
  <r>
    <x v="37"/>
    <x v="1"/>
    <d v="2025-02-17T00:00:00"/>
    <x v="0"/>
    <s v="Explore the latest reel on Myntra! Trendy styles await."/>
    <n v="3138"/>
    <n v="123"/>
    <n v="291"/>
    <n v="28242"/>
    <n v="27550"/>
    <n v="87"/>
    <x v="4"/>
    <m/>
    <x v="3"/>
    <n v="0.12577012959422137"/>
    <x v="10"/>
  </r>
  <r>
    <x v="38"/>
    <x v="3"/>
    <d v="2024-11-25T00:00:00"/>
    <x v="4"/>
    <s v="Explore the latest image on Myntra! Trendy styles await."/>
    <n v="3564"/>
    <n v="629"/>
    <n v="177"/>
    <n v="60588"/>
    <n v="59627"/>
    <n v="92"/>
    <x v="4"/>
    <s v="MyntraSale"/>
    <x v="2"/>
    <n v="7.2126493695121141E-2"/>
    <x v="16"/>
  </r>
  <r>
    <x v="39"/>
    <x v="0"/>
    <d v="2025-03-07T00:00:00"/>
    <x v="4"/>
    <s v="Explore the latest image on Myntra! Trendy styles await."/>
    <n v="4750"/>
    <n v="151"/>
    <n v="415"/>
    <n v="38000"/>
    <n v="37792"/>
    <n v="299"/>
    <x v="2"/>
    <s v="MyntraSale"/>
    <x v="1"/>
    <n v="0.13989473684210527"/>
    <x v="6"/>
  </r>
  <r>
    <x v="40"/>
    <x v="2"/>
    <d v="2025-03-08T00:00:00"/>
    <x v="0"/>
    <s v="Explore the latest reel on Myntra! Trendy styles await."/>
    <n v="456"/>
    <n v="629"/>
    <n v="428"/>
    <n v="8208"/>
    <n v="7377"/>
    <n v="205"/>
    <x v="0"/>
    <s v="FashionDeals"/>
    <x v="2"/>
    <n v="0.18433235867446393"/>
    <x v="9"/>
  </r>
  <r>
    <x v="41"/>
    <x v="1"/>
    <d v="2025-03-05T00:00:00"/>
    <x v="0"/>
    <s v="Explore the latest reel on Myntra! Trendy styles await."/>
    <n v="1543"/>
    <n v="820"/>
    <n v="333"/>
    <n v="12344"/>
    <n v="11496"/>
    <n v="241"/>
    <x v="2"/>
    <m/>
    <x v="2"/>
    <n v="0.21840570317563188"/>
    <x v="5"/>
  </r>
  <r>
    <x v="42"/>
    <x v="2"/>
    <d v="2024-12-14T00:00:00"/>
    <x v="3"/>
    <s v="Explore the latest carousel on Myntra! Trendy styles await."/>
    <n v="2174"/>
    <n v="658"/>
    <n v="15"/>
    <n v="13044"/>
    <n v="12206"/>
    <n v="137"/>
    <x v="0"/>
    <s v="MyntraFashion"/>
    <x v="3"/>
    <n v="0.21826126954921804"/>
    <x v="7"/>
  </r>
  <r>
    <x v="43"/>
    <x v="0"/>
    <d v="2025-03-02T00:00:00"/>
    <x v="4"/>
    <s v="Explore the latest image on Myntra! Trendy styles await."/>
    <n v="2358"/>
    <n v="784"/>
    <n v="344"/>
    <n v="35370"/>
    <n v="34475"/>
    <n v="216"/>
    <x v="0"/>
    <s v="StyleWithMyntra"/>
    <x v="0"/>
    <n v="9.8558100084817649E-2"/>
    <x v="11"/>
  </r>
  <r>
    <x v="44"/>
    <x v="3"/>
    <d v="2024-11-01T00:00:00"/>
    <x v="5"/>
    <s v="Explore the latest video on Myntra! Trendy styles await."/>
    <n v="3371"/>
    <n v="106"/>
    <n v="327"/>
    <n v="50565"/>
    <n v="49816"/>
    <n v="176"/>
    <x v="4"/>
    <m/>
    <x v="3"/>
    <n v="7.5229902106199939E-2"/>
    <x v="10"/>
  </r>
  <r>
    <x v="45"/>
    <x v="0"/>
    <d v="2025-05-02T00:00:00"/>
    <x v="5"/>
    <s v="Explore the latest video on Myntra! Trendy styles await."/>
    <n v="1108"/>
    <n v="177"/>
    <n v="212"/>
    <n v="8864"/>
    <n v="8710"/>
    <n v="97"/>
    <x v="1"/>
    <m/>
    <x v="3"/>
    <n v="0.16888537906137185"/>
    <x v="1"/>
  </r>
  <r>
    <x v="46"/>
    <x v="0"/>
    <d v="2025-02-24T00:00:00"/>
    <x v="3"/>
    <s v="Explore the latest carousel on Myntra! Trendy styles await."/>
    <n v="2704"/>
    <n v="752"/>
    <n v="153"/>
    <n v="21632"/>
    <n v="20792"/>
    <n v="127"/>
    <x v="4"/>
    <s v="MyntraFashion"/>
    <x v="0"/>
    <n v="0.16683616863905326"/>
    <x v="17"/>
  </r>
  <r>
    <x v="47"/>
    <x v="0"/>
    <d v="2025-03-11T00:00:00"/>
    <x v="2"/>
    <s v="Explore the latest story on Myntra! Trendy styles await."/>
    <n v="1950"/>
    <n v="295"/>
    <n v="478"/>
    <n v="37050"/>
    <n v="36272"/>
    <n v="119"/>
    <x v="1"/>
    <s v="StyleWithMyntra"/>
    <x v="3"/>
    <n v="7.349527665317139E-2"/>
    <x v="18"/>
  </r>
  <r>
    <x v="48"/>
    <x v="0"/>
    <d v="2024-06-10T00:00:00"/>
    <x v="2"/>
    <s v="Explore the latest story on Myntra! Trendy styles await."/>
    <n v="2164"/>
    <n v="549"/>
    <n v="274"/>
    <n v="28132"/>
    <n v="27361"/>
    <n v="177"/>
    <x v="2"/>
    <m/>
    <x v="0"/>
    <n v="0.10617801791554102"/>
    <x v="5"/>
  </r>
  <r>
    <x v="49"/>
    <x v="1"/>
    <d v="2024-07-03T00:00:00"/>
    <x v="2"/>
    <s v="Explore the latest story on Myntra! Trendy styles await."/>
    <n v="2754"/>
    <n v="130"/>
    <n v="90"/>
    <n v="22032"/>
    <n v="21288"/>
    <n v="112"/>
    <x v="1"/>
    <m/>
    <x v="0"/>
    <n v="0.13498547567175018"/>
    <x v="1"/>
  </r>
  <r>
    <x v="50"/>
    <x v="3"/>
    <d v="2024-06-13T00:00:00"/>
    <x v="3"/>
    <s v="Explore the latest carousel on Myntra! Trendy styles await."/>
    <n v="2200"/>
    <n v="504"/>
    <n v="239"/>
    <n v="37400"/>
    <n v="36938"/>
    <n v="225"/>
    <x v="0"/>
    <m/>
    <x v="2"/>
    <n v="7.8689839572192513E-2"/>
    <x v="0"/>
  </r>
  <r>
    <x v="51"/>
    <x v="3"/>
    <d v="2025-01-03T00:00:00"/>
    <x v="4"/>
    <s v="Explore the latest image on Myntra! Trendy styles await."/>
    <n v="947"/>
    <n v="338"/>
    <n v="350"/>
    <n v="10417"/>
    <n v="9730"/>
    <n v="34"/>
    <x v="1"/>
    <s v="MyntraSale"/>
    <x v="2"/>
    <n v="0.1569549774407219"/>
    <x v="2"/>
  </r>
  <r>
    <x v="52"/>
    <x v="1"/>
    <d v="2025-02-24T00:00:00"/>
    <x v="3"/>
    <s v="Explore the latest carousel on Myntra! Trendy styles await."/>
    <n v="804"/>
    <n v="639"/>
    <n v="43"/>
    <n v="4020"/>
    <n v="3144"/>
    <n v="11"/>
    <x v="2"/>
    <s v="MyntraTrend"/>
    <x v="3"/>
    <n v="0.36965174129353234"/>
    <x v="12"/>
  </r>
  <r>
    <x v="53"/>
    <x v="1"/>
    <d v="2025-03-13T00:00:00"/>
    <x v="3"/>
    <s v="Explore the latest carousel on Myntra! Trendy styles await."/>
    <n v="1686"/>
    <n v="904"/>
    <n v="472"/>
    <n v="18546"/>
    <n v="18171"/>
    <n v="52"/>
    <x v="1"/>
    <s v="FashionDeals"/>
    <x v="1"/>
    <n v="0.16510298716704411"/>
    <x v="8"/>
  </r>
  <r>
    <x v="54"/>
    <x v="3"/>
    <d v="2024-06-17T00:00:00"/>
    <x v="4"/>
    <s v="Explore the latest image on Myntra! Trendy styles await."/>
    <n v="1226"/>
    <n v="119"/>
    <n v="7"/>
    <n v="14712"/>
    <n v="14049"/>
    <n v="123"/>
    <x v="0"/>
    <s v="MyntraTrend"/>
    <x v="3"/>
    <n v="9.1897770527460579E-2"/>
    <x v="13"/>
  </r>
  <r>
    <x v="55"/>
    <x v="3"/>
    <d v="2024-12-18T00:00:00"/>
    <x v="3"/>
    <s v="Explore the latest carousel on Myntra! Trendy styles await."/>
    <n v="2946"/>
    <n v="498"/>
    <n v="367"/>
    <n v="29460"/>
    <n v="28527"/>
    <n v="60"/>
    <x v="2"/>
    <s v="FashionDeals"/>
    <x v="1"/>
    <n v="0.12936184657162253"/>
    <x v="19"/>
  </r>
  <r>
    <x v="56"/>
    <x v="0"/>
    <d v="2024-10-21T00:00:00"/>
    <x v="5"/>
    <s v="Explore the latest video on Myntra! Trendy styles await."/>
    <n v="2825"/>
    <n v="535"/>
    <n v="295"/>
    <n v="45200"/>
    <n v="44739"/>
    <n v="169"/>
    <x v="2"/>
    <m/>
    <x v="1"/>
    <n v="8.0862831858407078E-2"/>
    <x v="5"/>
  </r>
  <r>
    <x v="57"/>
    <x v="2"/>
    <d v="2025-04-15T00:00:00"/>
    <x v="0"/>
    <s v="Explore the latest reel on Myntra! Trendy styles await."/>
    <n v="103"/>
    <n v="770"/>
    <n v="19"/>
    <n v="1030"/>
    <n v="410"/>
    <n v="262"/>
    <x v="0"/>
    <m/>
    <x v="2"/>
    <n v="0.86601941747572819"/>
    <x v="0"/>
  </r>
  <r>
    <x v="58"/>
    <x v="2"/>
    <d v="2024-06-22T00:00:00"/>
    <x v="1"/>
    <s v="Explore the latest text on Myntra! Trendy styles await."/>
    <n v="2180"/>
    <n v="263"/>
    <n v="387"/>
    <n v="30520"/>
    <n v="30059"/>
    <n v="174"/>
    <x v="4"/>
    <m/>
    <x v="0"/>
    <n v="9.2726081258191345E-2"/>
    <x v="10"/>
  </r>
  <r>
    <x v="59"/>
    <x v="2"/>
    <d v="2025-01-28T00:00:00"/>
    <x v="5"/>
    <s v="Explore the latest video on Myntra! Trendy styles await."/>
    <n v="904"/>
    <n v="973"/>
    <n v="63"/>
    <n v="11752"/>
    <n v="11580"/>
    <n v="84"/>
    <x v="2"/>
    <m/>
    <x v="0"/>
    <n v="0.1650782845473111"/>
    <x v="5"/>
  </r>
  <r>
    <x v="60"/>
    <x v="0"/>
    <d v="2024-09-05T00:00:00"/>
    <x v="5"/>
    <s v="Explore the latest video on Myntra! Trendy styles await."/>
    <n v="4886"/>
    <n v="983"/>
    <n v="409"/>
    <n v="43974"/>
    <n v="43239"/>
    <n v="65"/>
    <x v="1"/>
    <m/>
    <x v="0"/>
    <n v="0.14276618001546368"/>
    <x v="1"/>
  </r>
  <r>
    <x v="61"/>
    <x v="0"/>
    <d v="2024-11-22T00:00:00"/>
    <x v="3"/>
    <s v="Explore the latest carousel on Myntra! Trendy styles await."/>
    <n v="53"/>
    <n v="81"/>
    <n v="379"/>
    <n v="954"/>
    <n v="7"/>
    <n v="148"/>
    <x v="4"/>
    <m/>
    <x v="2"/>
    <n v="0.53773584905660377"/>
    <x v="10"/>
  </r>
  <r>
    <x v="62"/>
    <x v="0"/>
    <d v="2024-07-31T00:00:00"/>
    <x v="3"/>
    <s v="Explore the latest carousel on Myntra! Trendy styles await."/>
    <n v="4507"/>
    <n v="217"/>
    <n v="13"/>
    <n v="90140"/>
    <n v="89591"/>
    <n v="125"/>
    <x v="0"/>
    <m/>
    <x v="0"/>
    <n v="5.2551586421122697E-2"/>
    <x v="0"/>
  </r>
  <r>
    <x v="63"/>
    <x v="3"/>
    <d v="2024-08-17T00:00:00"/>
    <x v="4"/>
    <s v="Explore the latest image on Myntra! Trendy styles await."/>
    <n v="2878"/>
    <n v="248"/>
    <n v="416"/>
    <n v="43170"/>
    <n v="42667"/>
    <n v="75"/>
    <x v="4"/>
    <s v="MyntraTrend"/>
    <x v="1"/>
    <n v="8.2047718322909427E-2"/>
    <x v="20"/>
  </r>
  <r>
    <x v="64"/>
    <x v="2"/>
    <d v="2025-03-28T00:00:00"/>
    <x v="2"/>
    <s v="Explore the latest story on Myntra! Trendy styles await."/>
    <n v="1881"/>
    <n v="501"/>
    <n v="99"/>
    <n v="20691"/>
    <n v="19987"/>
    <n v="289"/>
    <x v="4"/>
    <m/>
    <x v="1"/>
    <n v="0.11990720603160794"/>
    <x v="10"/>
  </r>
  <r>
    <x v="65"/>
    <x v="0"/>
    <d v="2024-07-26T00:00:00"/>
    <x v="3"/>
    <s v="Explore the latest carousel on Myntra! Trendy styles await."/>
    <n v="432"/>
    <n v="171"/>
    <n v="280"/>
    <n v="3024"/>
    <n v="2285"/>
    <n v="184"/>
    <x v="1"/>
    <m/>
    <x v="2"/>
    <n v="0.29199735449735448"/>
    <x v="1"/>
  </r>
  <r>
    <x v="66"/>
    <x v="3"/>
    <d v="2025-03-29T00:00:00"/>
    <x v="3"/>
    <s v="Explore the latest carousel on Myntra! Trendy styles await."/>
    <n v="4712"/>
    <n v="568"/>
    <n v="127"/>
    <n v="84816"/>
    <n v="84691"/>
    <n v="100"/>
    <x v="4"/>
    <m/>
    <x v="0"/>
    <n v="6.3749764195434822E-2"/>
    <x v="10"/>
  </r>
  <r>
    <x v="67"/>
    <x v="2"/>
    <d v="2024-12-08T00:00:00"/>
    <x v="2"/>
    <s v="Explore the latest story on Myntra! Trendy styles await."/>
    <n v="2610"/>
    <n v="126"/>
    <n v="288"/>
    <n v="15660"/>
    <n v="15145"/>
    <n v="73"/>
    <x v="1"/>
    <m/>
    <x v="0"/>
    <n v="0.19310344827586207"/>
    <x v="1"/>
  </r>
  <r>
    <x v="68"/>
    <x v="0"/>
    <d v="2025-03-08T00:00:00"/>
    <x v="1"/>
    <s v="Explore the latest text on Myntra! Trendy styles await."/>
    <n v="1292"/>
    <n v="626"/>
    <n v="496"/>
    <n v="25840"/>
    <n v="24916"/>
    <n v="149"/>
    <x v="2"/>
    <s v="MyntraTrend"/>
    <x v="3"/>
    <n v="9.3421052631578946E-2"/>
    <x v="12"/>
  </r>
  <r>
    <x v="69"/>
    <x v="3"/>
    <d v="2025-04-02T00:00:00"/>
    <x v="5"/>
    <s v="Explore the latest video on Myntra! Trendy styles await."/>
    <n v="199"/>
    <n v="772"/>
    <n v="400"/>
    <n v="3582"/>
    <n v="2988"/>
    <n v="43"/>
    <x v="3"/>
    <m/>
    <x v="0"/>
    <n v="0.38274706867671693"/>
    <x v="4"/>
  </r>
  <r>
    <x v="70"/>
    <x v="1"/>
    <d v="2024-09-02T00:00:00"/>
    <x v="3"/>
    <s v="Explore the latest carousel on Myntra! Trendy styles await."/>
    <n v="2551"/>
    <n v="915"/>
    <n v="205"/>
    <n v="30612"/>
    <n v="30360"/>
    <n v="227"/>
    <x v="0"/>
    <s v="FashionDeals"/>
    <x v="1"/>
    <n v="0.1199202926956749"/>
    <x v="9"/>
  </r>
  <r>
    <x v="71"/>
    <x v="1"/>
    <d v="2025-03-03T00:00:00"/>
    <x v="0"/>
    <s v="Explore the latest reel on Myntra! Trendy styles await."/>
    <n v="296"/>
    <n v="60"/>
    <n v="141"/>
    <n v="5624"/>
    <n v="5239"/>
    <n v="88"/>
    <x v="3"/>
    <m/>
    <x v="3"/>
    <n v="8.837126600284495E-2"/>
    <x v="4"/>
  </r>
  <r>
    <x v="72"/>
    <x v="3"/>
    <d v="2024-10-18T00:00:00"/>
    <x v="2"/>
    <s v="Explore the latest story on Myntra! Trendy styles await."/>
    <n v="4126"/>
    <n v="426"/>
    <n v="486"/>
    <n v="78394"/>
    <n v="77798"/>
    <n v="88"/>
    <x v="1"/>
    <m/>
    <x v="0"/>
    <n v="6.4265122330790625E-2"/>
    <x v="1"/>
  </r>
  <r>
    <x v="73"/>
    <x v="1"/>
    <d v="2024-10-28T00:00:00"/>
    <x v="0"/>
    <s v="Explore the latest reel on Myntra! Trendy styles await."/>
    <n v="1855"/>
    <n v="200"/>
    <n v="174"/>
    <n v="16695"/>
    <n v="16330"/>
    <n v="123"/>
    <x v="1"/>
    <m/>
    <x v="2"/>
    <n v="0.13351302785265048"/>
    <x v="1"/>
  </r>
  <r>
    <x v="74"/>
    <x v="2"/>
    <d v="2024-08-01T00:00:00"/>
    <x v="0"/>
    <s v="Explore the latest reel on Myntra! Trendy styles await."/>
    <n v="1674"/>
    <n v="929"/>
    <n v="37"/>
    <n v="21762"/>
    <n v="20998"/>
    <n v="255"/>
    <x v="2"/>
    <s v="FashionDeals"/>
    <x v="2"/>
    <n v="0.12131237937689551"/>
    <x v="19"/>
  </r>
  <r>
    <x v="75"/>
    <x v="0"/>
    <d v="2024-11-07T00:00:00"/>
    <x v="2"/>
    <s v="Explore the latest story on Myntra! Trendy styles await."/>
    <n v="1121"/>
    <n v="135"/>
    <n v="18"/>
    <n v="15694"/>
    <n v="14957"/>
    <n v="99"/>
    <x v="0"/>
    <s v="MyntraFashion"/>
    <x v="3"/>
    <n v="8.1177520071364848E-2"/>
    <x v="7"/>
  </r>
  <r>
    <x v="76"/>
    <x v="3"/>
    <d v="2025-03-04T00:00:00"/>
    <x v="2"/>
    <s v="Explore the latest story on Myntra! Trendy styles await."/>
    <n v="1249"/>
    <n v="116"/>
    <n v="420"/>
    <n v="8743"/>
    <n v="8538"/>
    <n v="63"/>
    <x v="1"/>
    <s v="FashionDeals"/>
    <x v="2"/>
    <n v="0.20416333066453163"/>
    <x v="8"/>
  </r>
  <r>
    <x v="77"/>
    <x v="0"/>
    <d v="2024-06-17T00:00:00"/>
    <x v="4"/>
    <s v="Explore the latest image on Myntra! Trendy styles await."/>
    <n v="954"/>
    <n v="324"/>
    <n v="288"/>
    <n v="19080"/>
    <n v="18859"/>
    <n v="21"/>
    <x v="3"/>
    <m/>
    <x v="2"/>
    <n v="8.2075471698113203E-2"/>
    <x v="4"/>
  </r>
  <r>
    <x v="78"/>
    <x v="2"/>
    <d v="2024-10-09T00:00:00"/>
    <x v="3"/>
    <s v="Explore the latest carousel on Myntra! Trendy styles await."/>
    <n v="3068"/>
    <n v="137"/>
    <n v="329"/>
    <n v="39884"/>
    <n v="39404"/>
    <n v="266"/>
    <x v="0"/>
    <s v="MyntraTrend"/>
    <x v="2"/>
    <n v="8.860696018453515E-2"/>
    <x v="13"/>
  </r>
  <r>
    <x v="79"/>
    <x v="2"/>
    <d v="2024-06-13T00:00:00"/>
    <x v="2"/>
    <s v="Explore the latest story on Myntra! Trendy styles await."/>
    <n v="2103"/>
    <n v="892"/>
    <n v="103"/>
    <n v="39957"/>
    <n v="39466"/>
    <n v="28"/>
    <x v="4"/>
    <s v="MyntraFashion"/>
    <x v="1"/>
    <n v="7.7533348349475686E-2"/>
    <x v="17"/>
  </r>
  <r>
    <x v="80"/>
    <x v="2"/>
    <d v="2024-10-19T00:00:00"/>
    <x v="2"/>
    <s v="Explore the latest story on Myntra! Trendy styles await."/>
    <n v="1816"/>
    <n v="29"/>
    <n v="41"/>
    <n v="19976"/>
    <n v="19262"/>
    <n v="283"/>
    <x v="3"/>
    <s v="MyntraSale"/>
    <x v="2"/>
    <n v="9.4413295955146179E-2"/>
    <x v="21"/>
  </r>
  <r>
    <x v="81"/>
    <x v="2"/>
    <d v="2024-07-24T00:00:00"/>
    <x v="4"/>
    <s v="Explore the latest image on Myntra! Trendy styles await."/>
    <n v="725"/>
    <n v="88"/>
    <n v="428"/>
    <n v="14500"/>
    <n v="13637"/>
    <n v="200"/>
    <x v="3"/>
    <m/>
    <x v="2"/>
    <n v="8.558620689655172E-2"/>
    <x v="4"/>
  </r>
  <r>
    <x v="82"/>
    <x v="1"/>
    <d v="2024-10-15T00:00:00"/>
    <x v="5"/>
    <s v="Explore the latest video on Myntra! Trendy styles await."/>
    <n v="1094"/>
    <n v="472"/>
    <n v="21"/>
    <n v="9846"/>
    <n v="9609"/>
    <n v="112"/>
    <x v="3"/>
    <s v="StyleWithMyntra"/>
    <x v="2"/>
    <n v="0.16118220597196831"/>
    <x v="22"/>
  </r>
  <r>
    <x v="83"/>
    <x v="3"/>
    <d v="2024-12-09T00:00:00"/>
    <x v="4"/>
    <s v="Explore the latest image on Myntra! Trendy styles await."/>
    <n v="1841"/>
    <n v="851"/>
    <n v="342"/>
    <n v="34979"/>
    <n v="34154"/>
    <n v="255"/>
    <x v="1"/>
    <s v="FashionDeals"/>
    <x v="0"/>
    <n v="8.6737756939878216E-2"/>
    <x v="8"/>
  </r>
  <r>
    <x v="84"/>
    <x v="2"/>
    <d v="2025-04-19T00:00:00"/>
    <x v="4"/>
    <s v="Explore the latest image on Myntra! Trendy styles await."/>
    <n v="4177"/>
    <n v="569"/>
    <n v="55"/>
    <n v="25062"/>
    <n v="24847"/>
    <n v="230"/>
    <x v="1"/>
    <m/>
    <x v="0"/>
    <n v="0.19156491900087783"/>
    <x v="1"/>
  </r>
  <r>
    <x v="85"/>
    <x v="1"/>
    <d v="2025-01-27T00:00:00"/>
    <x v="1"/>
    <s v="Explore the latest text on Myntra! Trendy styles await."/>
    <n v="3428"/>
    <n v="305"/>
    <n v="85"/>
    <n v="58276"/>
    <n v="58052"/>
    <n v="242"/>
    <x v="3"/>
    <s v="StyleWithMyntra"/>
    <x v="2"/>
    <n v="6.5515821264328367E-2"/>
    <x v="22"/>
  </r>
  <r>
    <x v="86"/>
    <x v="0"/>
    <d v="2024-06-06T00:00:00"/>
    <x v="5"/>
    <s v="Explore the latest video on Myntra! Trendy styles await."/>
    <n v="1436"/>
    <n v="765"/>
    <n v="496"/>
    <n v="12924"/>
    <n v="12701"/>
    <n v="197"/>
    <x v="3"/>
    <s v="MyntraSale"/>
    <x v="1"/>
    <n v="0.20868152274837512"/>
    <x v="21"/>
  </r>
  <r>
    <x v="87"/>
    <x v="3"/>
    <d v="2024-07-07T00:00:00"/>
    <x v="2"/>
    <s v="Explore the latest story on Myntra! Trendy styles await."/>
    <n v="302"/>
    <n v="47"/>
    <n v="430"/>
    <n v="5738"/>
    <n v="4890"/>
    <n v="25"/>
    <x v="1"/>
    <s v="MyntraSale"/>
    <x v="1"/>
    <n v="0.13576158940397351"/>
    <x v="2"/>
  </r>
  <r>
    <x v="88"/>
    <x v="0"/>
    <d v="2025-01-10T00:00:00"/>
    <x v="4"/>
    <s v="Explore the latest image on Myntra! Trendy styles await."/>
    <n v="2214"/>
    <n v="249"/>
    <n v="152"/>
    <n v="15498"/>
    <n v="14800"/>
    <n v="180"/>
    <x v="0"/>
    <m/>
    <x v="1"/>
    <n v="0.16873144921925409"/>
    <x v="0"/>
  </r>
  <r>
    <x v="89"/>
    <x v="2"/>
    <d v="2024-06-03T00:00:00"/>
    <x v="4"/>
    <s v="Explore the latest image on Myntra! Trendy styles await."/>
    <n v="3861"/>
    <n v="960"/>
    <n v="101"/>
    <n v="69498"/>
    <n v="68817"/>
    <n v="297"/>
    <x v="1"/>
    <m/>
    <x v="1"/>
    <n v="7.0822181933293038E-2"/>
    <x v="1"/>
  </r>
  <r>
    <x v="90"/>
    <x v="3"/>
    <d v="2025-03-24T00:00:00"/>
    <x v="4"/>
    <s v="Explore the latest image on Myntra! Trendy styles await."/>
    <n v="1263"/>
    <n v="397"/>
    <n v="357"/>
    <n v="25260"/>
    <n v="24615"/>
    <n v="137"/>
    <x v="0"/>
    <m/>
    <x v="1"/>
    <n v="7.984956452889945E-2"/>
    <x v="0"/>
  </r>
  <r>
    <x v="91"/>
    <x v="0"/>
    <d v="2024-10-21T00:00:00"/>
    <x v="2"/>
    <s v="Explore the latest story on Myntra! Trendy styles await."/>
    <n v="3801"/>
    <n v="967"/>
    <n v="401"/>
    <n v="38010"/>
    <n v="37625"/>
    <n v="236"/>
    <x v="2"/>
    <m/>
    <x v="3"/>
    <n v="0.13599052880820836"/>
    <x v="5"/>
  </r>
  <r>
    <x v="92"/>
    <x v="2"/>
    <d v="2024-12-11T00:00:00"/>
    <x v="5"/>
    <s v="Explore the latest video on Myntra! Trendy styles await."/>
    <n v="1431"/>
    <n v="951"/>
    <n v="26"/>
    <n v="8586"/>
    <n v="8396"/>
    <n v="150"/>
    <x v="3"/>
    <s v="FashionDeals"/>
    <x v="0"/>
    <n v="0.28045655718611695"/>
    <x v="15"/>
  </r>
  <r>
    <x v="93"/>
    <x v="2"/>
    <d v="2024-11-07T00:00:00"/>
    <x v="4"/>
    <s v="Explore the latest image on Myntra! Trendy styles await."/>
    <n v="2647"/>
    <n v="304"/>
    <n v="170"/>
    <n v="18529"/>
    <n v="17841"/>
    <n v="46"/>
    <x v="2"/>
    <m/>
    <x v="1"/>
    <n v="0.16843866371633656"/>
    <x v="5"/>
  </r>
  <r>
    <x v="94"/>
    <x v="2"/>
    <d v="2024-11-08T00:00:00"/>
    <x v="1"/>
    <s v="Explore the latest text on Myntra! Trendy styles await."/>
    <n v="3182"/>
    <n v="559"/>
    <n v="160"/>
    <n v="57276"/>
    <n v="56890"/>
    <n v="163"/>
    <x v="2"/>
    <s v="MyntraTrend"/>
    <x v="1"/>
    <n v="6.8108806480899509E-2"/>
    <x v="12"/>
  </r>
  <r>
    <x v="95"/>
    <x v="0"/>
    <d v="2024-09-10T00:00:00"/>
    <x v="4"/>
    <s v="Explore the latest image on Myntra! Trendy styles await."/>
    <n v="1238"/>
    <n v="366"/>
    <n v="444"/>
    <n v="19808"/>
    <n v="19334"/>
    <n v="123"/>
    <x v="4"/>
    <m/>
    <x v="2"/>
    <n v="0.10339256865912763"/>
    <x v="10"/>
  </r>
  <r>
    <x v="96"/>
    <x v="2"/>
    <d v="2024-08-13T00:00:00"/>
    <x v="4"/>
    <s v="Explore the latest image on Myntra! Trendy styles await."/>
    <n v="4739"/>
    <n v="527"/>
    <n v="135"/>
    <n v="61607"/>
    <n v="61333"/>
    <n v="36"/>
    <x v="2"/>
    <s v="MyntraSale"/>
    <x v="1"/>
    <n v="8.7668609086629767E-2"/>
    <x v="6"/>
  </r>
  <r>
    <x v="97"/>
    <x v="0"/>
    <d v="2024-06-10T00:00:00"/>
    <x v="2"/>
    <s v="Explore the latest story on Myntra! Trendy styles await."/>
    <n v="1575"/>
    <n v="771"/>
    <n v="486"/>
    <n v="25200"/>
    <n v="24826"/>
    <n v="17"/>
    <x v="2"/>
    <m/>
    <x v="2"/>
    <n v="0.11238095238095239"/>
    <x v="5"/>
  </r>
  <r>
    <x v="98"/>
    <x v="1"/>
    <d v="2024-07-02T00:00:00"/>
    <x v="3"/>
    <s v="Explore the latest carousel on Myntra! Trendy styles await."/>
    <n v="4171"/>
    <n v="548"/>
    <n v="86"/>
    <n v="66736"/>
    <n v="66634"/>
    <n v="173"/>
    <x v="2"/>
    <m/>
    <x v="2"/>
    <n v="7.2000119875329657E-2"/>
    <x v="5"/>
  </r>
  <r>
    <x v="99"/>
    <x v="1"/>
    <d v="2025-02-10T00:00:00"/>
    <x v="5"/>
    <s v="Explore the latest video on Myntra! Trendy styles await."/>
    <n v="1766"/>
    <n v="92"/>
    <n v="424"/>
    <n v="24724"/>
    <n v="24333"/>
    <n v="52"/>
    <x v="2"/>
    <m/>
    <x v="0"/>
    <n v="9.2298980747451867E-2"/>
    <x v="5"/>
  </r>
  <r>
    <x v="100"/>
    <x v="1"/>
    <d v="2024-10-18T00:00:00"/>
    <x v="5"/>
    <s v="Explore the latest video on Myntra! Trendy styles await."/>
    <n v="4450"/>
    <n v="983"/>
    <n v="143"/>
    <n v="75650"/>
    <n v="75008"/>
    <n v="12"/>
    <x v="0"/>
    <s v="StyleWithMyntra"/>
    <x v="1"/>
    <n v="7.3707865168539333E-2"/>
    <x v="11"/>
  </r>
  <r>
    <x v="101"/>
    <x v="0"/>
    <d v="2024-09-18T00:00:00"/>
    <x v="0"/>
    <s v="Explore the latest reel on Myntra! Trendy styles await."/>
    <n v="1000"/>
    <n v="978"/>
    <n v="162"/>
    <n v="6000"/>
    <n v="5221"/>
    <n v="223"/>
    <x v="3"/>
    <s v="MyntraFashion"/>
    <x v="2"/>
    <n v="0.35666666666666669"/>
    <x v="14"/>
  </r>
  <r>
    <x v="102"/>
    <x v="3"/>
    <d v="2024-06-11T00:00:00"/>
    <x v="4"/>
    <s v="Explore the latest image on Myntra! Trendy styles await."/>
    <n v="3689"/>
    <n v="48"/>
    <n v="306"/>
    <n v="40579"/>
    <n v="39588"/>
    <n v="212"/>
    <x v="3"/>
    <m/>
    <x v="0"/>
    <n v="9.9632815002833983E-2"/>
    <x v="4"/>
  </r>
  <r>
    <x v="103"/>
    <x v="1"/>
    <d v="2025-03-23T00:00:00"/>
    <x v="2"/>
    <s v="Explore the latest story on Myntra! Trendy styles await."/>
    <n v="3655"/>
    <n v="568"/>
    <n v="286"/>
    <n v="32895"/>
    <n v="32015"/>
    <n v="199"/>
    <x v="3"/>
    <m/>
    <x v="3"/>
    <n v="0.13707250341997265"/>
    <x v="4"/>
  </r>
  <r>
    <x v="104"/>
    <x v="2"/>
    <d v="2024-06-14T00:00:00"/>
    <x v="3"/>
    <s v="Explore the latest carousel on Myntra! Trendy styles await."/>
    <n v="498"/>
    <n v="38"/>
    <n v="42"/>
    <n v="4482"/>
    <n v="3647"/>
    <n v="32"/>
    <x v="2"/>
    <s v="FashionDeals"/>
    <x v="3"/>
    <n v="0.12896028558679162"/>
    <x v="19"/>
  </r>
  <r>
    <x v="105"/>
    <x v="2"/>
    <d v="2025-02-04T00:00:00"/>
    <x v="4"/>
    <s v="Explore the latest image on Myntra! Trendy styles await."/>
    <n v="4619"/>
    <n v="821"/>
    <n v="499"/>
    <n v="69285"/>
    <n v="69141"/>
    <n v="298"/>
    <x v="1"/>
    <m/>
    <x v="0"/>
    <n v="8.5718409468138843E-2"/>
    <x v="1"/>
  </r>
  <r>
    <x v="106"/>
    <x v="1"/>
    <d v="2024-06-21T00:00:00"/>
    <x v="4"/>
    <s v="Explore the latest image on Myntra! Trendy styles await."/>
    <n v="4832"/>
    <n v="893"/>
    <n v="10"/>
    <n v="91808"/>
    <n v="91296"/>
    <n v="182"/>
    <x v="0"/>
    <s v="StyleWithMyntra"/>
    <x v="2"/>
    <n v="6.2467323109097243E-2"/>
    <x v="11"/>
  </r>
  <r>
    <x v="107"/>
    <x v="0"/>
    <d v="2025-03-25T00:00:00"/>
    <x v="5"/>
    <s v="Explore the latest video on Myntra! Trendy styles await."/>
    <n v="4050"/>
    <n v="871"/>
    <n v="347"/>
    <n v="52650"/>
    <n v="51755"/>
    <n v="209"/>
    <x v="2"/>
    <s v="FashionDeals"/>
    <x v="0"/>
    <n v="0.10005698005698006"/>
    <x v="19"/>
  </r>
  <r>
    <x v="108"/>
    <x v="0"/>
    <d v="2024-08-08T00:00:00"/>
    <x v="2"/>
    <s v="Explore the latest story on Myntra! Trendy styles await."/>
    <n v="3649"/>
    <n v="215"/>
    <n v="413"/>
    <n v="25543"/>
    <n v="24963"/>
    <n v="167"/>
    <x v="1"/>
    <s v="StyleWithMyntra"/>
    <x v="0"/>
    <n v="0.16744313510550835"/>
    <x v="18"/>
  </r>
  <r>
    <x v="109"/>
    <x v="2"/>
    <d v="2024-07-29T00:00:00"/>
    <x v="0"/>
    <s v="Explore the latest reel on Myntra! Trendy styles await."/>
    <n v="3523"/>
    <n v="753"/>
    <n v="482"/>
    <n v="38753"/>
    <n v="38579"/>
    <n v="270"/>
    <x v="4"/>
    <s v="StyleWithMyntra"/>
    <x v="1"/>
    <n v="0.12277759141227776"/>
    <x v="23"/>
  </r>
  <r>
    <x v="110"/>
    <x v="1"/>
    <d v="2024-11-23T00:00:00"/>
    <x v="4"/>
    <s v="Explore the latest image on Myntra! Trendy styles await."/>
    <n v="2719"/>
    <n v="17"/>
    <n v="285"/>
    <n v="40785"/>
    <n v="40281"/>
    <n v="40"/>
    <x v="1"/>
    <s v="StyleWithMyntra"/>
    <x v="2"/>
    <n v="7.4071349760941527E-2"/>
    <x v="18"/>
  </r>
  <r>
    <x v="111"/>
    <x v="0"/>
    <d v="2024-10-05T00:00:00"/>
    <x v="2"/>
    <s v="Explore the latest story on Myntra! Trendy styles await."/>
    <n v="1957"/>
    <n v="877"/>
    <n v="238"/>
    <n v="17613"/>
    <n v="16865"/>
    <n v="297"/>
    <x v="1"/>
    <s v="MyntraSale"/>
    <x v="2"/>
    <n v="0.17441662408448305"/>
    <x v="2"/>
  </r>
  <r>
    <x v="112"/>
    <x v="0"/>
    <d v="2024-10-02T00:00:00"/>
    <x v="3"/>
    <s v="Explore the latest carousel on Myntra! Trendy styles await."/>
    <n v="4419"/>
    <n v="236"/>
    <n v="369"/>
    <n v="44190"/>
    <n v="43582"/>
    <n v="10"/>
    <x v="3"/>
    <m/>
    <x v="3"/>
    <n v="0.11369088028965829"/>
    <x v="4"/>
  </r>
  <r>
    <x v="113"/>
    <x v="0"/>
    <d v="2024-11-14T00:00:00"/>
    <x v="2"/>
    <s v="Explore the latest story on Myntra! Trendy styles await."/>
    <n v="4000"/>
    <n v="689"/>
    <n v="488"/>
    <n v="40000"/>
    <n v="39569"/>
    <n v="44"/>
    <x v="4"/>
    <s v="MyntraFashion"/>
    <x v="2"/>
    <n v="0.12942500000000001"/>
    <x v="17"/>
  </r>
  <r>
    <x v="114"/>
    <x v="0"/>
    <d v="2025-05-11T00:00:00"/>
    <x v="4"/>
    <s v="Explore the latest image on Myntra! Trendy styles await."/>
    <n v="2493"/>
    <n v="97"/>
    <n v="44"/>
    <n v="42381"/>
    <n v="41991"/>
    <n v="242"/>
    <x v="0"/>
    <s v="StyleWithMyntra"/>
    <x v="0"/>
    <n v="6.2150491965739366E-2"/>
    <x v="11"/>
  </r>
  <r>
    <x v="115"/>
    <x v="1"/>
    <d v="2025-03-18T00:00:00"/>
    <x v="0"/>
    <s v="Explore the latest reel on Myntra! Trendy styles await."/>
    <n v="3704"/>
    <n v="186"/>
    <n v="458"/>
    <n v="25928"/>
    <n v="25081"/>
    <n v="131"/>
    <x v="2"/>
    <m/>
    <x v="0"/>
    <n v="0.16769515581610614"/>
    <x v="5"/>
  </r>
  <r>
    <x v="116"/>
    <x v="0"/>
    <d v="2024-11-04T00:00:00"/>
    <x v="4"/>
    <s v="Explore the latest image on Myntra! Trendy styles await."/>
    <n v="1606"/>
    <n v="451"/>
    <n v="405"/>
    <n v="20878"/>
    <n v="20190"/>
    <n v="219"/>
    <x v="0"/>
    <s v="StyleWithMyntra"/>
    <x v="1"/>
    <n v="0.11792317271769326"/>
    <x v="11"/>
  </r>
  <r>
    <x v="117"/>
    <x v="3"/>
    <d v="2024-11-04T00:00:00"/>
    <x v="4"/>
    <s v="Explore the latest image on Myntra! Trendy styles await."/>
    <n v="4551"/>
    <n v="714"/>
    <n v="207"/>
    <n v="68265"/>
    <n v="67754"/>
    <n v="57"/>
    <x v="3"/>
    <m/>
    <x v="1"/>
    <n v="8.0158206987475278E-2"/>
    <x v="4"/>
  </r>
  <r>
    <x v="118"/>
    <x v="2"/>
    <d v="2025-02-07T00:00:00"/>
    <x v="0"/>
    <s v="Explore the latest reel on Myntra! Trendy styles await."/>
    <n v="1970"/>
    <n v="675"/>
    <n v="478"/>
    <n v="9850"/>
    <n v="8924"/>
    <n v="117"/>
    <x v="3"/>
    <m/>
    <x v="3"/>
    <n v="0.31705583756345179"/>
    <x v="4"/>
  </r>
  <r>
    <x v="119"/>
    <x v="3"/>
    <d v="2024-10-21T00:00:00"/>
    <x v="2"/>
    <s v="Explore the latest story on Myntra! Trendy styles await."/>
    <n v="780"/>
    <n v="928"/>
    <n v="301"/>
    <n v="8580"/>
    <n v="8081"/>
    <n v="91"/>
    <x v="0"/>
    <s v="MyntraFashion"/>
    <x v="3"/>
    <n v="0.23414918414918415"/>
    <x v="7"/>
  </r>
  <r>
    <x v="120"/>
    <x v="2"/>
    <d v="2024-07-29T00:00:00"/>
    <x v="2"/>
    <s v="Explore the latest story on Myntra! Trendy styles await."/>
    <n v="498"/>
    <n v="701"/>
    <n v="412"/>
    <n v="4980"/>
    <n v="4185"/>
    <n v="185"/>
    <x v="4"/>
    <s v="StyleWithMyntra"/>
    <x v="3"/>
    <n v="0.32349397590361445"/>
    <x v="23"/>
  </r>
  <r>
    <x v="121"/>
    <x v="2"/>
    <d v="2024-10-02T00:00:00"/>
    <x v="1"/>
    <s v="Explore the latest text on Myntra! Trendy styles await."/>
    <n v="3432"/>
    <n v="869"/>
    <n v="123"/>
    <n v="54912"/>
    <n v="53916"/>
    <n v="264"/>
    <x v="1"/>
    <s v="MyntraTrend"/>
    <x v="1"/>
    <n v="8.0565268065268064E-2"/>
    <x v="24"/>
  </r>
  <r>
    <x v="122"/>
    <x v="2"/>
    <d v="2024-06-14T00:00:00"/>
    <x v="2"/>
    <s v="Explore the latest story on Myntra! Trendy styles await."/>
    <n v="4363"/>
    <n v="649"/>
    <n v="140"/>
    <n v="21815"/>
    <n v="21481"/>
    <n v="157"/>
    <x v="0"/>
    <s v="MyntraFashion"/>
    <x v="1"/>
    <n v="0.23616777446710979"/>
    <x v="7"/>
  </r>
  <r>
    <x v="123"/>
    <x v="1"/>
    <d v="2025-04-06T00:00:00"/>
    <x v="3"/>
    <s v="Explore the latest carousel on Myntra! Trendy styles await."/>
    <n v="736"/>
    <n v="771"/>
    <n v="225"/>
    <n v="5152"/>
    <n v="4706"/>
    <n v="19"/>
    <x v="2"/>
    <m/>
    <x v="2"/>
    <n v="0.33618012422360249"/>
    <x v="5"/>
  </r>
  <r>
    <x v="124"/>
    <x v="0"/>
    <d v="2024-09-08T00:00:00"/>
    <x v="3"/>
    <s v="Explore the latest carousel on Myntra! Trendy styles await."/>
    <n v="3811"/>
    <n v="866"/>
    <n v="216"/>
    <n v="34299"/>
    <n v="34088"/>
    <n v="233"/>
    <x v="2"/>
    <m/>
    <x v="2"/>
    <n v="0.14265722032712325"/>
    <x v="5"/>
  </r>
  <r>
    <x v="125"/>
    <x v="2"/>
    <d v="2025-03-28T00:00:00"/>
    <x v="3"/>
    <s v="Explore the latest carousel on Myntra! Trendy styles await."/>
    <n v="4158"/>
    <n v="167"/>
    <n v="241"/>
    <n v="45738"/>
    <n v="45183"/>
    <n v="142"/>
    <x v="1"/>
    <m/>
    <x v="1"/>
    <n v="9.9829463465827106E-2"/>
    <x v="1"/>
  </r>
  <r>
    <x v="126"/>
    <x v="3"/>
    <d v="2025-01-27T00:00:00"/>
    <x v="0"/>
    <s v="Explore the latest reel on Myntra! Trendy styles await."/>
    <n v="3452"/>
    <n v="652"/>
    <n v="442"/>
    <n v="65588"/>
    <n v="65049"/>
    <n v="158"/>
    <x v="0"/>
    <s v="StyleWithMyntra"/>
    <x v="0"/>
    <n v="6.9311459413307311E-2"/>
    <x v="11"/>
  </r>
  <r>
    <x v="127"/>
    <x v="0"/>
    <d v="2025-01-10T00:00:00"/>
    <x v="4"/>
    <s v="Explore the latest image on Myntra! Trendy styles await."/>
    <n v="3092"/>
    <n v="106"/>
    <n v="291"/>
    <n v="27828"/>
    <n v="27217"/>
    <n v="102"/>
    <x v="2"/>
    <m/>
    <x v="3"/>
    <n v="0.12537731780940059"/>
    <x v="5"/>
  </r>
  <r>
    <x v="128"/>
    <x v="0"/>
    <d v="2024-07-21T00:00:00"/>
    <x v="1"/>
    <s v="Explore the latest text on Myntra! Trendy styles await."/>
    <n v="2147"/>
    <n v="430"/>
    <n v="393"/>
    <n v="17176"/>
    <n v="16483"/>
    <n v="170"/>
    <x v="4"/>
    <m/>
    <x v="3"/>
    <n v="0.17291569632044715"/>
    <x v="10"/>
  </r>
  <r>
    <x v="129"/>
    <x v="1"/>
    <d v="2024-09-29T00:00:00"/>
    <x v="0"/>
    <s v="Explore the latest reel on Myntra! Trendy styles await."/>
    <n v="2936"/>
    <n v="439"/>
    <n v="44"/>
    <n v="38168"/>
    <n v="37571"/>
    <n v="22"/>
    <x v="0"/>
    <m/>
    <x v="2"/>
    <n v="8.9577656675749323E-2"/>
    <x v="0"/>
  </r>
  <r>
    <x v="130"/>
    <x v="2"/>
    <d v="2024-10-21T00:00:00"/>
    <x v="0"/>
    <s v="Explore the latest reel on Myntra! Trendy styles await."/>
    <n v="4840"/>
    <n v="658"/>
    <n v="211"/>
    <n v="43560"/>
    <n v="43225"/>
    <n v="57"/>
    <x v="0"/>
    <s v="MyntraFashion"/>
    <x v="1"/>
    <n v="0.13106060606060607"/>
    <x v="7"/>
  </r>
  <r>
    <x v="131"/>
    <x v="2"/>
    <d v="2025-03-04T00:00:00"/>
    <x v="2"/>
    <s v="Explore the latest story on Myntra! Trendy styles await."/>
    <n v="1947"/>
    <n v="842"/>
    <n v="101"/>
    <n v="21417"/>
    <n v="20967"/>
    <n v="186"/>
    <x v="1"/>
    <m/>
    <x v="1"/>
    <n v="0.13493953401503478"/>
    <x v="1"/>
  </r>
  <r>
    <x v="132"/>
    <x v="3"/>
    <d v="2025-02-06T00:00:00"/>
    <x v="4"/>
    <s v="Explore the latest image on Myntra! Trendy styles await."/>
    <n v="2072"/>
    <n v="532"/>
    <n v="71"/>
    <n v="37296"/>
    <n v="36467"/>
    <n v="25"/>
    <x v="0"/>
    <m/>
    <x v="2"/>
    <n v="7.172350922350923E-2"/>
    <x v="0"/>
  </r>
  <r>
    <x v="133"/>
    <x v="0"/>
    <d v="2025-04-24T00:00:00"/>
    <x v="0"/>
    <s v="Explore the latest reel on Myntra! Trendy styles await."/>
    <n v="3731"/>
    <n v="115"/>
    <n v="135"/>
    <n v="55965"/>
    <n v="55436"/>
    <n v="103"/>
    <x v="4"/>
    <m/>
    <x v="3"/>
    <n v="7.1133744304476013E-2"/>
    <x v="10"/>
  </r>
  <r>
    <x v="134"/>
    <x v="3"/>
    <d v="2024-11-28T00:00:00"/>
    <x v="1"/>
    <s v="Explore the latest text on Myntra! Trendy styles await."/>
    <n v="4213"/>
    <n v="253"/>
    <n v="434"/>
    <n v="75834"/>
    <n v="75437"/>
    <n v="272"/>
    <x v="3"/>
    <m/>
    <x v="2"/>
    <n v="6.461481657304112E-2"/>
    <x v="4"/>
  </r>
  <r>
    <x v="135"/>
    <x v="2"/>
    <d v="2024-07-11T00:00:00"/>
    <x v="1"/>
    <s v="Explore the latest text on Myntra! Trendy styles await."/>
    <n v="3134"/>
    <n v="888"/>
    <n v="444"/>
    <n v="21938"/>
    <n v="21337"/>
    <n v="130"/>
    <x v="0"/>
    <s v="MyntraFashion"/>
    <x v="3"/>
    <n v="0.20357370772176134"/>
    <x v="7"/>
  </r>
  <r>
    <x v="136"/>
    <x v="3"/>
    <d v="2024-07-31T00:00:00"/>
    <x v="5"/>
    <s v="Explore the latest video on Myntra! Trendy styles await."/>
    <n v="3008"/>
    <n v="94"/>
    <n v="37"/>
    <n v="15040"/>
    <n v="14639"/>
    <n v="277"/>
    <x v="4"/>
    <m/>
    <x v="0"/>
    <n v="0.20871010638297871"/>
    <x v="10"/>
  </r>
  <r>
    <x v="137"/>
    <x v="0"/>
    <d v="2025-03-29T00:00:00"/>
    <x v="4"/>
    <s v="Explore the latest image on Myntra! Trendy styles await."/>
    <n v="305"/>
    <n v="187"/>
    <n v="243"/>
    <n v="4575"/>
    <n v="3704"/>
    <n v="234"/>
    <x v="1"/>
    <s v="MyntraTrend"/>
    <x v="3"/>
    <n v="0.16065573770491803"/>
    <x v="24"/>
  </r>
  <r>
    <x v="138"/>
    <x v="1"/>
    <d v="2024-10-29T00:00:00"/>
    <x v="1"/>
    <s v="Explore the latest text on Myntra! Trendy styles await."/>
    <n v="2746"/>
    <n v="156"/>
    <n v="203"/>
    <n v="32952"/>
    <n v="32147"/>
    <n v="147"/>
    <x v="1"/>
    <s v="StyleWithMyntra"/>
    <x v="1"/>
    <n v="9.422796795338674E-2"/>
    <x v="18"/>
  </r>
  <r>
    <x v="139"/>
    <x v="3"/>
    <d v="2024-07-15T00:00:00"/>
    <x v="4"/>
    <s v="Explore the latest image on Myntra! Trendy styles await."/>
    <n v="2291"/>
    <n v="78"/>
    <n v="485"/>
    <n v="18328"/>
    <n v="18101"/>
    <n v="10"/>
    <x v="4"/>
    <m/>
    <x v="0"/>
    <n v="0.15571802706241816"/>
    <x v="10"/>
  </r>
  <r>
    <x v="140"/>
    <x v="0"/>
    <d v="2024-08-31T00:00:00"/>
    <x v="4"/>
    <s v="Explore the latest image on Myntra! Trendy styles await."/>
    <n v="3170"/>
    <n v="857"/>
    <n v="379"/>
    <n v="19020"/>
    <n v="18559"/>
    <n v="240"/>
    <x v="0"/>
    <m/>
    <x v="2"/>
    <n v="0.2316508937960042"/>
    <x v="0"/>
  </r>
  <r>
    <x v="141"/>
    <x v="1"/>
    <d v="2025-03-25T00:00:00"/>
    <x v="2"/>
    <s v="Explore the latest story on Myntra! Trendy styles await."/>
    <n v="2070"/>
    <n v="275"/>
    <n v="386"/>
    <n v="39330"/>
    <n v="38627"/>
    <n v="114"/>
    <x v="0"/>
    <m/>
    <x v="3"/>
    <n v="6.9438087973557078E-2"/>
    <x v="0"/>
  </r>
  <r>
    <x v="142"/>
    <x v="1"/>
    <d v="2024-10-02T00:00:00"/>
    <x v="3"/>
    <s v="Explore the latest carousel on Myntra! Trendy styles await."/>
    <n v="80"/>
    <n v="362"/>
    <n v="80"/>
    <n v="1040"/>
    <n v="349"/>
    <n v="117"/>
    <x v="1"/>
    <s v="StyleWithMyntra"/>
    <x v="1"/>
    <n v="0.50192307692307692"/>
    <x v="18"/>
  </r>
  <r>
    <x v="143"/>
    <x v="1"/>
    <d v="2024-10-28T00:00:00"/>
    <x v="2"/>
    <s v="Explore the latest story on Myntra! Trendy styles await."/>
    <n v="4929"/>
    <n v="749"/>
    <n v="452"/>
    <n v="93651"/>
    <n v="92810"/>
    <n v="66"/>
    <x v="3"/>
    <s v="StyleWithMyntra"/>
    <x v="0"/>
    <n v="6.5455787978772245E-2"/>
    <x v="22"/>
  </r>
  <r>
    <x v="144"/>
    <x v="2"/>
    <d v="2024-08-12T00:00:00"/>
    <x v="3"/>
    <s v="Explore the latest carousel on Myntra! Trendy styles await."/>
    <n v="1878"/>
    <n v="62"/>
    <n v="179"/>
    <n v="37560"/>
    <n v="36874"/>
    <n v="142"/>
    <x v="4"/>
    <s v="MyntraTrend"/>
    <x v="0"/>
    <n v="5.6416400425985093E-2"/>
    <x v="20"/>
  </r>
  <r>
    <x v="145"/>
    <x v="1"/>
    <d v="2024-06-05T00:00:00"/>
    <x v="0"/>
    <s v="Explore the latest reel on Myntra! Trendy styles await."/>
    <n v="3065"/>
    <n v="772"/>
    <n v="142"/>
    <n v="18390"/>
    <n v="17875"/>
    <n v="200"/>
    <x v="2"/>
    <m/>
    <x v="0"/>
    <n v="0.21636759108210984"/>
    <x v="5"/>
  </r>
  <r>
    <x v="146"/>
    <x v="2"/>
    <d v="2024-10-21T00:00:00"/>
    <x v="0"/>
    <s v="Explore the latest reel on Myntra! Trendy styles await."/>
    <n v="3256"/>
    <n v="459"/>
    <n v="266"/>
    <n v="26048"/>
    <n v="25529"/>
    <n v="143"/>
    <x v="0"/>
    <s v="StyleWithMyntra"/>
    <x v="2"/>
    <n v="0.15283323095823095"/>
    <x v="11"/>
  </r>
  <r>
    <x v="147"/>
    <x v="2"/>
    <d v="2025-04-15T00:00:00"/>
    <x v="5"/>
    <s v="Explore the latest video on Myntra! Trendy styles await."/>
    <n v="4133"/>
    <n v="466"/>
    <n v="327"/>
    <n v="24798"/>
    <n v="24620"/>
    <n v="176"/>
    <x v="2"/>
    <m/>
    <x v="1"/>
    <n v="0.19864505202032423"/>
    <x v="5"/>
  </r>
  <r>
    <x v="148"/>
    <x v="0"/>
    <d v="2024-06-16T00:00:00"/>
    <x v="5"/>
    <s v="Explore the latest video on Myntra! Trendy styles await."/>
    <n v="1702"/>
    <n v="750"/>
    <n v="179"/>
    <n v="34040"/>
    <n v="33174"/>
    <n v="76"/>
    <x v="3"/>
    <m/>
    <x v="2"/>
    <n v="7.7291421856639245E-2"/>
    <x v="4"/>
  </r>
  <r>
    <x v="149"/>
    <x v="1"/>
    <d v="2024-08-22T00:00:00"/>
    <x v="3"/>
    <s v="Explore the latest carousel on Myntra! Trendy styles await."/>
    <n v="4295"/>
    <n v="853"/>
    <n v="325"/>
    <n v="85900"/>
    <n v="85788"/>
    <n v="290"/>
    <x v="3"/>
    <s v="MyntraSale"/>
    <x v="1"/>
    <n v="6.3713620488940623E-2"/>
    <x v="21"/>
  </r>
  <r>
    <x v="150"/>
    <x v="2"/>
    <d v="2024-07-26T00:00:00"/>
    <x v="4"/>
    <s v="Explore the latest image on Myntra! Trendy styles await."/>
    <n v="3559"/>
    <n v="59"/>
    <n v="289"/>
    <n v="35590"/>
    <n v="35105"/>
    <n v="122"/>
    <x v="3"/>
    <s v="StyleWithMyntra"/>
    <x v="2"/>
    <n v="0.10977802753582468"/>
    <x v="22"/>
  </r>
  <r>
    <x v="151"/>
    <x v="3"/>
    <d v="2025-04-22T00:00:00"/>
    <x v="4"/>
    <s v="Explore the latest image on Myntra! Trendy styles await."/>
    <n v="4804"/>
    <n v="550"/>
    <n v="270"/>
    <n v="28824"/>
    <n v="28370"/>
    <n v="47"/>
    <x v="0"/>
    <s v="StyleWithMyntra"/>
    <x v="3"/>
    <n v="0.19511518179295032"/>
    <x v="11"/>
  </r>
  <r>
    <x v="152"/>
    <x v="0"/>
    <d v="2025-01-01T00:00:00"/>
    <x v="5"/>
    <s v="Explore the latest video on Myntra! Trendy styles await."/>
    <n v="754"/>
    <n v="197"/>
    <n v="257"/>
    <n v="6786"/>
    <n v="6221"/>
    <n v="212"/>
    <x v="4"/>
    <s v="MyntraTrend"/>
    <x v="2"/>
    <n v="0.17801355732390214"/>
    <x v="20"/>
  </r>
  <r>
    <x v="153"/>
    <x v="2"/>
    <d v="2024-10-09T00:00:00"/>
    <x v="3"/>
    <s v="Explore the latest carousel on Myntra! Trendy styles await."/>
    <n v="985"/>
    <n v="932"/>
    <n v="287"/>
    <n v="6895"/>
    <n v="6757"/>
    <n v="64"/>
    <x v="0"/>
    <s v="MyntraFashion"/>
    <x v="1"/>
    <n v="0.31965192168237855"/>
    <x v="7"/>
  </r>
  <r>
    <x v="154"/>
    <x v="1"/>
    <d v="2024-12-21T00:00:00"/>
    <x v="4"/>
    <s v="Explore the latest image on Myntra! Trendy styles await."/>
    <n v="2283"/>
    <n v="210"/>
    <n v="130"/>
    <n v="22830"/>
    <n v="22617"/>
    <n v="143"/>
    <x v="1"/>
    <s v="StyleWithMyntra"/>
    <x v="2"/>
    <n v="0.11489268506351293"/>
    <x v="18"/>
  </r>
  <r>
    <x v="155"/>
    <x v="3"/>
    <d v="2024-10-22T00:00:00"/>
    <x v="3"/>
    <s v="Explore the latest carousel on Myntra! Trendy styles await."/>
    <n v="3352"/>
    <n v="941"/>
    <n v="482"/>
    <n v="43576"/>
    <n v="43338"/>
    <n v="240"/>
    <x v="3"/>
    <m/>
    <x v="2"/>
    <n v="0.1095786671562328"/>
    <x v="4"/>
  </r>
  <r>
    <x v="156"/>
    <x v="1"/>
    <d v="2024-07-23T00:00:00"/>
    <x v="2"/>
    <s v="Explore the latest story on Myntra! Trendy styles await."/>
    <n v="4775"/>
    <n v="173"/>
    <n v="206"/>
    <n v="47750"/>
    <n v="47544"/>
    <n v="187"/>
    <x v="2"/>
    <s v="MyntraTrend"/>
    <x v="3"/>
    <n v="0.10793717277486911"/>
    <x v="12"/>
  </r>
  <r>
    <x v="157"/>
    <x v="2"/>
    <d v="2024-08-11T00:00:00"/>
    <x v="2"/>
    <s v="Explore the latest story on Myntra! Trendy styles await."/>
    <n v="1762"/>
    <n v="405"/>
    <n v="423"/>
    <n v="22906"/>
    <n v="21925"/>
    <n v="25"/>
    <x v="4"/>
    <m/>
    <x v="1"/>
    <n v="0.11307081114118571"/>
    <x v="10"/>
  </r>
  <r>
    <x v="158"/>
    <x v="3"/>
    <d v="2024-11-25T00:00:00"/>
    <x v="2"/>
    <s v="Explore the latest story on Myntra! Trendy styles await."/>
    <n v="2120"/>
    <n v="158"/>
    <n v="488"/>
    <n v="12720"/>
    <n v="12085"/>
    <n v="17"/>
    <x v="2"/>
    <s v="MyntraTrend"/>
    <x v="1"/>
    <n v="0.21745283018867925"/>
    <x v="12"/>
  </r>
  <r>
    <x v="159"/>
    <x v="0"/>
    <d v="2024-08-24T00:00:00"/>
    <x v="5"/>
    <s v="Explore the latest video on Myntra! Trendy styles await."/>
    <n v="1082"/>
    <n v="209"/>
    <n v="484"/>
    <n v="19476"/>
    <n v="18654"/>
    <n v="20"/>
    <x v="2"/>
    <m/>
    <x v="3"/>
    <n v="9.1137810638734856E-2"/>
    <x v="5"/>
  </r>
  <r>
    <x v="160"/>
    <x v="0"/>
    <d v="2025-02-19T00:00:00"/>
    <x v="1"/>
    <s v="Explore the latest text on Myntra! Trendy styles await."/>
    <n v="4671"/>
    <n v="876"/>
    <n v="366"/>
    <n v="51381"/>
    <n v="50565"/>
    <n v="245"/>
    <x v="0"/>
    <m/>
    <x v="1"/>
    <n v="0.11508145034156594"/>
    <x v="0"/>
  </r>
  <r>
    <x v="161"/>
    <x v="3"/>
    <d v="2025-04-01T00:00:00"/>
    <x v="2"/>
    <s v="Explore the latest story on Myntra! Trendy styles await."/>
    <n v="3430"/>
    <n v="566"/>
    <n v="164"/>
    <n v="48020"/>
    <n v="47305"/>
    <n v="120"/>
    <x v="3"/>
    <m/>
    <x v="1"/>
    <n v="8.6630570595585168E-2"/>
    <x v="4"/>
  </r>
  <r>
    <x v="162"/>
    <x v="2"/>
    <d v="2025-04-08T00:00:00"/>
    <x v="4"/>
    <s v="Explore the latest image on Myntra! Trendy styles await."/>
    <n v="4501"/>
    <n v="375"/>
    <n v="323"/>
    <n v="22505"/>
    <n v="21836"/>
    <n v="132"/>
    <x v="1"/>
    <m/>
    <x v="3"/>
    <n v="0.23101532992668297"/>
    <x v="1"/>
  </r>
  <r>
    <x v="163"/>
    <x v="1"/>
    <d v="2025-02-27T00:00:00"/>
    <x v="1"/>
    <s v="Explore the latest text on Myntra! Trendy styles await."/>
    <n v="4934"/>
    <n v="971"/>
    <n v="156"/>
    <n v="39472"/>
    <n v="39025"/>
    <n v="169"/>
    <x v="4"/>
    <s v="StyleWithMyntra"/>
    <x v="1"/>
    <n v="0.15355188488042157"/>
    <x v="23"/>
  </r>
  <r>
    <x v="164"/>
    <x v="0"/>
    <d v="2024-12-11T00:00:00"/>
    <x v="1"/>
    <s v="Explore the latest text on Myntra! Trendy styles await."/>
    <n v="3239"/>
    <n v="43"/>
    <n v="211"/>
    <n v="22673"/>
    <n v="22171"/>
    <n v="230"/>
    <x v="3"/>
    <s v="StyleWithMyntra"/>
    <x v="1"/>
    <n v="0.15405989502933004"/>
    <x v="22"/>
  </r>
  <r>
    <x v="165"/>
    <x v="0"/>
    <d v="2025-02-16T00:00:00"/>
    <x v="0"/>
    <s v="Explore the latest reel on Myntra! Trendy styles await."/>
    <n v="1076"/>
    <n v="313"/>
    <n v="306"/>
    <n v="11836"/>
    <n v="11596"/>
    <n v="104"/>
    <x v="4"/>
    <m/>
    <x v="1"/>
    <n v="0.14320716458262928"/>
    <x v="10"/>
  </r>
  <r>
    <x v="166"/>
    <x v="2"/>
    <d v="2024-11-28T00:00:00"/>
    <x v="1"/>
    <s v="Explore the latest text on Myntra! Trendy styles await."/>
    <n v="4771"/>
    <n v="818"/>
    <n v="56"/>
    <n v="57252"/>
    <n v="56378"/>
    <n v="150"/>
    <x v="0"/>
    <m/>
    <x v="1"/>
    <n v="9.859917557465242E-2"/>
    <x v="0"/>
  </r>
  <r>
    <x v="167"/>
    <x v="3"/>
    <d v="2024-11-12T00:00:00"/>
    <x v="1"/>
    <s v="Explore the latest text on Myntra! Trendy styles await."/>
    <n v="2418"/>
    <n v="754"/>
    <n v="54"/>
    <n v="43524"/>
    <n v="42743"/>
    <n v="182"/>
    <x v="1"/>
    <s v="MyntraTrend"/>
    <x v="3"/>
    <n v="7.412002573292896E-2"/>
    <x v="24"/>
  </r>
  <r>
    <x v="168"/>
    <x v="1"/>
    <d v="2024-12-03T00:00:00"/>
    <x v="5"/>
    <s v="Explore the latest video on Myntra! Trendy styles await."/>
    <n v="3809"/>
    <n v="273"/>
    <n v="200"/>
    <n v="34281"/>
    <n v="33534"/>
    <n v="83"/>
    <x v="3"/>
    <m/>
    <x v="2"/>
    <n v="0.12490884163239112"/>
    <x v="4"/>
  </r>
  <r>
    <x v="169"/>
    <x v="0"/>
    <d v="2025-04-28T00:00:00"/>
    <x v="1"/>
    <s v="Explore the latest text on Myntra! Trendy styles await."/>
    <n v="3577"/>
    <n v="596"/>
    <n v="493"/>
    <n v="67963"/>
    <n v="67839"/>
    <n v="53"/>
    <x v="2"/>
    <s v="MyntraTrend"/>
    <x v="3"/>
    <n v="6.8655003457763777E-2"/>
    <x v="12"/>
  </r>
  <r>
    <x v="170"/>
    <x v="1"/>
    <d v="2024-12-31T00:00:00"/>
    <x v="5"/>
    <s v="Explore the latest video on Myntra! Trendy styles await."/>
    <n v="1018"/>
    <n v="447"/>
    <n v="332"/>
    <n v="18324"/>
    <n v="18164"/>
    <n v="38"/>
    <x v="0"/>
    <s v="MyntraFashion"/>
    <x v="3"/>
    <n v="9.8068107400130972E-2"/>
    <x v="7"/>
  </r>
  <r>
    <x v="171"/>
    <x v="3"/>
    <d v="2024-08-14T00:00:00"/>
    <x v="3"/>
    <s v="Explore the latest carousel on Myntra! Trendy styles await."/>
    <n v="3073"/>
    <n v="553"/>
    <n v="174"/>
    <n v="52241"/>
    <n v="51605"/>
    <n v="246"/>
    <x v="1"/>
    <s v="StyleWithMyntra"/>
    <x v="3"/>
    <n v="7.2739802071170159E-2"/>
    <x v="18"/>
  </r>
  <r>
    <x v="172"/>
    <x v="0"/>
    <d v="2024-12-05T00:00:00"/>
    <x v="5"/>
    <s v="Explore the latest video on Myntra! Trendy styles await."/>
    <n v="1330"/>
    <n v="925"/>
    <n v="35"/>
    <n v="15960"/>
    <n v="15379"/>
    <n v="229"/>
    <x v="4"/>
    <s v="MyntraTrend"/>
    <x v="3"/>
    <n v="0.14348370927318296"/>
    <x v="20"/>
  </r>
  <r>
    <x v="173"/>
    <x v="3"/>
    <d v="2024-06-22T00:00:00"/>
    <x v="1"/>
    <s v="Explore the latest text on Myntra! Trendy styles await."/>
    <n v="3828"/>
    <n v="148"/>
    <n v="253"/>
    <n v="30624"/>
    <n v="30229"/>
    <n v="235"/>
    <x v="0"/>
    <s v="StyleWithMyntra"/>
    <x v="3"/>
    <n v="0.13809430512016718"/>
    <x v="11"/>
  </r>
  <r>
    <x v="174"/>
    <x v="2"/>
    <d v="2025-01-17T00:00:00"/>
    <x v="0"/>
    <s v="Explore the latest reel on Myntra! Trendy styles await."/>
    <n v="142"/>
    <n v="784"/>
    <n v="183"/>
    <n v="1704"/>
    <n v="995"/>
    <n v="154"/>
    <x v="0"/>
    <m/>
    <x v="0"/>
    <n v="0.6508215962441315"/>
    <x v="0"/>
  </r>
  <r>
    <x v="175"/>
    <x v="3"/>
    <d v="2024-06-20T00:00:00"/>
    <x v="5"/>
    <s v="Explore the latest video on Myntra! Trendy styles await."/>
    <n v="3798"/>
    <n v="31"/>
    <n v="279"/>
    <n v="75960"/>
    <n v="75813"/>
    <n v="266"/>
    <x v="1"/>
    <m/>
    <x v="1"/>
    <n v="5.4081095313322801E-2"/>
    <x v="1"/>
  </r>
  <r>
    <x v="176"/>
    <x v="2"/>
    <d v="2024-07-10T00:00:00"/>
    <x v="3"/>
    <s v="Explore the latest carousel on Myntra! Trendy styles await."/>
    <n v="3099"/>
    <n v="694"/>
    <n v="171"/>
    <n v="43386"/>
    <n v="42921"/>
    <n v="52"/>
    <x v="4"/>
    <m/>
    <x v="3"/>
    <n v="9.1365878393951966E-2"/>
    <x v="10"/>
  </r>
  <r>
    <x v="177"/>
    <x v="2"/>
    <d v="2024-11-07T00:00:00"/>
    <x v="5"/>
    <s v="Explore the latest video on Myntra! Trendy styles await."/>
    <n v="129"/>
    <n v="643"/>
    <n v="136"/>
    <n v="1290"/>
    <n v="839"/>
    <n v="238"/>
    <x v="2"/>
    <s v="FashionDeals"/>
    <x v="3"/>
    <n v="0.70387596899224802"/>
    <x v="19"/>
  </r>
  <r>
    <x v="178"/>
    <x v="3"/>
    <d v="2024-07-15T00:00:00"/>
    <x v="3"/>
    <s v="Explore the latest carousel on Myntra! Trendy styles await."/>
    <n v="3796"/>
    <n v="667"/>
    <n v="395"/>
    <n v="64532"/>
    <n v="63550"/>
    <n v="292"/>
    <x v="2"/>
    <m/>
    <x v="0"/>
    <n v="7.5280481001673588E-2"/>
    <x v="5"/>
  </r>
  <r>
    <x v="179"/>
    <x v="1"/>
    <d v="2024-12-03T00:00:00"/>
    <x v="1"/>
    <s v="Explore the latest text on Myntra! Trendy styles await."/>
    <n v="3711"/>
    <n v="352"/>
    <n v="290"/>
    <n v="48243"/>
    <n v="47579"/>
    <n v="11"/>
    <x v="2"/>
    <s v="FashionDeals"/>
    <x v="3"/>
    <n v="9.023070704558174E-2"/>
    <x v="19"/>
  </r>
  <r>
    <x v="180"/>
    <x v="1"/>
    <d v="2025-03-21T00:00:00"/>
    <x v="4"/>
    <s v="Explore the latest image on Myntra! Trendy styles await."/>
    <n v="606"/>
    <n v="789"/>
    <n v="470"/>
    <n v="7878"/>
    <n v="7389"/>
    <n v="239"/>
    <x v="0"/>
    <m/>
    <x v="1"/>
    <n v="0.23673521198273673"/>
    <x v="0"/>
  </r>
  <r>
    <x v="181"/>
    <x v="3"/>
    <d v="2024-07-31T00:00:00"/>
    <x v="4"/>
    <s v="Explore the latest image on Myntra! Trendy styles await."/>
    <n v="4689"/>
    <n v="134"/>
    <n v="403"/>
    <n v="51579"/>
    <n v="50924"/>
    <n v="173"/>
    <x v="4"/>
    <m/>
    <x v="0"/>
    <n v="0.10132030477519921"/>
    <x v="10"/>
  </r>
  <r>
    <x v="182"/>
    <x v="2"/>
    <d v="2024-12-17T00:00:00"/>
    <x v="2"/>
    <s v="Explore the latest story on Myntra! Trendy styles await."/>
    <n v="360"/>
    <n v="590"/>
    <n v="393"/>
    <n v="4680"/>
    <n v="4322"/>
    <n v="208"/>
    <x v="2"/>
    <s v="FashionDeals"/>
    <x v="1"/>
    <n v="0.28696581196581195"/>
    <x v="19"/>
  </r>
  <r>
    <x v="183"/>
    <x v="0"/>
    <d v="2024-07-28T00:00:00"/>
    <x v="4"/>
    <s v="Explore the latest image on Myntra! Trendy styles await."/>
    <n v="3215"/>
    <n v="960"/>
    <n v="202"/>
    <n v="32150"/>
    <n v="31404"/>
    <n v="251"/>
    <x v="2"/>
    <m/>
    <x v="2"/>
    <n v="0.13614307931570763"/>
    <x v="5"/>
  </r>
  <r>
    <x v="184"/>
    <x v="2"/>
    <d v="2025-01-11T00:00:00"/>
    <x v="3"/>
    <s v="Explore the latest carousel on Myntra! Trendy styles await."/>
    <n v="4523"/>
    <n v="61"/>
    <n v="157"/>
    <n v="49753"/>
    <n v="49329"/>
    <n v="71"/>
    <x v="0"/>
    <s v="MyntraTrend"/>
    <x v="3"/>
    <n v="9.5290736237010829E-2"/>
    <x v="13"/>
  </r>
  <r>
    <x v="185"/>
    <x v="3"/>
    <d v="2024-08-24T00:00:00"/>
    <x v="3"/>
    <s v="Explore the latest carousel on Myntra! Trendy styles await."/>
    <n v="4292"/>
    <n v="51"/>
    <n v="392"/>
    <n v="55796"/>
    <n v="54826"/>
    <n v="264"/>
    <x v="3"/>
    <s v="StyleWithMyntra"/>
    <x v="0"/>
    <n v="8.4862714173059003E-2"/>
    <x v="22"/>
  </r>
  <r>
    <x v="186"/>
    <x v="0"/>
    <d v="2024-12-22T00:00:00"/>
    <x v="0"/>
    <s v="Explore the latest reel on Myntra! Trendy styles await."/>
    <n v="1644"/>
    <n v="546"/>
    <n v="150"/>
    <n v="27948"/>
    <n v="27184"/>
    <n v="300"/>
    <x v="0"/>
    <s v="MyntraTrend"/>
    <x v="0"/>
    <n v="8.3726921425504502E-2"/>
    <x v="13"/>
  </r>
  <r>
    <x v="187"/>
    <x v="1"/>
    <d v="2024-06-06T00:00:00"/>
    <x v="0"/>
    <s v="Explore the latest reel on Myntra! Trendy styles await."/>
    <n v="2728"/>
    <n v="533"/>
    <n v="215"/>
    <n v="40920"/>
    <n v="40816"/>
    <n v="137"/>
    <x v="0"/>
    <m/>
    <x v="1"/>
    <n v="8.4946236559139784E-2"/>
    <x v="0"/>
  </r>
  <r>
    <x v="188"/>
    <x v="3"/>
    <d v="2025-03-24T00:00:00"/>
    <x v="0"/>
    <s v="Explore the latest reel on Myntra! Trendy styles await."/>
    <n v="3360"/>
    <n v="525"/>
    <n v="500"/>
    <n v="60480"/>
    <n v="59610"/>
    <n v="192"/>
    <x v="0"/>
    <s v="StyleWithMyntra"/>
    <x v="0"/>
    <n v="7.2503306878306875E-2"/>
    <x v="11"/>
  </r>
  <r>
    <x v="189"/>
    <x v="1"/>
    <d v="2024-10-04T00:00:00"/>
    <x v="1"/>
    <s v="Explore the latest text on Myntra! Trendy styles await."/>
    <n v="1963"/>
    <n v="213"/>
    <n v="19"/>
    <n v="39260"/>
    <n v="38771"/>
    <n v="145"/>
    <x v="2"/>
    <m/>
    <x v="0"/>
    <n v="5.5909322465613857E-2"/>
    <x v="5"/>
  </r>
  <r>
    <x v="190"/>
    <x v="1"/>
    <d v="2024-12-03T00:00:00"/>
    <x v="2"/>
    <s v="Explore the latest story on Myntra! Trendy styles await."/>
    <n v="4285"/>
    <n v="886"/>
    <n v="376"/>
    <n v="55705"/>
    <n v="55556"/>
    <n v="51"/>
    <x v="1"/>
    <s v="FashionDeals"/>
    <x v="3"/>
    <n v="9.9578134817341346E-2"/>
    <x v="8"/>
  </r>
  <r>
    <x v="191"/>
    <x v="2"/>
    <d v="2024-11-29T00:00:00"/>
    <x v="5"/>
    <s v="Explore the latest video on Myntra! Trendy styles await."/>
    <n v="1176"/>
    <n v="464"/>
    <n v="394"/>
    <n v="14112"/>
    <n v="13588"/>
    <n v="272"/>
    <x v="4"/>
    <m/>
    <x v="0"/>
    <n v="0.1441326530612245"/>
    <x v="10"/>
  </r>
  <r>
    <x v="192"/>
    <x v="0"/>
    <d v="2024-09-11T00:00:00"/>
    <x v="4"/>
    <s v="Explore the latest image on Myntra! Trendy styles await."/>
    <n v="4858"/>
    <n v="317"/>
    <n v="129"/>
    <n v="53438"/>
    <n v="52687"/>
    <n v="223"/>
    <x v="4"/>
    <s v="MyntraTrend"/>
    <x v="0"/>
    <n v="9.9255211647142488E-2"/>
    <x v="20"/>
  </r>
  <r>
    <x v="193"/>
    <x v="1"/>
    <d v="2024-10-02T00:00:00"/>
    <x v="2"/>
    <s v="Explore the latest story on Myntra! Trendy styles await."/>
    <n v="4350"/>
    <n v="771"/>
    <n v="7"/>
    <n v="60900"/>
    <n v="60592"/>
    <n v="195"/>
    <x v="4"/>
    <s v="StyleWithMyntra"/>
    <x v="1"/>
    <n v="8.4203612479474554E-2"/>
    <x v="23"/>
  </r>
  <r>
    <x v="194"/>
    <x v="2"/>
    <d v="2024-08-15T00:00:00"/>
    <x v="3"/>
    <s v="Explore the latest carousel on Myntra! Trendy styles await."/>
    <n v="914"/>
    <n v="464"/>
    <n v="246"/>
    <n v="11882"/>
    <n v="11500"/>
    <n v="282"/>
    <x v="1"/>
    <s v="MyntraTrend"/>
    <x v="2"/>
    <n v="0.13667732704931829"/>
    <x v="24"/>
  </r>
  <r>
    <x v="195"/>
    <x v="2"/>
    <d v="2024-12-19T00:00:00"/>
    <x v="1"/>
    <s v="Explore the latest text on Myntra! Trendy styles await."/>
    <n v="1813"/>
    <n v="623"/>
    <n v="72"/>
    <n v="19943"/>
    <n v="18959"/>
    <n v="85"/>
    <x v="3"/>
    <s v="MyntraFashion"/>
    <x v="2"/>
    <n v="0.12575841147269717"/>
    <x v="14"/>
  </r>
  <r>
    <x v="196"/>
    <x v="0"/>
    <d v="2024-10-22T00:00:00"/>
    <x v="0"/>
    <s v="Explore the latest reel on Myntra! Trendy styles await."/>
    <n v="4782"/>
    <n v="721"/>
    <n v="82"/>
    <n v="86076"/>
    <n v="85339"/>
    <n v="19"/>
    <x v="4"/>
    <m/>
    <x v="1"/>
    <n v="6.4884520656164318E-2"/>
    <x v="10"/>
  </r>
  <r>
    <x v="197"/>
    <x v="0"/>
    <d v="2024-09-14T00:00:00"/>
    <x v="4"/>
    <s v="Explore the latest image on Myntra! Trendy styles await."/>
    <n v="1048"/>
    <n v="374"/>
    <n v="450"/>
    <n v="9432"/>
    <n v="8882"/>
    <n v="158"/>
    <x v="3"/>
    <s v="MyntraSale"/>
    <x v="1"/>
    <n v="0.19847328244274809"/>
    <x v="21"/>
  </r>
  <r>
    <x v="198"/>
    <x v="1"/>
    <d v="2024-11-30T00:00:00"/>
    <x v="3"/>
    <s v="Explore the latest carousel on Myntra! Trendy styles await."/>
    <n v="2509"/>
    <n v="324"/>
    <n v="171"/>
    <n v="35126"/>
    <n v="34685"/>
    <n v="277"/>
    <x v="4"/>
    <m/>
    <x v="1"/>
    <n v="8.5520696919660646E-2"/>
    <x v="10"/>
  </r>
  <r>
    <x v="199"/>
    <x v="3"/>
    <d v="2025-04-07T00:00:00"/>
    <x v="0"/>
    <s v="Explore the latest reel on Myntra! Trendy styles await."/>
    <n v="3718"/>
    <n v="385"/>
    <n v="310"/>
    <n v="70642"/>
    <n v="69749"/>
    <n v="233"/>
    <x v="3"/>
    <m/>
    <x v="0"/>
    <n v="6.246991874522239E-2"/>
    <x v="4"/>
  </r>
  <r>
    <x v="200"/>
    <x v="0"/>
    <d v="2025-01-15T00:00:00"/>
    <x v="0"/>
    <s v="Explore the latest reel on Myntra! Trendy styles await."/>
    <n v="802"/>
    <n v="262"/>
    <n v="244"/>
    <n v="14436"/>
    <n v="14280"/>
    <n v="49"/>
    <x v="0"/>
    <s v="FashionDeals"/>
    <x v="3"/>
    <n v="9.0606816292601824E-2"/>
    <x v="9"/>
  </r>
  <r>
    <x v="201"/>
    <x v="3"/>
    <d v="2024-06-02T00:00:00"/>
    <x v="4"/>
    <s v="Explore the latest image on Myntra! Trendy styles await."/>
    <n v="1871"/>
    <n v="252"/>
    <n v="335"/>
    <n v="29936"/>
    <n v="29576"/>
    <n v="288"/>
    <x v="3"/>
    <m/>
    <x v="1"/>
    <n v="8.2108498129342594E-2"/>
    <x v="4"/>
  </r>
  <r>
    <x v="202"/>
    <x v="2"/>
    <d v="2024-11-21T00:00:00"/>
    <x v="3"/>
    <s v="Explore the latest carousel on Myntra! Trendy styles await."/>
    <n v="3773"/>
    <n v="299"/>
    <n v="38"/>
    <n v="71687"/>
    <n v="71447"/>
    <n v="286"/>
    <x v="3"/>
    <m/>
    <x v="3"/>
    <n v="5.7332570758993957E-2"/>
    <x v="4"/>
  </r>
  <r>
    <x v="203"/>
    <x v="2"/>
    <d v="2025-01-01T00:00:00"/>
    <x v="3"/>
    <s v="Explore the latest carousel on Myntra! Trendy styles await."/>
    <n v="2234"/>
    <n v="653"/>
    <n v="432"/>
    <n v="11170"/>
    <n v="10569"/>
    <n v="198"/>
    <x v="4"/>
    <s v="StyleWithMyntra"/>
    <x v="3"/>
    <n v="0.29713518352730528"/>
    <x v="23"/>
  </r>
  <r>
    <x v="204"/>
    <x v="0"/>
    <d v="2025-04-24T00:00:00"/>
    <x v="5"/>
    <s v="Explore the latest video on Myntra! Trendy styles await."/>
    <n v="3820"/>
    <n v="697"/>
    <n v="268"/>
    <n v="45840"/>
    <n v="45631"/>
    <n v="171"/>
    <x v="2"/>
    <s v="FashionDeals"/>
    <x v="0"/>
    <n v="0.1043848167539267"/>
    <x v="19"/>
  </r>
  <r>
    <x v="205"/>
    <x v="0"/>
    <d v="2024-06-24T00:00:00"/>
    <x v="1"/>
    <s v="Explore the latest text on Myntra! Trendy styles await."/>
    <n v="941"/>
    <n v="121"/>
    <n v="458"/>
    <n v="14115"/>
    <n v="13838"/>
    <n v="87"/>
    <x v="1"/>
    <s v="MyntraSale"/>
    <x v="1"/>
    <n v="0.10768685795253277"/>
    <x v="2"/>
  </r>
  <r>
    <x v="206"/>
    <x v="0"/>
    <d v="2024-12-29T00:00:00"/>
    <x v="3"/>
    <s v="Explore the latest carousel on Myntra! Trendy styles await."/>
    <n v="4274"/>
    <n v="340"/>
    <n v="281"/>
    <n v="34192"/>
    <n v="33446"/>
    <n v="129"/>
    <x v="2"/>
    <s v="FashionDeals"/>
    <x v="2"/>
    <n v="0.14316214319138981"/>
    <x v="19"/>
  </r>
  <r>
    <x v="207"/>
    <x v="1"/>
    <d v="2024-06-24T00:00:00"/>
    <x v="5"/>
    <s v="Explore the latest video on Myntra! Trendy styles await."/>
    <n v="2949"/>
    <n v="476"/>
    <n v="403"/>
    <n v="44235"/>
    <n v="43705"/>
    <n v="135"/>
    <x v="3"/>
    <s v="FashionDeals"/>
    <x v="0"/>
    <n v="8.6537809426924378E-2"/>
    <x v="15"/>
  </r>
  <r>
    <x v="208"/>
    <x v="0"/>
    <d v="2025-03-19T00:00:00"/>
    <x v="5"/>
    <s v="Explore the latest video on Myntra! Trendy styles await."/>
    <n v="3160"/>
    <n v="204"/>
    <n v="297"/>
    <n v="44240"/>
    <n v="43666"/>
    <n v="49"/>
    <x v="2"/>
    <s v="MyntraTrend"/>
    <x v="0"/>
    <n v="8.2753164556962022E-2"/>
    <x v="12"/>
  </r>
  <r>
    <x v="209"/>
    <x v="1"/>
    <d v="2025-02-19T00:00:00"/>
    <x v="4"/>
    <s v="Explore the latest image on Myntra! Trendy styles await."/>
    <n v="257"/>
    <n v="966"/>
    <n v="398"/>
    <n v="3341"/>
    <n v="2753"/>
    <n v="287"/>
    <x v="3"/>
    <s v="MyntraSale"/>
    <x v="0"/>
    <n v="0.48518407662376534"/>
    <x v="21"/>
  </r>
  <r>
    <x v="210"/>
    <x v="0"/>
    <d v="2024-07-18T00:00:00"/>
    <x v="3"/>
    <s v="Explore the latest carousel on Myntra! Trendy styles await."/>
    <n v="2120"/>
    <n v="38"/>
    <n v="212"/>
    <n v="12720"/>
    <n v="12564"/>
    <n v="21"/>
    <x v="3"/>
    <s v="MyntraSale"/>
    <x v="0"/>
    <n v="0.18632075471698112"/>
    <x v="21"/>
  </r>
  <r>
    <x v="211"/>
    <x v="1"/>
    <d v="2025-03-03T00:00:00"/>
    <x v="5"/>
    <s v="Explore the latest video on Myntra! Trendy styles await."/>
    <n v="3874"/>
    <n v="884"/>
    <n v="19"/>
    <n v="38740"/>
    <n v="38552"/>
    <n v="219"/>
    <x v="2"/>
    <m/>
    <x v="3"/>
    <n v="0.123309241094476"/>
    <x v="5"/>
  </r>
  <r>
    <x v="212"/>
    <x v="3"/>
    <d v="2025-05-01T00:00:00"/>
    <x v="3"/>
    <s v="Explore the latest carousel on Myntra! Trendy styles await."/>
    <n v="2696"/>
    <n v="628"/>
    <n v="443"/>
    <n v="45832"/>
    <n v="45632"/>
    <n v="248"/>
    <x v="0"/>
    <m/>
    <x v="2"/>
    <n v="8.21914819340199E-2"/>
    <x v="0"/>
  </r>
  <r>
    <x v="213"/>
    <x v="2"/>
    <d v="2024-12-23T00:00:00"/>
    <x v="4"/>
    <s v="Explore the latest image on Myntra! Trendy styles await."/>
    <n v="521"/>
    <n v="746"/>
    <n v="315"/>
    <n v="4168"/>
    <n v="3399"/>
    <n v="282"/>
    <x v="0"/>
    <m/>
    <x v="0"/>
    <n v="0.37955854126679461"/>
    <x v="0"/>
  </r>
  <r>
    <x v="214"/>
    <x v="3"/>
    <d v="2025-05-06T00:00:00"/>
    <x v="4"/>
    <s v="Explore the latest image on Myntra! Trendy styles await."/>
    <n v="4872"/>
    <n v="925"/>
    <n v="176"/>
    <n v="82824"/>
    <n v="82543"/>
    <n v="89"/>
    <x v="0"/>
    <s v="MyntraTrend"/>
    <x v="0"/>
    <n v="7.2116777745580993E-2"/>
    <x v="13"/>
  </r>
  <r>
    <x v="215"/>
    <x v="1"/>
    <d v="2024-07-29T00:00:00"/>
    <x v="2"/>
    <s v="Explore the latest story on Myntra! Trendy styles await."/>
    <n v="1509"/>
    <n v="88"/>
    <n v="163"/>
    <n v="30180"/>
    <n v="29689"/>
    <n v="119"/>
    <x v="3"/>
    <m/>
    <x v="0"/>
    <n v="5.8316766070245198E-2"/>
    <x v="4"/>
  </r>
  <r>
    <x v="216"/>
    <x v="3"/>
    <d v="2024-12-03T00:00:00"/>
    <x v="4"/>
    <s v="Explore the latest image on Myntra! Trendy styles await."/>
    <n v="4606"/>
    <n v="931"/>
    <n v="230"/>
    <n v="92120"/>
    <n v="91440"/>
    <n v="56"/>
    <x v="4"/>
    <s v="MyntraFashion"/>
    <x v="2"/>
    <n v="6.2603126356925748E-2"/>
    <x v="17"/>
  </r>
  <r>
    <x v="217"/>
    <x v="3"/>
    <d v="2024-06-11T00:00:00"/>
    <x v="3"/>
    <s v="Explore the latest carousel on Myntra! Trendy styles await."/>
    <n v="1869"/>
    <n v="453"/>
    <n v="490"/>
    <n v="14952"/>
    <n v="14309"/>
    <n v="275"/>
    <x v="4"/>
    <s v="StyleWithMyntra"/>
    <x v="0"/>
    <n v="0.18806848582129482"/>
    <x v="23"/>
  </r>
  <r>
    <x v="218"/>
    <x v="0"/>
    <d v="2025-01-28T00:00:00"/>
    <x v="0"/>
    <s v="Explore the latest reel on Myntra! Trendy styles await."/>
    <n v="1188"/>
    <n v="470"/>
    <n v="174"/>
    <n v="7128"/>
    <n v="6145"/>
    <n v="270"/>
    <x v="2"/>
    <s v="MyntraFashion"/>
    <x v="1"/>
    <n v="0.25701459034792368"/>
    <x v="3"/>
  </r>
  <r>
    <x v="219"/>
    <x v="2"/>
    <d v="2024-06-02T00:00:00"/>
    <x v="2"/>
    <s v="Explore the latest story on Myntra! Trendy styles await."/>
    <n v="84"/>
    <n v="897"/>
    <n v="85"/>
    <n v="588"/>
    <n v="8"/>
    <n v="12"/>
    <x v="2"/>
    <m/>
    <x v="1"/>
    <n v="1.8129251700680271"/>
    <x v="5"/>
  </r>
  <r>
    <x v="220"/>
    <x v="3"/>
    <d v="2025-03-23T00:00:00"/>
    <x v="5"/>
    <s v="Explore the latest video on Myntra! Trendy styles await."/>
    <n v="4453"/>
    <n v="111"/>
    <n v="420"/>
    <n v="31171"/>
    <n v="30565"/>
    <n v="23"/>
    <x v="3"/>
    <s v="MyntraFashion"/>
    <x v="3"/>
    <n v="0.15989220750056141"/>
    <x v="14"/>
  </r>
  <r>
    <x v="221"/>
    <x v="3"/>
    <d v="2024-10-08T00:00:00"/>
    <x v="0"/>
    <s v="Explore the latest reel on Myntra! Trendy styles await."/>
    <n v="1814"/>
    <n v="653"/>
    <n v="363"/>
    <n v="25396"/>
    <n v="25286"/>
    <n v="39"/>
    <x v="2"/>
    <m/>
    <x v="0"/>
    <n v="0.11143487163332809"/>
    <x v="5"/>
  </r>
  <r>
    <x v="222"/>
    <x v="0"/>
    <d v="2024-11-12T00:00:00"/>
    <x v="4"/>
    <s v="Explore the latest image on Myntra! Trendy styles await."/>
    <n v="3338"/>
    <n v="277"/>
    <n v="118"/>
    <n v="60084"/>
    <n v="59842"/>
    <n v="252"/>
    <x v="2"/>
    <m/>
    <x v="0"/>
    <n v="6.2129685107516146E-2"/>
    <x v="5"/>
  </r>
  <r>
    <x v="223"/>
    <x v="3"/>
    <d v="2025-05-13T00:00:00"/>
    <x v="4"/>
    <s v="Explore the latest image on Myntra! Trendy styles await."/>
    <n v="602"/>
    <n v="594"/>
    <n v="156"/>
    <n v="4214"/>
    <n v="3363"/>
    <n v="164"/>
    <x v="0"/>
    <m/>
    <x v="2"/>
    <n v="0.32083531086853345"/>
    <x v="0"/>
  </r>
  <r>
    <x v="224"/>
    <x v="0"/>
    <d v="2024-06-20T00:00:00"/>
    <x v="3"/>
    <s v="Explore the latest carousel on Myntra! Trendy styles await."/>
    <n v="4672"/>
    <n v="325"/>
    <n v="32"/>
    <n v="88768"/>
    <n v="87833"/>
    <n v="118"/>
    <x v="4"/>
    <s v="MyntraSale"/>
    <x v="2"/>
    <n v="5.6653298485940883E-2"/>
    <x v="16"/>
  </r>
  <r>
    <x v="225"/>
    <x v="2"/>
    <d v="2024-08-07T00:00:00"/>
    <x v="3"/>
    <s v="Explore the latest carousel on Myntra! Trendy styles await."/>
    <n v="1741"/>
    <n v="164"/>
    <n v="318"/>
    <n v="8705"/>
    <n v="8272"/>
    <n v="121"/>
    <x v="0"/>
    <m/>
    <x v="1"/>
    <n v="0.25537047673750718"/>
    <x v="0"/>
  </r>
  <r>
    <x v="226"/>
    <x v="2"/>
    <d v="2024-06-12T00:00:00"/>
    <x v="1"/>
    <s v="Explore the latest text on Myntra! Trendy styles await."/>
    <n v="246"/>
    <n v="149"/>
    <n v="130"/>
    <n v="4674"/>
    <n v="4390"/>
    <n v="217"/>
    <x v="3"/>
    <s v="FashionDeals"/>
    <x v="1"/>
    <n v="0.11232349165596919"/>
    <x v="15"/>
  </r>
  <r>
    <x v="227"/>
    <x v="2"/>
    <d v="2024-07-01T00:00:00"/>
    <x v="2"/>
    <s v="Explore the latest story on Myntra! Trendy styles await."/>
    <n v="4808"/>
    <n v="772"/>
    <n v="320"/>
    <n v="72120"/>
    <n v="71696"/>
    <n v="195"/>
    <x v="3"/>
    <s v="MyntraSale"/>
    <x v="3"/>
    <n v="8.1808097615085965E-2"/>
    <x v="21"/>
  </r>
  <r>
    <x v="228"/>
    <x v="2"/>
    <d v="2024-07-03T00:00:00"/>
    <x v="3"/>
    <s v="Explore the latest carousel on Myntra! Trendy styles await."/>
    <n v="4799"/>
    <n v="694"/>
    <n v="289"/>
    <n v="43191"/>
    <n v="42228"/>
    <n v="118"/>
    <x v="3"/>
    <m/>
    <x v="1"/>
    <n v="0.13387048227640017"/>
    <x v="4"/>
  </r>
  <r>
    <x v="229"/>
    <x v="3"/>
    <d v="2024-07-15T00:00:00"/>
    <x v="0"/>
    <s v="Explore the latest reel on Myntra! Trendy styles await."/>
    <n v="3663"/>
    <n v="17"/>
    <n v="295"/>
    <n v="51282"/>
    <n v="50567"/>
    <n v="84"/>
    <x v="0"/>
    <m/>
    <x v="0"/>
    <n v="7.7512577512577507E-2"/>
    <x v="0"/>
  </r>
  <r>
    <x v="230"/>
    <x v="2"/>
    <d v="2025-05-01T00:00:00"/>
    <x v="1"/>
    <s v="Explore the latest text on Myntra! Trendy styles await."/>
    <n v="1430"/>
    <n v="376"/>
    <n v="33"/>
    <n v="21450"/>
    <n v="20509"/>
    <n v="251"/>
    <x v="4"/>
    <m/>
    <x v="2"/>
    <n v="8.5734265734265735E-2"/>
    <x v="10"/>
  </r>
  <r>
    <x v="231"/>
    <x v="0"/>
    <d v="2025-04-29T00:00:00"/>
    <x v="2"/>
    <s v="Explore the latest story on Myntra! Trendy styles await."/>
    <n v="249"/>
    <n v="592"/>
    <n v="230"/>
    <n v="1494"/>
    <n v="1044"/>
    <n v="201"/>
    <x v="1"/>
    <s v="MyntraTrend"/>
    <x v="3"/>
    <n v="0.7168674698795181"/>
    <x v="24"/>
  </r>
  <r>
    <x v="232"/>
    <x v="3"/>
    <d v="2025-03-08T00:00:00"/>
    <x v="4"/>
    <s v="Explore the latest image on Myntra! Trendy styles await."/>
    <n v="2382"/>
    <n v="265"/>
    <n v="134"/>
    <n v="38112"/>
    <n v="37437"/>
    <n v="249"/>
    <x v="4"/>
    <s v="MyntraTrend"/>
    <x v="1"/>
    <n v="7.2969143576826198E-2"/>
    <x v="20"/>
  </r>
  <r>
    <x v="233"/>
    <x v="3"/>
    <d v="2024-06-01T00:00:00"/>
    <x v="1"/>
    <s v="Explore the latest text on Myntra! Trendy styles await."/>
    <n v="1272"/>
    <n v="465"/>
    <n v="99"/>
    <n v="24168"/>
    <n v="23719"/>
    <n v="42"/>
    <x v="1"/>
    <s v="FashionDeals"/>
    <x v="1"/>
    <n v="7.5968222442899705E-2"/>
    <x v="8"/>
  </r>
  <r>
    <x v="234"/>
    <x v="3"/>
    <d v="2024-12-22T00:00:00"/>
    <x v="4"/>
    <s v="Explore the latest image on Myntra! Trendy styles await."/>
    <n v="3196"/>
    <n v="941"/>
    <n v="376"/>
    <n v="35156"/>
    <n v="34444"/>
    <n v="241"/>
    <x v="2"/>
    <s v="MyntraTrend"/>
    <x v="3"/>
    <n v="0.1283706906360223"/>
    <x v="12"/>
  </r>
  <r>
    <x v="235"/>
    <x v="3"/>
    <d v="2024-08-19T00:00:00"/>
    <x v="1"/>
    <s v="Explore the latest text on Myntra! Trendy styles await."/>
    <n v="1257"/>
    <n v="19"/>
    <n v="351"/>
    <n v="12570"/>
    <n v="11660"/>
    <n v="194"/>
    <x v="2"/>
    <m/>
    <x v="0"/>
    <n v="0.12943516308671441"/>
    <x v="5"/>
  </r>
  <r>
    <x v="236"/>
    <x v="2"/>
    <d v="2024-10-22T00:00:00"/>
    <x v="2"/>
    <s v="Explore the latest story on Myntra! Trendy styles await."/>
    <n v="3770"/>
    <n v="917"/>
    <n v="129"/>
    <n v="71630"/>
    <n v="71322"/>
    <n v="76"/>
    <x v="0"/>
    <s v="MyntraTrend"/>
    <x v="3"/>
    <n v="6.7234398994834563E-2"/>
    <x v="13"/>
  </r>
  <r>
    <x v="237"/>
    <x v="0"/>
    <d v="2024-07-16T00:00:00"/>
    <x v="1"/>
    <s v="Explore the latest text on Myntra! Trendy styles await."/>
    <n v="4725"/>
    <n v="400"/>
    <n v="362"/>
    <n v="75600"/>
    <n v="74927"/>
    <n v="43"/>
    <x v="3"/>
    <s v="MyntraFashion"/>
    <x v="0"/>
    <n v="7.2579365079365077E-2"/>
    <x v="14"/>
  </r>
  <r>
    <x v="238"/>
    <x v="1"/>
    <d v="2025-02-24T00:00:00"/>
    <x v="1"/>
    <s v="Explore the latest text on Myntra! Trendy styles await."/>
    <n v="4188"/>
    <n v="942"/>
    <n v="118"/>
    <n v="20940"/>
    <n v="20471"/>
    <n v="102"/>
    <x v="2"/>
    <m/>
    <x v="1"/>
    <n v="0.25062082139446035"/>
    <x v="5"/>
  </r>
  <r>
    <x v="239"/>
    <x v="0"/>
    <d v="2024-08-26T00:00:00"/>
    <x v="3"/>
    <s v="Explore the latest carousel on Myntra! Trendy styles await."/>
    <n v="929"/>
    <n v="192"/>
    <n v="322"/>
    <n v="16722"/>
    <n v="15996"/>
    <n v="145"/>
    <x v="1"/>
    <m/>
    <x v="2"/>
    <n v="8.6293505561535699E-2"/>
    <x v="1"/>
  </r>
  <r>
    <x v="240"/>
    <x v="3"/>
    <d v="2025-01-18T00:00:00"/>
    <x v="2"/>
    <s v="Explore the latest story on Myntra! Trendy styles await."/>
    <n v="4321"/>
    <n v="874"/>
    <n v="172"/>
    <n v="30247"/>
    <n v="29254"/>
    <n v="122"/>
    <x v="0"/>
    <s v="MyntraFashion"/>
    <x v="2"/>
    <n v="0.17743908486792079"/>
    <x v="7"/>
  </r>
  <r>
    <x v="241"/>
    <x v="3"/>
    <d v="2024-07-07T00:00:00"/>
    <x v="0"/>
    <s v="Explore the latest reel on Myntra! Trendy styles await."/>
    <n v="4767"/>
    <n v="190"/>
    <n v="340"/>
    <n v="28602"/>
    <n v="28044"/>
    <n v="210"/>
    <x v="4"/>
    <m/>
    <x v="3"/>
    <n v="0.18519683938186141"/>
    <x v="10"/>
  </r>
  <r>
    <x v="242"/>
    <x v="0"/>
    <d v="2025-03-06T00:00:00"/>
    <x v="4"/>
    <s v="Explore the latest image on Myntra! Trendy styles await."/>
    <n v="3592"/>
    <n v="911"/>
    <n v="375"/>
    <n v="50288"/>
    <n v="49490"/>
    <n v="32"/>
    <x v="2"/>
    <m/>
    <x v="1"/>
    <n v="9.7001272669424113E-2"/>
    <x v="5"/>
  </r>
  <r>
    <x v="243"/>
    <x v="1"/>
    <d v="2024-10-25T00:00:00"/>
    <x v="5"/>
    <s v="Explore the latest video on Myntra! Trendy styles await."/>
    <n v="4661"/>
    <n v="935"/>
    <n v="433"/>
    <n v="23305"/>
    <n v="22583"/>
    <n v="63"/>
    <x v="2"/>
    <s v="FashionDeals"/>
    <x v="0"/>
    <n v="0.25869984981763572"/>
    <x v="19"/>
  </r>
  <r>
    <x v="244"/>
    <x v="3"/>
    <d v="2025-01-12T00:00:00"/>
    <x v="0"/>
    <s v="Explore the latest reel on Myntra! Trendy styles await."/>
    <n v="4134"/>
    <n v="824"/>
    <n v="99"/>
    <n v="41340"/>
    <n v="41050"/>
    <n v="177"/>
    <x v="1"/>
    <m/>
    <x v="1"/>
    <n v="0.12232704402515723"/>
    <x v="1"/>
  </r>
  <r>
    <x v="245"/>
    <x v="3"/>
    <d v="2024-10-11T00:00:00"/>
    <x v="4"/>
    <s v="Explore the latest image on Myntra! Trendy styles await."/>
    <n v="400"/>
    <n v="680"/>
    <n v="434"/>
    <n v="6400"/>
    <n v="5472"/>
    <n v="160"/>
    <x v="0"/>
    <s v="MyntraTrend"/>
    <x v="1"/>
    <n v="0.23656250000000001"/>
    <x v="13"/>
  </r>
  <r>
    <x v="246"/>
    <x v="3"/>
    <d v="2024-08-27T00:00:00"/>
    <x v="0"/>
    <s v="Explore the latest reel on Myntra! Trendy styles await."/>
    <n v="3960"/>
    <n v="266"/>
    <n v="8"/>
    <n v="35640"/>
    <n v="34850"/>
    <n v="208"/>
    <x v="3"/>
    <s v="MyntraFashion"/>
    <x v="3"/>
    <n v="0.11879910213243547"/>
    <x v="14"/>
  </r>
  <r>
    <x v="247"/>
    <x v="3"/>
    <d v="2025-02-02T00:00:00"/>
    <x v="2"/>
    <s v="Explore the latest story on Myntra! Trendy styles await."/>
    <n v="886"/>
    <n v="126"/>
    <n v="153"/>
    <n v="4430"/>
    <n v="4037"/>
    <n v="212"/>
    <x v="0"/>
    <m/>
    <x v="2"/>
    <n v="0.26297968397291194"/>
    <x v="0"/>
  </r>
  <r>
    <x v="248"/>
    <x v="0"/>
    <d v="2024-07-18T00:00:00"/>
    <x v="4"/>
    <s v="Explore the latest image on Myntra! Trendy styles await."/>
    <n v="827"/>
    <n v="77"/>
    <n v="402"/>
    <n v="14886"/>
    <n v="14129"/>
    <n v="254"/>
    <x v="2"/>
    <m/>
    <x v="1"/>
    <n v="8.7733440816874911E-2"/>
    <x v="5"/>
  </r>
  <r>
    <x v="249"/>
    <x v="3"/>
    <d v="2024-06-22T00:00:00"/>
    <x v="0"/>
    <s v="Explore the latest reel on Myntra! Trendy styles await."/>
    <n v="3813"/>
    <n v="935"/>
    <n v="274"/>
    <n v="68634"/>
    <n v="68488"/>
    <n v="251"/>
    <x v="4"/>
    <s v="MyntraTrend"/>
    <x v="0"/>
    <n v="7.3170731707317069E-2"/>
    <x v="20"/>
  </r>
  <r>
    <x v="250"/>
    <x v="2"/>
    <d v="2025-03-27T00:00:00"/>
    <x v="3"/>
    <s v="Explore the latest carousel on Myntra! Trendy styles await."/>
    <n v="1377"/>
    <n v="796"/>
    <n v="387"/>
    <n v="22032"/>
    <n v="21869"/>
    <n v="189"/>
    <x v="4"/>
    <s v="MyntraFashion"/>
    <x v="2"/>
    <n v="0.11619462599854757"/>
    <x v="17"/>
  </r>
  <r>
    <x v="251"/>
    <x v="3"/>
    <d v="2025-04-28T00:00:00"/>
    <x v="3"/>
    <s v="Explore the latest carousel on Myntra! Trendy styles await."/>
    <n v="2089"/>
    <n v="476"/>
    <n v="69"/>
    <n v="16712"/>
    <n v="16309"/>
    <n v="64"/>
    <x v="2"/>
    <s v="MyntraSale"/>
    <x v="0"/>
    <n v="0.15761129727142173"/>
    <x v="6"/>
  </r>
  <r>
    <x v="252"/>
    <x v="0"/>
    <d v="2024-08-03T00:00:00"/>
    <x v="0"/>
    <s v="Explore the latest reel on Myntra! Trendy styles await."/>
    <n v="3791"/>
    <n v="593"/>
    <n v="228"/>
    <n v="53074"/>
    <n v="52613"/>
    <n v="205"/>
    <x v="2"/>
    <s v="FashionDeals"/>
    <x v="0"/>
    <n v="8.6897539284772202E-2"/>
    <x v="19"/>
  </r>
  <r>
    <x v="253"/>
    <x v="0"/>
    <d v="2025-01-14T00:00:00"/>
    <x v="4"/>
    <s v="Explore the latest image on Myntra! Trendy styles await."/>
    <n v="2692"/>
    <n v="115"/>
    <n v="64"/>
    <n v="21536"/>
    <n v="21120"/>
    <n v="224"/>
    <x v="4"/>
    <s v="MyntraTrend"/>
    <x v="3"/>
    <n v="0.13331166419019316"/>
    <x v="20"/>
  </r>
  <r>
    <x v="254"/>
    <x v="3"/>
    <d v="2025-04-03T00:00:00"/>
    <x v="2"/>
    <s v="Explore the latest story on Myntra! Trendy styles await."/>
    <n v="3767"/>
    <n v="514"/>
    <n v="238"/>
    <n v="37670"/>
    <n v="36807"/>
    <n v="226"/>
    <x v="2"/>
    <s v="FashionDeals"/>
    <x v="0"/>
    <n v="0.11996283514733209"/>
    <x v="19"/>
  </r>
  <r>
    <x v="255"/>
    <x v="1"/>
    <d v="2024-09-18T00:00:00"/>
    <x v="3"/>
    <s v="Explore the latest carousel on Myntra! Trendy styles await."/>
    <n v="2143"/>
    <n v="12"/>
    <n v="204"/>
    <n v="40717"/>
    <n v="40125"/>
    <n v="248"/>
    <x v="4"/>
    <s v="MyntraSale"/>
    <x v="3"/>
    <n v="5.7936488444630008E-2"/>
    <x v="16"/>
  </r>
  <r>
    <x v="256"/>
    <x v="3"/>
    <d v="2025-04-06T00:00:00"/>
    <x v="4"/>
    <s v="Explore the latest image on Myntra! Trendy styles await."/>
    <n v="3090"/>
    <n v="697"/>
    <n v="164"/>
    <n v="49440"/>
    <n v="48524"/>
    <n v="25"/>
    <x v="4"/>
    <s v="StyleWithMyntra"/>
    <x v="3"/>
    <n v="7.9915048543689318E-2"/>
    <x v="23"/>
  </r>
  <r>
    <x v="257"/>
    <x v="2"/>
    <d v="2024-08-05T00:00:00"/>
    <x v="2"/>
    <s v="Explore the latest story on Myntra! Trendy styles await."/>
    <n v="3601"/>
    <n v="695"/>
    <n v="75"/>
    <n v="21606"/>
    <n v="21454"/>
    <n v="172"/>
    <x v="2"/>
    <m/>
    <x v="1"/>
    <n v="0.2023049153013052"/>
    <x v="5"/>
  </r>
  <r>
    <x v="258"/>
    <x v="3"/>
    <d v="2025-02-10T00:00:00"/>
    <x v="1"/>
    <s v="Explore the latest text on Myntra! Trendy styles await."/>
    <n v="562"/>
    <n v="158"/>
    <n v="149"/>
    <n v="3372"/>
    <n v="2940"/>
    <n v="93"/>
    <x v="4"/>
    <s v="MyntraSale"/>
    <x v="3"/>
    <n v="0.25771055753262156"/>
    <x v="16"/>
  </r>
  <r>
    <x v="259"/>
    <x v="2"/>
    <d v="2025-02-12T00:00:00"/>
    <x v="2"/>
    <s v="Explore the latest story on Myntra! Trendy styles await."/>
    <n v="4332"/>
    <n v="771"/>
    <n v="219"/>
    <n v="60648"/>
    <n v="60397"/>
    <n v="10"/>
    <x v="1"/>
    <m/>
    <x v="2"/>
    <n v="8.7752275425405618E-2"/>
    <x v="1"/>
  </r>
  <r>
    <x v="260"/>
    <x v="2"/>
    <d v="2024-10-27T00:00:00"/>
    <x v="4"/>
    <s v="Explore the latest image on Myntra! Trendy styles await."/>
    <n v="4853"/>
    <n v="837"/>
    <n v="340"/>
    <n v="72795"/>
    <n v="72237"/>
    <n v="170"/>
    <x v="0"/>
    <m/>
    <x v="1"/>
    <n v="8.2835359571399134E-2"/>
    <x v="0"/>
  </r>
  <r>
    <x v="261"/>
    <x v="1"/>
    <d v="2025-01-18T00:00:00"/>
    <x v="4"/>
    <s v="Explore the latest image on Myntra! Trendy styles await."/>
    <n v="1206"/>
    <n v="238"/>
    <n v="36"/>
    <n v="9648"/>
    <n v="9417"/>
    <n v="237"/>
    <x v="0"/>
    <s v="StyleWithMyntra"/>
    <x v="2"/>
    <n v="0.15339966832504145"/>
    <x v="11"/>
  </r>
  <r>
    <x v="262"/>
    <x v="2"/>
    <d v="2024-08-20T00:00:00"/>
    <x v="0"/>
    <s v="Explore the latest reel on Myntra! Trendy styles await."/>
    <n v="2603"/>
    <n v="690"/>
    <n v="205"/>
    <n v="13015"/>
    <n v="12130"/>
    <n v="20"/>
    <x v="3"/>
    <m/>
    <x v="0"/>
    <n v="0.26876680752977333"/>
    <x v="4"/>
  </r>
  <r>
    <x v="263"/>
    <x v="0"/>
    <d v="2025-01-30T00:00:00"/>
    <x v="4"/>
    <s v="Explore the latest image on Myntra! Trendy styles await."/>
    <n v="59"/>
    <n v="163"/>
    <n v="93"/>
    <n v="590"/>
    <n v="475"/>
    <n v="293"/>
    <x v="3"/>
    <m/>
    <x v="3"/>
    <n v="0.53389830508474578"/>
    <x v="4"/>
  </r>
  <r>
    <x v="264"/>
    <x v="0"/>
    <d v="2025-02-20T00:00:00"/>
    <x v="3"/>
    <s v="Explore the latest carousel on Myntra! Trendy styles await."/>
    <n v="1877"/>
    <n v="745"/>
    <n v="225"/>
    <n v="11262"/>
    <n v="10967"/>
    <n v="41"/>
    <x v="2"/>
    <s v="MyntraSale"/>
    <x v="0"/>
    <n v="0.25279701651571657"/>
    <x v="6"/>
  </r>
  <r>
    <x v="265"/>
    <x v="3"/>
    <d v="2024-11-25T00:00:00"/>
    <x v="2"/>
    <s v="Explore the latest story on Myntra! Trendy styles await."/>
    <n v="4182"/>
    <n v="640"/>
    <n v="240"/>
    <n v="50184"/>
    <n v="49351"/>
    <n v="10"/>
    <x v="0"/>
    <s v="StyleWithMyntra"/>
    <x v="2"/>
    <n v="0.10086880280567512"/>
    <x v="11"/>
  </r>
  <r>
    <x v="266"/>
    <x v="0"/>
    <d v="2024-10-04T00:00:00"/>
    <x v="0"/>
    <s v="Explore the latest reel on Myntra! Trendy styles await."/>
    <n v="4187"/>
    <n v="66"/>
    <n v="31"/>
    <n v="66992"/>
    <n v="66614"/>
    <n v="62"/>
    <x v="2"/>
    <m/>
    <x v="3"/>
    <n v="6.3947934081681396E-2"/>
    <x v="5"/>
  </r>
  <r>
    <x v="267"/>
    <x v="2"/>
    <d v="2025-04-13T00:00:00"/>
    <x v="0"/>
    <s v="Explore the latest reel on Myntra! Trendy styles await."/>
    <n v="4579"/>
    <n v="125"/>
    <n v="300"/>
    <n v="59527"/>
    <n v="59400"/>
    <n v="269"/>
    <x v="2"/>
    <s v="MyntraFashion"/>
    <x v="0"/>
    <n v="8.4062694239588759E-2"/>
    <x v="3"/>
  </r>
  <r>
    <x v="268"/>
    <x v="2"/>
    <d v="2024-11-05T00:00:00"/>
    <x v="5"/>
    <s v="Explore the latest video on Myntra! Trendy styles await."/>
    <n v="4561"/>
    <n v="51"/>
    <n v="441"/>
    <n v="22805"/>
    <n v="21890"/>
    <n v="45"/>
    <x v="2"/>
    <m/>
    <x v="1"/>
    <n v="0.22157421618066214"/>
    <x v="5"/>
  </r>
  <r>
    <x v="269"/>
    <x v="1"/>
    <d v="2025-01-15T00:00:00"/>
    <x v="0"/>
    <s v="Explore the latest reel on Myntra! Trendy styles await."/>
    <n v="3774"/>
    <n v="239"/>
    <n v="39"/>
    <n v="60384"/>
    <n v="59490"/>
    <n v="241"/>
    <x v="4"/>
    <m/>
    <x v="2"/>
    <n v="6.7103868574456813E-2"/>
    <x v="10"/>
  </r>
  <r>
    <x v="270"/>
    <x v="2"/>
    <d v="2024-10-17T00:00:00"/>
    <x v="5"/>
    <s v="Explore the latest video on Myntra! Trendy styles await."/>
    <n v="3575"/>
    <n v="749"/>
    <n v="111"/>
    <n v="21450"/>
    <n v="20785"/>
    <n v="195"/>
    <x v="4"/>
    <m/>
    <x v="2"/>
    <n v="0.20675990675990677"/>
    <x v="10"/>
  </r>
  <r>
    <x v="271"/>
    <x v="2"/>
    <d v="2025-03-27T00:00:00"/>
    <x v="1"/>
    <s v="Explore the latest text on Myntra! Trendy styles await."/>
    <n v="4941"/>
    <n v="414"/>
    <n v="266"/>
    <n v="39528"/>
    <n v="39154"/>
    <n v="217"/>
    <x v="0"/>
    <m/>
    <x v="1"/>
    <n v="0.14220299534507186"/>
    <x v="0"/>
  </r>
  <r>
    <x v="272"/>
    <x v="1"/>
    <d v="2024-10-12T00:00:00"/>
    <x v="2"/>
    <s v="Explore the latest story on Myntra! Trendy styles await."/>
    <n v="3641"/>
    <n v="226"/>
    <n v="46"/>
    <n v="40051"/>
    <n v="39319"/>
    <n v="296"/>
    <x v="3"/>
    <m/>
    <x v="1"/>
    <n v="9.7700431949264685E-2"/>
    <x v="4"/>
  </r>
  <r>
    <x v="273"/>
    <x v="0"/>
    <d v="2025-01-01T00:00:00"/>
    <x v="3"/>
    <s v="Explore the latest carousel on Myntra! Trendy styles await."/>
    <n v="3535"/>
    <n v="494"/>
    <n v="152"/>
    <n v="53025"/>
    <n v="52791"/>
    <n v="44"/>
    <x v="3"/>
    <s v="StyleWithMyntra"/>
    <x v="1"/>
    <n v="7.8849599245638849E-2"/>
    <x v="22"/>
  </r>
  <r>
    <x v="274"/>
    <x v="3"/>
    <d v="2024-08-05T00:00:00"/>
    <x v="0"/>
    <s v="Explore the latest reel on Myntra! Trendy styles await."/>
    <n v="1741"/>
    <n v="831"/>
    <n v="345"/>
    <n v="17410"/>
    <n v="16844"/>
    <n v="58"/>
    <x v="1"/>
    <s v="FashionDeals"/>
    <x v="3"/>
    <n v="0.16754738655944859"/>
    <x v="8"/>
  </r>
  <r>
    <x v="275"/>
    <x v="0"/>
    <d v="2024-06-07T00:00:00"/>
    <x v="3"/>
    <s v="Explore the latest carousel on Myntra! Trendy styles await."/>
    <n v="1556"/>
    <n v="195"/>
    <n v="131"/>
    <n v="9336"/>
    <n v="8875"/>
    <n v="137"/>
    <x v="1"/>
    <m/>
    <x v="1"/>
    <n v="0.2015852613538989"/>
    <x v="1"/>
  </r>
  <r>
    <x v="276"/>
    <x v="3"/>
    <d v="2025-04-06T00:00:00"/>
    <x v="4"/>
    <s v="Explore the latest image on Myntra! Trendy styles await."/>
    <n v="4236"/>
    <n v="711"/>
    <n v="298"/>
    <n v="21180"/>
    <n v="20516"/>
    <n v="238"/>
    <x v="3"/>
    <s v="MyntraSale"/>
    <x v="3"/>
    <n v="0.24763928234183191"/>
    <x v="21"/>
  </r>
  <r>
    <x v="277"/>
    <x v="0"/>
    <d v="2024-11-26T00:00:00"/>
    <x v="1"/>
    <s v="Explore the latest text on Myntra! Trendy styles await."/>
    <n v="4516"/>
    <n v="836"/>
    <n v="169"/>
    <n v="49676"/>
    <n v="49257"/>
    <n v="282"/>
    <x v="3"/>
    <m/>
    <x v="0"/>
    <n v="0.11114018842096787"/>
    <x v="4"/>
  </r>
  <r>
    <x v="278"/>
    <x v="1"/>
    <d v="2024-09-02T00:00:00"/>
    <x v="4"/>
    <s v="Explore the latest image on Myntra! Trendy styles await."/>
    <n v="4905"/>
    <n v="845"/>
    <n v="129"/>
    <n v="98100"/>
    <n v="97772"/>
    <n v="279"/>
    <x v="3"/>
    <m/>
    <x v="3"/>
    <n v="5.9928644240570844E-2"/>
    <x v="4"/>
  </r>
  <r>
    <x v="279"/>
    <x v="1"/>
    <d v="2024-10-21T00:00:00"/>
    <x v="5"/>
    <s v="Explore the latest video on Myntra! Trendy styles await."/>
    <n v="4275"/>
    <n v="680"/>
    <n v="385"/>
    <n v="64125"/>
    <n v="63650"/>
    <n v="104"/>
    <x v="2"/>
    <m/>
    <x v="3"/>
    <n v="8.3274853801169585E-2"/>
    <x v="5"/>
  </r>
  <r>
    <x v="280"/>
    <x v="1"/>
    <d v="2025-03-22T00:00:00"/>
    <x v="4"/>
    <s v="Explore the latest image on Myntra! Trendy styles await."/>
    <n v="3166"/>
    <n v="90"/>
    <n v="341"/>
    <n v="56988"/>
    <n v="56125"/>
    <n v="135"/>
    <x v="1"/>
    <s v="StyleWithMyntra"/>
    <x v="1"/>
    <n v="6.3118551273952411E-2"/>
    <x v="18"/>
  </r>
  <r>
    <x v="281"/>
    <x v="2"/>
    <d v="2024-10-03T00:00:00"/>
    <x v="5"/>
    <s v="Explore the latest video on Myntra! Trendy styles await."/>
    <n v="1488"/>
    <n v="417"/>
    <n v="168"/>
    <n v="19344"/>
    <n v="18395"/>
    <n v="30"/>
    <x v="0"/>
    <m/>
    <x v="0"/>
    <n v="0.1071650124069479"/>
    <x v="0"/>
  </r>
  <r>
    <x v="282"/>
    <x v="0"/>
    <d v="2025-05-09T00:00:00"/>
    <x v="0"/>
    <s v="Explore the latest reel on Myntra! Trendy styles await."/>
    <n v="3367"/>
    <n v="302"/>
    <n v="57"/>
    <n v="63973"/>
    <n v="63789"/>
    <n v="157"/>
    <x v="3"/>
    <s v="MyntraFashion"/>
    <x v="2"/>
    <n v="5.8243321401216137E-2"/>
    <x v="14"/>
  </r>
  <r>
    <x v="283"/>
    <x v="0"/>
    <d v="2024-09-17T00:00:00"/>
    <x v="1"/>
    <s v="Explore the latest text on Myntra! Trendy styles await."/>
    <n v="571"/>
    <n v="190"/>
    <n v="352"/>
    <n v="9707"/>
    <n v="9418"/>
    <n v="231"/>
    <x v="4"/>
    <m/>
    <x v="1"/>
    <n v="0.11465952405480581"/>
    <x v="10"/>
  </r>
  <r>
    <x v="284"/>
    <x v="1"/>
    <d v="2024-07-18T00:00:00"/>
    <x v="1"/>
    <s v="Explore the latest text on Myntra! Trendy styles await."/>
    <n v="4021"/>
    <n v="794"/>
    <n v="77"/>
    <n v="36189"/>
    <n v="35505"/>
    <n v="174"/>
    <x v="4"/>
    <s v="StyleWithMyntra"/>
    <x v="0"/>
    <n v="0.13517919809886983"/>
    <x v="23"/>
  </r>
  <r>
    <x v="285"/>
    <x v="1"/>
    <d v="2024-09-25T00:00:00"/>
    <x v="5"/>
    <s v="Explore the latest video on Myntra! Trendy styles await."/>
    <n v="3389"/>
    <n v="344"/>
    <n v="229"/>
    <n v="20334"/>
    <n v="19443"/>
    <n v="228"/>
    <x v="1"/>
    <s v="MyntraSale"/>
    <x v="1"/>
    <n v="0.19484607062063539"/>
    <x v="2"/>
  </r>
  <r>
    <x v="286"/>
    <x v="2"/>
    <d v="2024-08-15T00:00:00"/>
    <x v="0"/>
    <s v="Explore the latest reel on Myntra! Trendy styles await."/>
    <n v="1164"/>
    <n v="616"/>
    <n v="324"/>
    <n v="6984"/>
    <n v="6636"/>
    <n v="82"/>
    <x v="1"/>
    <s v="MyntraTrend"/>
    <x v="2"/>
    <n v="0.30126002290950743"/>
    <x v="24"/>
  </r>
  <r>
    <x v="287"/>
    <x v="1"/>
    <d v="2025-04-17T00:00:00"/>
    <x v="3"/>
    <s v="Explore the latest carousel on Myntra! Trendy styles await."/>
    <n v="4780"/>
    <n v="691"/>
    <n v="380"/>
    <n v="86040"/>
    <n v="85743"/>
    <n v="262"/>
    <x v="1"/>
    <s v="FashionDeals"/>
    <x v="2"/>
    <n v="6.800325430032543E-2"/>
    <x v="8"/>
  </r>
  <r>
    <x v="288"/>
    <x v="3"/>
    <d v="2024-11-28T00:00:00"/>
    <x v="3"/>
    <s v="Explore the latest carousel on Myntra! Trendy styles await."/>
    <n v="2751"/>
    <n v="33"/>
    <n v="430"/>
    <n v="44016"/>
    <n v="43415"/>
    <n v="129"/>
    <x v="3"/>
    <s v="StyleWithMyntra"/>
    <x v="1"/>
    <n v="7.3018902217375503E-2"/>
    <x v="22"/>
  </r>
  <r>
    <x v="289"/>
    <x v="2"/>
    <d v="2024-12-20T00:00:00"/>
    <x v="3"/>
    <s v="Explore the latest carousel on Myntra! Trendy styles await."/>
    <n v="2107"/>
    <n v="550"/>
    <n v="349"/>
    <n v="35819"/>
    <n v="35340"/>
    <n v="191"/>
    <x v="3"/>
    <m/>
    <x v="2"/>
    <n v="8.3921940869371006E-2"/>
    <x v="4"/>
  </r>
  <r>
    <x v="290"/>
    <x v="3"/>
    <d v="2024-11-06T00:00:00"/>
    <x v="5"/>
    <s v="Explore the latest video on Myntra! Trendy styles await."/>
    <n v="4663"/>
    <n v="145"/>
    <n v="225"/>
    <n v="69945"/>
    <n v="69596"/>
    <n v="35"/>
    <x v="1"/>
    <m/>
    <x v="1"/>
    <n v="7.1956537279290869E-2"/>
    <x v="1"/>
  </r>
  <r>
    <x v="291"/>
    <x v="3"/>
    <d v="2024-11-17T00:00:00"/>
    <x v="1"/>
    <s v="Explore the latest text on Myntra! Trendy styles await."/>
    <n v="880"/>
    <n v="297"/>
    <n v="345"/>
    <n v="12320"/>
    <n v="11978"/>
    <n v="238"/>
    <x v="0"/>
    <m/>
    <x v="1"/>
    <n v="0.12353896103896105"/>
    <x v="0"/>
  </r>
  <r>
    <x v="292"/>
    <x v="3"/>
    <d v="2025-05-14T00:00:00"/>
    <x v="1"/>
    <s v="Explore the latest text on Myntra! Trendy styles await."/>
    <n v="2634"/>
    <n v="726"/>
    <n v="241"/>
    <n v="28974"/>
    <n v="28102"/>
    <n v="277"/>
    <x v="2"/>
    <m/>
    <x v="2"/>
    <n v="0.12428384068475185"/>
    <x v="5"/>
  </r>
  <r>
    <x v="293"/>
    <x v="3"/>
    <d v="2024-06-19T00:00:00"/>
    <x v="3"/>
    <s v="Explore the latest carousel on Myntra! Trendy styles await."/>
    <n v="4731"/>
    <n v="173"/>
    <n v="276"/>
    <n v="28386"/>
    <n v="28185"/>
    <n v="89"/>
    <x v="3"/>
    <s v="MyntraFashion"/>
    <x v="3"/>
    <n v="0.18248432325794406"/>
    <x v="14"/>
  </r>
  <r>
    <x v="294"/>
    <x v="0"/>
    <d v="2025-05-06T00:00:00"/>
    <x v="4"/>
    <s v="Explore the latest image on Myntra! Trendy styles await."/>
    <n v="1952"/>
    <n v="344"/>
    <n v="287"/>
    <n v="15616"/>
    <n v="15403"/>
    <n v="235"/>
    <x v="0"/>
    <s v="MyntraFashion"/>
    <x v="2"/>
    <n v="0.16540727459016394"/>
    <x v="7"/>
  </r>
  <r>
    <x v="295"/>
    <x v="0"/>
    <d v="2025-02-11T00:00:00"/>
    <x v="5"/>
    <s v="Explore the latest video on Myntra! Trendy styles await."/>
    <n v="3440"/>
    <n v="13"/>
    <n v="20"/>
    <n v="58480"/>
    <n v="58146"/>
    <n v="210"/>
    <x v="1"/>
    <s v="FashionDeals"/>
    <x v="0"/>
    <n v="5.9387824897400819E-2"/>
    <x v="8"/>
  </r>
  <r>
    <x v="296"/>
    <x v="0"/>
    <d v="2024-12-24T00:00:00"/>
    <x v="1"/>
    <s v="Explore the latest text on Myntra! Trendy styles await."/>
    <n v="2166"/>
    <n v="354"/>
    <n v="117"/>
    <n v="10830"/>
    <n v="10245"/>
    <n v="24"/>
    <x v="2"/>
    <s v="MyntraTrend"/>
    <x v="0"/>
    <n v="0.24349030470914126"/>
    <x v="12"/>
  </r>
  <r>
    <x v="297"/>
    <x v="3"/>
    <d v="2024-10-24T00:00:00"/>
    <x v="4"/>
    <s v="Explore the latest image on Myntra! Trendy styles await."/>
    <n v="4303"/>
    <n v="451"/>
    <n v="286"/>
    <n v="86060"/>
    <n v="85823"/>
    <n v="14"/>
    <x v="0"/>
    <m/>
    <x v="1"/>
    <n v="5.8563792702765516E-2"/>
    <x v="0"/>
  </r>
  <r>
    <x v="298"/>
    <x v="3"/>
    <d v="2024-08-26T00:00:00"/>
    <x v="4"/>
    <s v="Explore the latest image on Myntra! Trendy styles await."/>
    <n v="2581"/>
    <n v="517"/>
    <n v="117"/>
    <n v="23229"/>
    <n v="22331"/>
    <n v="70"/>
    <x v="0"/>
    <s v="StyleWithMyntra"/>
    <x v="1"/>
    <n v="0.13840458048129492"/>
    <x v="11"/>
  </r>
  <r>
    <x v="299"/>
    <x v="0"/>
    <d v="2024-08-31T00:00:00"/>
    <x v="3"/>
    <s v="Explore the latest carousel on Myntra! Trendy styles await."/>
    <n v="4494"/>
    <n v="717"/>
    <n v="45"/>
    <n v="62916"/>
    <n v="62688"/>
    <n v="191"/>
    <x v="1"/>
    <m/>
    <x v="0"/>
    <n v="8.3539958039290485E-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s v="MyntraSale"/>
    <s v="NA"/>
    <x v="0"/>
    <d v="2024-08-01T00:00:00"/>
    <d v="2024-08-31T00:00:00"/>
    <x v="0"/>
    <x v="0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s v="MyntraFashion"/>
    <s v="NA"/>
    <x v="1"/>
    <d v="2024-06-10T00:00:00"/>
    <d v="2024-07-05T00:00:00"/>
    <x v="1"/>
    <x v="1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s v="MyntraFashion"/>
    <s v="MyntraSale"/>
    <x v="0"/>
    <d v="2024-08-01T00:00:00"/>
    <d v="2024-08-31T00:00:00"/>
    <x v="1"/>
    <x v="2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s v="StyleWithMyntra"/>
    <s v="NA"/>
    <x v="0"/>
    <d v="2024-08-01T00:00:00"/>
    <d v="2024-08-31T00:00:00"/>
    <x v="0"/>
    <x v="3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s v="FashionDeals"/>
    <s v="MyntraTrend"/>
    <x v="0"/>
    <d v="2024-08-01T00:00:00"/>
    <d v="2024-08-31T00:00:00"/>
    <x v="1"/>
    <x v="4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s v="FashionDeals"/>
    <s v="MyntraSale"/>
    <x v="2"/>
    <d v="2024-10-05T00:00:00"/>
    <d v="2024-11-05T00:00:00"/>
    <x v="1"/>
    <x v="5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s v="MyntraTrend"/>
    <s v="NA"/>
    <x v="3"/>
    <d v="2025-01-10T00:00:00"/>
    <d v="2025-02-10T00:00:00"/>
    <x v="1"/>
    <x v="6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s v="MyntraSale"/>
    <s v="NA"/>
    <x v="3"/>
    <d v="2025-01-10T00:00:00"/>
    <d v="2025-02-10T00:00:00"/>
    <x v="1"/>
    <x v="7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s v="FashionDeals"/>
    <s v="MyntraSale"/>
    <x v="3"/>
    <d v="2025-01-10T00:00:00"/>
    <d v="2025-02-10T00:00:00"/>
    <x v="1"/>
    <x v="8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s v="MyntraTrend"/>
    <s v="MyntraFashion"/>
    <x v="2"/>
    <d v="2024-10-05T00:00:00"/>
    <d v="2024-11-05T00:00:00"/>
    <x v="1"/>
    <x v="9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s v="MyntraTrend"/>
    <s v="NA"/>
    <x v="0"/>
    <d v="2024-08-01T00:00:00"/>
    <d v="2024-08-31T00:00:00"/>
    <x v="1"/>
    <x v="10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s v="MyntraSale"/>
    <s v="NA"/>
    <x v="1"/>
    <d v="2024-06-10T00:00:00"/>
    <d v="2024-07-05T00:00:00"/>
    <x v="1"/>
    <x v="11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s v="MyntraFashion"/>
    <s v="FashionDeals"/>
    <x v="0"/>
    <d v="2024-08-01T00:00:00"/>
    <d v="2024-08-31T00:00:00"/>
    <x v="1"/>
    <x v="1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s v="MyntraFashion"/>
    <s v="FashionDeals"/>
    <x v="0"/>
    <d v="2024-08-01T00:00:00"/>
    <d v="2024-08-31T00:00:00"/>
    <x v="1"/>
    <x v="13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s v="StyleWithMyntra"/>
    <s v="MyntraSale"/>
    <x v="0"/>
    <d v="2024-08-01T00:00:00"/>
    <d v="2024-08-31T00:00:00"/>
    <x v="1"/>
    <x v="14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s v="MyntraTrend"/>
    <s v="NA"/>
    <x v="3"/>
    <d v="2025-01-10T00:00:00"/>
    <d v="2025-02-10T00:00:00"/>
    <x v="1"/>
    <x v="15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s v="StyleWithMyntra"/>
    <s v="NA"/>
    <x v="0"/>
    <d v="2024-08-01T00:00:00"/>
    <d v="2024-08-31T00:00:00"/>
    <x v="1"/>
    <x v="16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s v="MyntraSale"/>
    <s v="StyleWithMyntra"/>
    <x v="0"/>
    <d v="2024-08-01T00:00:00"/>
    <d v="2024-08-31T00:00:00"/>
    <x v="1"/>
    <x v="17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s v="MyntraSale"/>
    <s v="StyleWithMyntra"/>
    <x v="2"/>
    <d v="2024-10-05T00:00:00"/>
    <d v="2024-11-05T00:00:00"/>
    <x v="1"/>
    <x v="18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s v="MyntraTrend"/>
    <s v="NA"/>
    <x v="0"/>
    <d v="2024-08-01T00:00:00"/>
    <d v="2024-08-31T00:00:00"/>
    <x v="1"/>
    <x v="19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s v="FashionDeals"/>
    <s v="MyntraFashion"/>
    <x v="2"/>
    <d v="2024-10-05T00:00:00"/>
    <d v="2024-11-05T00:00:00"/>
    <x v="1"/>
    <x v="20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s v="MyntraFashion"/>
    <s v="StyleWithMyntra"/>
    <x v="1"/>
    <d v="2024-06-10T00:00:00"/>
    <d v="2024-07-05T00:00:00"/>
    <x v="1"/>
    <x v="21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s v="MyntraTrend"/>
    <s v="MyntraSale"/>
    <x v="1"/>
    <d v="2024-06-10T00:00:00"/>
    <d v="2024-07-05T00:00:00"/>
    <x v="1"/>
    <x v="22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s v="FashionDeals"/>
    <s v="NA"/>
    <x v="0"/>
    <d v="2024-08-01T00:00:00"/>
    <d v="2024-08-31T00:00:00"/>
    <x v="1"/>
    <x v="23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s v="MyntraFashion"/>
    <s v="MyntraSale"/>
    <x v="2"/>
    <d v="2024-10-05T00:00:00"/>
    <d v="2024-11-05T00:00:00"/>
    <x v="1"/>
    <x v="24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s v="StyleWithMyntra"/>
    <s v="NA"/>
    <x v="3"/>
    <d v="2025-01-10T00:00:00"/>
    <d v="2025-02-10T00:00:00"/>
    <x v="1"/>
    <x v="25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s v="MyntraFashion"/>
    <s v="NA"/>
    <x v="0"/>
    <d v="2024-08-01T00:00:00"/>
    <d v="2024-08-31T00:00:00"/>
    <x v="1"/>
    <x v="26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s v="MyntraTrend"/>
    <s v="NA"/>
    <x v="2"/>
    <d v="2024-10-05T00:00:00"/>
    <d v="2024-11-05T00:00:00"/>
    <x v="1"/>
    <x v="27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s v="FashionDeals"/>
    <s v="NA"/>
    <x v="1"/>
    <d v="2024-06-10T00:00:00"/>
    <d v="2024-07-05T00:00:00"/>
    <x v="1"/>
    <x v="28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s v="MyntraTrend"/>
    <s v="StyleWithMyntra"/>
    <x v="0"/>
    <d v="2024-08-01T00:00:00"/>
    <d v="2024-08-31T00:00:00"/>
    <x v="1"/>
    <x v="29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s v="MyntraTrend"/>
    <s v="StyleWithMyntra"/>
    <x v="2"/>
    <d v="2024-10-05T00:00:00"/>
    <d v="2024-11-05T00:00:00"/>
    <x v="1"/>
    <x v="30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s v="StyleWithMyntra"/>
    <s v="MyntraFashion"/>
    <x v="2"/>
    <d v="2024-10-05T00:00:00"/>
    <d v="2024-11-05T00:00:00"/>
    <x v="1"/>
    <x v="31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s v="FashionDeals"/>
    <s v="NA"/>
    <x v="2"/>
    <d v="2024-10-05T00:00:00"/>
    <d v="2024-11-05T00:00:00"/>
    <x v="1"/>
    <x v="32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s v="MyntraSale"/>
    <s v="MyntraTrend"/>
    <x v="3"/>
    <d v="2025-01-10T00:00:00"/>
    <d v="2025-02-10T00:00:00"/>
    <x v="1"/>
    <x v="33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s v="MyntraFashion"/>
    <s v="FashionDeals"/>
    <x v="2"/>
    <d v="2024-10-05T00:00:00"/>
    <d v="2024-11-05T00:00:00"/>
    <x v="1"/>
    <x v="34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s v="StyleWithMyntra"/>
    <s v="MyntraTrend"/>
    <x v="1"/>
    <d v="2024-06-10T00:00:00"/>
    <d v="2024-07-05T00:00:00"/>
    <x v="1"/>
    <x v="35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s v="StyleWithMyntra"/>
    <s v="MyntraTrend"/>
    <x v="3"/>
    <d v="2025-01-10T00:00:00"/>
    <d v="2025-02-10T00:00:00"/>
    <x v="1"/>
    <x v="36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s v="MyntraSale"/>
    <s v="StyleWithMyntra"/>
    <x v="0"/>
    <d v="2024-08-01T00:00:00"/>
    <d v="2024-08-31T00:00:00"/>
    <x v="1"/>
    <x v="37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s v="MyntraSale"/>
    <s v="NA"/>
    <x v="3"/>
    <d v="2025-01-10T00:00:00"/>
    <d v="2025-02-10T00:00:00"/>
    <x v="1"/>
    <x v="38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s v="MyntraTrend"/>
    <s v="NA"/>
    <x v="2"/>
    <d v="2024-10-05T00:00:00"/>
    <d v="2024-11-05T00:00:00"/>
    <x v="1"/>
    <x v="39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s v="MyntraTrend"/>
    <s v="FashionDeals"/>
    <x v="1"/>
    <d v="2024-06-10T00:00:00"/>
    <d v="2024-07-05T00:00:00"/>
    <x v="1"/>
    <x v="40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s v="MyntraFashion"/>
    <s v="NA"/>
    <x v="1"/>
    <d v="2024-06-10T00:00:00"/>
    <d v="2024-07-05T00:00:00"/>
    <x v="1"/>
    <x v="41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s v="FashionDeals"/>
    <s v="NA"/>
    <x v="3"/>
    <d v="2025-01-10T00:00:00"/>
    <d v="2025-02-10T00:00:00"/>
    <x v="1"/>
    <x v="42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s v="MyntraTrend"/>
    <s v="NA"/>
    <x v="3"/>
    <d v="2025-01-10T00:00:00"/>
    <d v="2025-02-10T00:00:00"/>
    <x v="1"/>
    <x v="43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s v="MyntraSale"/>
    <s v="NA"/>
    <x v="2"/>
    <d v="2024-10-05T00:00:00"/>
    <d v="2024-11-05T00:00:00"/>
    <x v="1"/>
    <x v="44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s v="MyntraFashion"/>
    <s v="NA"/>
    <x v="1"/>
    <d v="2024-06-10T00:00:00"/>
    <d v="2024-07-05T00:00:00"/>
    <x v="1"/>
    <x v="45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s v="MyntraTrend"/>
    <s v="NA"/>
    <x v="3"/>
    <d v="2025-01-10T00:00:00"/>
    <d v="2025-02-10T00:00:00"/>
    <x v="1"/>
    <x v="46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s v="StyleWithMyntra"/>
    <s v="NA"/>
    <x v="2"/>
    <d v="2024-10-05T00:00:00"/>
    <d v="2024-11-05T00:00:00"/>
    <x v="1"/>
    <x v="47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s v="MyntraTrend"/>
    <s v="NA"/>
    <x v="1"/>
    <d v="2024-06-10T00:00:00"/>
    <d v="2024-07-05T00:00:00"/>
    <x v="1"/>
    <x v="48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s v="MyntraSale"/>
    <s v="MyntraTrend"/>
    <x v="0"/>
    <d v="2024-08-01T00:00:00"/>
    <d v="2024-08-31T00:00:00"/>
    <x v="1"/>
    <x v="49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s v="FashionDeals"/>
    <s v="MyntraSale"/>
    <x v="2"/>
    <d v="2024-10-05T00:00:00"/>
    <d v="2024-11-05T00:00:00"/>
    <x v="1"/>
    <x v="50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s v="MyntraSale"/>
    <s v="StyleWithMyntra"/>
    <x v="0"/>
    <d v="2024-08-01T00:00:00"/>
    <d v="2024-08-31T00:00:00"/>
    <x v="1"/>
    <x v="51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s v="MyntraTrend"/>
    <s v="MyntraFashion"/>
    <x v="0"/>
    <d v="2024-08-01T00:00:00"/>
    <d v="2024-08-31T00:00:00"/>
    <x v="1"/>
    <x v="5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s v="MyntraFashion"/>
    <s v="StyleWithMyntra"/>
    <x v="3"/>
    <d v="2025-01-10T00:00:00"/>
    <d v="2025-02-10T00:00:00"/>
    <x v="1"/>
    <x v="53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s v="FashionDeals"/>
    <s v="MyntraTrend"/>
    <x v="1"/>
    <d v="2024-06-10T00:00:00"/>
    <d v="2024-07-05T00:00:00"/>
    <x v="1"/>
    <x v="54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s v="MyntraTrend"/>
    <s v="StyleWithMyntra"/>
    <x v="1"/>
    <d v="2024-06-10T00:00:00"/>
    <d v="2024-07-05T00:00:00"/>
    <x v="1"/>
    <x v="55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s v="FashionDeals"/>
    <s v="MyntraTrend"/>
    <x v="0"/>
    <d v="2024-08-01T00:00:00"/>
    <d v="2024-08-31T00:00:00"/>
    <x v="1"/>
    <x v="56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s v="MyntraFashion"/>
    <s v="StyleWithMyntra"/>
    <x v="3"/>
    <d v="2025-01-10T00:00:00"/>
    <d v="2025-02-10T00:00:00"/>
    <x v="1"/>
    <x v="57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s v="MyntraSale"/>
    <s v="StyleWithMyntra"/>
    <x v="1"/>
    <d v="2024-06-10T00:00:00"/>
    <d v="2024-07-05T00:00:00"/>
    <x v="1"/>
    <x v="58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s v="MyntraFashion"/>
    <s v="StyleWithMyntra"/>
    <x v="2"/>
    <d v="2024-10-05T00:00:00"/>
    <d v="2024-11-05T00:00:00"/>
    <x v="1"/>
    <x v="59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s v="MyntraFashion"/>
    <s v="MyntraTrend"/>
    <x v="3"/>
    <d v="2025-01-10T00:00:00"/>
    <d v="2025-02-10T00:00:00"/>
    <x v="1"/>
    <x v="60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s v="FashionDeals"/>
    <s v="NA"/>
    <x v="3"/>
    <d v="2025-01-10T00:00:00"/>
    <d v="2025-02-10T00:00:00"/>
    <x v="1"/>
    <x v="61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s v="StyleWithMyntra"/>
    <s v="NA"/>
    <x v="0"/>
    <d v="2024-08-01T00:00:00"/>
    <d v="2024-08-31T00:00:00"/>
    <x v="1"/>
    <x v="6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s v="MyntraSale"/>
    <s v="FashionDeals"/>
    <x v="2"/>
    <d v="2024-10-05T00:00:00"/>
    <d v="2024-11-05T00:00:00"/>
    <x v="1"/>
    <x v="63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s v="MyntraFashion"/>
    <s v="NA"/>
    <x v="3"/>
    <d v="2025-01-10T00:00:00"/>
    <d v="2025-02-10T00:00:00"/>
    <x v="1"/>
    <x v="64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s v="MyntraFashion"/>
    <s v="FashionDeals"/>
    <x v="1"/>
    <d v="2024-06-10T00:00:00"/>
    <d v="2024-07-05T00:00:00"/>
    <x v="1"/>
    <x v="65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s v="MyntraFashion"/>
    <s v="NA"/>
    <x v="1"/>
    <d v="2024-06-10T00:00:00"/>
    <d v="2024-07-05T00:00:00"/>
    <x v="1"/>
    <x v="66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s v="FashionDeals"/>
    <s v="NA"/>
    <x v="1"/>
    <d v="2024-06-10T00:00:00"/>
    <d v="2024-07-05T00:00:00"/>
    <x v="1"/>
    <x v="67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s v="MyntraSale"/>
    <s v="NA"/>
    <x v="2"/>
    <d v="2024-10-05T00:00:00"/>
    <d v="2024-11-05T00:00:00"/>
    <x v="1"/>
    <x v="68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s v="StyleWithMyntra"/>
    <s v="MyntraTrend"/>
    <x v="2"/>
    <d v="2024-10-05T00:00:00"/>
    <d v="2024-11-05T00:00:00"/>
    <x v="1"/>
    <x v="69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s v="MyntraTrend"/>
    <s v="NA"/>
    <x v="2"/>
    <d v="2024-10-05T00:00:00"/>
    <d v="2024-11-05T00:00:00"/>
    <x v="1"/>
    <x v="70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s v="MyntraSale"/>
    <s v="NA"/>
    <x v="0"/>
    <d v="2024-08-01T00:00:00"/>
    <d v="2024-08-31T00:00:00"/>
    <x v="0"/>
    <x v="71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s v="FashionDeals"/>
    <s v="MyntraFashion"/>
    <x v="1"/>
    <d v="2024-06-10T00:00:00"/>
    <d v="2024-07-05T00:00:00"/>
    <x v="1"/>
    <x v="72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s v="MyntraSale"/>
    <s v="NA"/>
    <x v="2"/>
    <d v="2024-10-05T00:00:00"/>
    <d v="2024-11-05T00:00:00"/>
    <x v="1"/>
    <x v="73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s v="MyntraTrend"/>
    <s v="StyleWithMyntra"/>
    <x v="1"/>
    <d v="2024-06-10T00:00:00"/>
    <d v="2024-07-05T00:00:00"/>
    <x v="1"/>
    <x v="74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s v="MyntraSale"/>
    <s v="NA"/>
    <x v="1"/>
    <d v="2024-06-10T00:00:00"/>
    <d v="2024-07-05T00:00:00"/>
    <x v="1"/>
    <x v="75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s v="FashionDeals"/>
    <s v="StyleWithMyntra"/>
    <x v="3"/>
    <d v="2025-01-10T00:00:00"/>
    <d v="2025-02-10T00:00:00"/>
    <x v="1"/>
    <x v="76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s v="MyntraTrend"/>
    <s v="NA"/>
    <x v="1"/>
    <d v="2024-06-10T00:00:00"/>
    <d v="2024-07-05T00:00:00"/>
    <x v="1"/>
    <x v="77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s v="MyntraSale"/>
    <s v="NA"/>
    <x v="3"/>
    <d v="2025-01-10T00:00:00"/>
    <d v="2025-02-10T00:00:00"/>
    <x v="1"/>
    <x v="78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s v="MyntraFashion"/>
    <s v="MyntraTrend"/>
    <x v="1"/>
    <d v="2024-06-10T00:00:00"/>
    <d v="2024-07-05T00:00:00"/>
    <x v="1"/>
    <x v="79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s v="StyleWithMyntra"/>
    <s v="NA"/>
    <x v="1"/>
    <d v="2024-06-10T00:00:00"/>
    <d v="2024-07-05T00:00:00"/>
    <x v="1"/>
    <x v="80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s v="MyntraSale"/>
    <s v="MyntraFashion"/>
    <x v="3"/>
    <d v="2025-01-10T00:00:00"/>
    <d v="2025-02-10T00:00:00"/>
    <x v="1"/>
    <x v="81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s v="MyntraTrend"/>
    <s v="MyntraSale"/>
    <x v="3"/>
    <d v="2025-01-10T00:00:00"/>
    <d v="2025-02-10T00:00:00"/>
    <x v="1"/>
    <x v="8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s v="FashionDeals"/>
    <s v="MyntraTrend"/>
    <x v="1"/>
    <d v="2024-06-10T00:00:00"/>
    <d v="2024-07-05T00:00:00"/>
    <x v="1"/>
    <x v="83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s v="MyntraTrend"/>
    <s v="NA"/>
    <x v="2"/>
    <d v="2024-10-05T00:00:00"/>
    <d v="2024-11-05T00:00:00"/>
    <x v="1"/>
    <x v="84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s v="MyntraTrend"/>
    <s v="NA"/>
    <x v="1"/>
    <d v="2024-06-10T00:00:00"/>
    <d v="2024-07-05T00:00:00"/>
    <x v="1"/>
    <x v="85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s v="MyntraSale"/>
    <s v="NA"/>
    <x v="2"/>
    <d v="2024-10-05T00:00:00"/>
    <d v="2024-11-05T00:00:00"/>
    <x v="1"/>
    <x v="86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s v="StyleWithMyntra"/>
    <s v="MyntraTrend"/>
    <x v="0"/>
    <d v="2024-08-01T00:00:00"/>
    <d v="2024-08-31T00:00:00"/>
    <x v="1"/>
    <x v="87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s v="MyntraSale"/>
    <s v="NA"/>
    <x v="1"/>
    <d v="2024-06-10T00:00:00"/>
    <d v="2024-07-05T00:00:00"/>
    <x v="1"/>
    <x v="88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s v="StyleWithMyntra"/>
    <s v="NA"/>
    <x v="3"/>
    <d v="2025-01-10T00:00:00"/>
    <d v="2025-02-10T00:00:00"/>
    <x v="0"/>
    <x v="89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s v="MyntraFashion"/>
    <s v="NA"/>
    <x v="0"/>
    <d v="2024-08-01T00:00:00"/>
    <d v="2024-08-31T00:00:00"/>
    <x v="1"/>
    <x v="90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s v="MyntraSale"/>
    <s v="MyntraTrend"/>
    <x v="0"/>
    <d v="2024-08-01T00:00:00"/>
    <d v="2024-08-31T00:00:00"/>
    <x v="1"/>
    <x v="91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s v="MyntraTrend"/>
    <s v="NA"/>
    <x v="2"/>
    <d v="2024-10-05T00:00:00"/>
    <d v="2024-11-05T00:00:00"/>
    <x v="1"/>
    <x v="9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s v="StyleWithMyntra"/>
    <s v="MyntraFashion"/>
    <x v="0"/>
    <d v="2024-08-01T00:00:00"/>
    <d v="2024-08-31T00:00:00"/>
    <x v="1"/>
    <x v="93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s v="FashionDeals"/>
    <s v="StyleWithMyntra"/>
    <x v="1"/>
    <d v="2024-06-10T00:00:00"/>
    <d v="2024-07-05T00:00:00"/>
    <x v="0"/>
    <x v="94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s v="MyntraTrend"/>
    <s v="StyleWithMyntra"/>
    <x v="0"/>
    <d v="2024-08-01T00:00:00"/>
    <d v="2024-08-31T00:00:00"/>
    <x v="1"/>
    <x v="95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s v="MyntraSale"/>
    <s v="NA"/>
    <x v="1"/>
    <d v="2024-06-10T00:00:00"/>
    <d v="2024-07-05T00:00:00"/>
    <x v="1"/>
    <x v="96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s v="FashionDeals"/>
    <s v="NA"/>
    <x v="1"/>
    <d v="2024-06-10T00:00:00"/>
    <d v="2024-07-05T00:00:00"/>
    <x v="1"/>
    <x v="97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s v="MyntraTrend"/>
    <s v="NA"/>
    <x v="2"/>
    <d v="2024-10-05T00:00:00"/>
    <d v="2024-11-05T00:00:00"/>
    <x v="1"/>
    <x v="98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s v="MyntraFashion"/>
    <s v="NA"/>
    <x v="0"/>
    <d v="2024-08-01T00:00:00"/>
    <d v="2024-08-31T00:00:00"/>
    <x v="1"/>
    <x v="99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s v="FashionDeals"/>
    <s v="NA"/>
    <x v="2"/>
    <d v="2024-10-05T00:00:00"/>
    <d v="2024-11-05T00:00:00"/>
    <x v="1"/>
    <x v="100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s v="MyntraFashion"/>
    <s v="NA"/>
    <x v="2"/>
    <d v="2024-10-05T00:00:00"/>
    <d v="2024-11-05T00:00:00"/>
    <x v="1"/>
    <x v="101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s v="MyntraTrend"/>
    <s v="FashionDeals"/>
    <x v="0"/>
    <d v="2024-08-01T00:00:00"/>
    <d v="2024-08-31T00:00:00"/>
    <x v="1"/>
    <x v="102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s v="MyntraTrend"/>
    <s v="NA"/>
    <x v="1"/>
    <d v="2024-06-10T00:00:00"/>
    <d v="2024-07-05T00:00:00"/>
    <x v="1"/>
    <x v="103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s v="MyntraFashion"/>
    <s v="FashionDeals"/>
    <x v="0"/>
    <d v="2024-08-01T00:00:00"/>
    <d v="2024-08-31T00:00:00"/>
    <x v="0"/>
    <x v="104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s v="StyleWithMyntra"/>
    <s v="FashionDeals"/>
    <x v="0"/>
    <d v="2024-08-01T00:00:00"/>
    <d v="2024-08-31T00:00:00"/>
    <x v="1"/>
    <x v="105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s v="StyleWithMyntra"/>
    <s v="MyntraSale"/>
    <x v="1"/>
    <d v="2024-06-10T00:00:00"/>
    <d v="2024-07-05T00:00:00"/>
    <x v="1"/>
    <x v="106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s v="StyleWithMyntra"/>
    <s v="NA"/>
    <x v="1"/>
    <d v="2024-06-10T00:00:00"/>
    <d v="2024-07-05T00:00:00"/>
    <x v="1"/>
    <x v="107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s v="MyntraFashion"/>
    <s v="NA"/>
    <x v="2"/>
    <d v="2024-10-05T00:00:00"/>
    <d v="2024-11-05T00:00:00"/>
    <x v="1"/>
    <x v="108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s v="MyntraFashion"/>
    <s v="MyntraSale"/>
    <x v="2"/>
    <d v="2024-10-05T00:00:00"/>
    <d v="2024-11-05T00:00:00"/>
    <x v="1"/>
    <x v="109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s v="MyntraTrend"/>
    <s v="NA"/>
    <x v="3"/>
    <d v="2025-01-10T00:00:00"/>
    <d v="2025-02-10T00:00:00"/>
    <x v="0"/>
    <x v="110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s v="MyntraSale"/>
    <s v="MyntraTrend"/>
    <x v="2"/>
    <d v="2024-10-05T00:00:00"/>
    <d v="2024-11-05T00:00:00"/>
    <x v="1"/>
    <x v="111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s v="MyntraSale"/>
    <s v="NA"/>
    <x v="2"/>
    <d v="2024-10-05T00:00:00"/>
    <d v="2024-11-05T00:00:00"/>
    <x v="1"/>
    <x v="112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s v="MyntraSale"/>
    <s v="NA"/>
    <x v="1"/>
    <d v="2024-06-10T00:00:00"/>
    <d v="2024-07-05T00:00:00"/>
    <x v="1"/>
    <x v="113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s v="StyleWithMyntra"/>
    <s v="FashionDeals"/>
    <x v="3"/>
    <d v="2025-01-10T00:00:00"/>
    <d v="2025-02-10T00:00:00"/>
    <x v="0"/>
    <x v="114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s v="MyntraSale"/>
    <s v="FashionDeals"/>
    <x v="3"/>
    <d v="2025-01-10T00:00:00"/>
    <d v="2025-02-10T00:00:00"/>
    <x v="1"/>
    <x v="115"/>
  </r>
  <r>
    <s v="P001"/>
    <s v="Twitter"/>
    <d v="2024-12-23T00:00:00"/>
    <s v="Reel"/>
    <s v="Explore the latest reel on Myntra! Trendy styles await."/>
    <n v="1461"/>
    <n v="184"/>
    <n v="344"/>
    <n v="21915"/>
    <n v="21675"/>
    <n v="15"/>
    <s v="MyntraSale"/>
    <s v="NA"/>
    <x v="0"/>
    <d v="2024-08-01T00:00:00"/>
    <d v="2024-08-31T00:00:00"/>
    <x v="1"/>
    <x v="116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s v="StyleWithMyntra"/>
    <s v="NA"/>
    <x v="3"/>
    <d v="2025-01-10T00:00:00"/>
    <d v="2025-02-10T00:00:00"/>
    <x v="1"/>
    <x v="117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s v="FashionDeals"/>
    <s v="NA"/>
    <x v="3"/>
    <d v="2025-01-10T00:00:00"/>
    <d v="2025-02-10T00:00:00"/>
    <x v="1"/>
    <x v="118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s v="MyntraSale"/>
    <s v="MyntraTrend"/>
    <x v="3"/>
    <d v="2025-01-10T00:00:00"/>
    <d v="2025-02-10T00:00:00"/>
    <x v="1"/>
    <x v="119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s v="StyleWithMyntra"/>
    <s v="NA"/>
    <x v="0"/>
    <d v="2024-08-01T00:00:00"/>
    <d v="2024-08-31T00:00:00"/>
    <x v="1"/>
    <x v="120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s v="FashionDeals"/>
    <s v="NA"/>
    <x v="0"/>
    <d v="2024-08-01T00:00:00"/>
    <d v="2024-08-31T00:00:00"/>
    <x v="1"/>
    <x v="121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s v="StyleWithMyntra"/>
    <s v="MyntraTrend"/>
    <x v="3"/>
    <d v="2025-01-10T00:00:00"/>
    <d v="2025-02-10T00:00:00"/>
    <x v="1"/>
    <x v="122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s v="MyntraFashion"/>
    <s v="StyleWithMyntra"/>
    <x v="1"/>
    <d v="2024-06-10T00:00:00"/>
    <d v="2024-07-05T00:00:00"/>
    <x v="1"/>
    <x v="123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s v="FashionDeals"/>
    <s v="NA"/>
    <x v="2"/>
    <d v="2024-10-05T00:00:00"/>
    <d v="2024-11-05T00:00:00"/>
    <x v="0"/>
    <x v="124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s v="MyntraTrend"/>
    <s v="MyntraSale"/>
    <x v="2"/>
    <d v="2024-10-05T00:00:00"/>
    <d v="2024-11-05T00:00:00"/>
    <x v="0"/>
    <x v="125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s v="MyntraSale"/>
    <s v="MyntraTrend"/>
    <x v="3"/>
    <d v="2025-01-10T00:00:00"/>
    <d v="2025-02-10T00:00:00"/>
    <x v="1"/>
    <x v="126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s v="StyleWithMyntra"/>
    <s v="NA"/>
    <x v="1"/>
    <d v="2024-06-10T00:00:00"/>
    <d v="2024-07-05T00:00:00"/>
    <x v="1"/>
    <x v="127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s v="MyntraTrend"/>
    <s v="NA"/>
    <x v="1"/>
    <d v="2024-06-10T00:00:00"/>
    <d v="2024-07-05T00:00:00"/>
    <x v="1"/>
    <x v="128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s v="MyntraSale"/>
    <s v="MyntraFashion"/>
    <x v="3"/>
    <d v="2025-01-10T00:00:00"/>
    <d v="2025-02-10T00:00:00"/>
    <x v="1"/>
    <x v="129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s v="MyntraSale"/>
    <s v="StyleWithMyntra"/>
    <x v="0"/>
    <d v="2024-08-01T00:00:00"/>
    <d v="2024-08-31T00:00:00"/>
    <x v="1"/>
    <x v="130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s v="MyntraSale"/>
    <s v="NA"/>
    <x v="1"/>
    <d v="2024-06-10T00:00:00"/>
    <d v="2024-07-05T00:00:00"/>
    <x v="1"/>
    <x v="131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s v="FashionDeals"/>
    <s v="MyntraTrend"/>
    <x v="0"/>
    <d v="2024-08-01T00:00:00"/>
    <d v="2024-08-31T00:00:00"/>
    <x v="1"/>
    <x v="13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s v="MyntraFashion"/>
    <s v="FashionDeals"/>
    <x v="3"/>
    <d v="2025-01-10T00:00:00"/>
    <d v="2025-02-10T00:00:00"/>
    <x v="1"/>
    <x v="133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s v="MyntraTrend"/>
    <s v="NA"/>
    <x v="0"/>
    <d v="2024-08-01T00:00:00"/>
    <d v="2024-08-31T00:00:00"/>
    <x v="1"/>
    <x v="134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s v="MyntraFashion"/>
    <s v="NA"/>
    <x v="1"/>
    <d v="2024-06-10T00:00:00"/>
    <d v="2024-07-05T00:00:00"/>
    <x v="1"/>
    <x v="135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s v="StyleWithMyntra"/>
    <s v="FashionDeals"/>
    <x v="0"/>
    <d v="2024-08-01T00:00:00"/>
    <d v="2024-08-31T00:00:00"/>
    <x v="1"/>
    <x v="136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s v="MyntraSale"/>
    <s v="StyleWithMyntra"/>
    <x v="2"/>
    <d v="2024-10-05T00:00:00"/>
    <d v="2024-11-05T00:00:00"/>
    <x v="1"/>
    <x v="137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s v="MyntraSale"/>
    <s v="StyleWithMyntra"/>
    <x v="2"/>
    <d v="2024-10-05T00:00:00"/>
    <d v="2024-11-05T00:00:00"/>
    <x v="1"/>
    <x v="138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s v="FashionDeals"/>
    <s v="NA"/>
    <x v="0"/>
    <d v="2024-08-01T00:00:00"/>
    <d v="2024-08-31T00:00:00"/>
    <x v="1"/>
    <x v="139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s v="StyleWithMyntra"/>
    <s v="NA"/>
    <x v="1"/>
    <d v="2024-06-10T00:00:00"/>
    <d v="2024-07-05T00:00:00"/>
    <x v="1"/>
    <x v="140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s v="FashionDeals"/>
    <s v="NA"/>
    <x v="2"/>
    <d v="2024-10-05T00:00:00"/>
    <d v="2024-11-05T00:00:00"/>
    <x v="1"/>
    <x v="141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s v="MyntraFashion"/>
    <s v="MyntraSale"/>
    <x v="2"/>
    <d v="2024-10-05T00:00:00"/>
    <d v="2024-11-05T00:00:00"/>
    <x v="1"/>
    <x v="142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s v="StyleWithMyntra"/>
    <s v="FashionDeals"/>
    <x v="0"/>
    <d v="2024-08-01T00:00:00"/>
    <d v="2024-08-31T00:00:00"/>
    <x v="1"/>
    <x v="143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s v="StyleWithMyntra"/>
    <s v="NA"/>
    <x v="0"/>
    <d v="2024-08-01T00:00:00"/>
    <d v="2024-08-31T00:00:00"/>
    <x v="1"/>
    <x v="144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s v="MyntraSale"/>
    <s v="NA"/>
    <x v="0"/>
    <d v="2024-08-01T00:00:00"/>
    <d v="2024-08-31T00:00:00"/>
    <x v="0"/>
    <x v="145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s v="MyntraFashion"/>
    <s v="MyntraSale"/>
    <x v="1"/>
    <d v="2024-06-10T00:00:00"/>
    <d v="2024-07-05T00:00:00"/>
    <x v="1"/>
    <x v="146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s v="StyleWithMyntra"/>
    <s v="MyntraTrend"/>
    <x v="3"/>
    <d v="2025-01-10T00:00:00"/>
    <d v="2025-02-10T00:00:00"/>
    <x v="0"/>
    <x v="147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s v="MyntraTrend"/>
    <s v="NA"/>
    <x v="2"/>
    <d v="2024-10-05T00:00:00"/>
    <d v="2024-11-05T00:00:00"/>
    <x v="1"/>
    <x v="148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s v="MyntraTrend"/>
    <s v="StyleWithMyntra"/>
    <x v="2"/>
    <d v="2024-10-05T00:00:00"/>
    <d v="2024-11-05T00:00:00"/>
    <x v="1"/>
    <x v="149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s v="MyntraTrend"/>
    <s v="NA"/>
    <x v="0"/>
    <d v="2024-08-01T00:00:00"/>
    <d v="2024-08-31T00:00:00"/>
    <x v="1"/>
    <x v="150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s v="StyleWithMyntra"/>
    <s v="NA"/>
    <x v="0"/>
    <d v="2024-08-01T00:00:00"/>
    <d v="2024-08-31T00:00:00"/>
    <x v="0"/>
    <x v="151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s v="MyntraTrend"/>
    <s v="FashionDeals"/>
    <x v="1"/>
    <d v="2024-06-10T00:00:00"/>
    <d v="2024-07-05T00:00:00"/>
    <x v="1"/>
    <x v="152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s v="StyleWithMyntra"/>
    <s v="NA"/>
    <x v="2"/>
    <d v="2024-10-05T00:00:00"/>
    <d v="2024-11-05T00:00:00"/>
    <x v="1"/>
    <x v="153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s v="FashionDeals"/>
    <s v="NA"/>
    <x v="1"/>
    <d v="2024-06-10T00:00:00"/>
    <d v="2024-07-05T00:00:00"/>
    <x v="1"/>
    <x v="154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s v="MyntraTrend"/>
    <s v="NA"/>
    <x v="3"/>
    <d v="2025-01-10T00:00:00"/>
    <d v="2025-02-10T00:00:00"/>
    <x v="1"/>
    <x v="155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s v="FashionDeals"/>
    <s v="NA"/>
    <x v="1"/>
    <d v="2024-06-10T00:00:00"/>
    <d v="2024-07-05T00:00:00"/>
    <x v="1"/>
    <x v="156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s v="MyntraFashion"/>
    <s v="StyleWithMyntra"/>
    <x v="2"/>
    <d v="2024-10-05T00:00:00"/>
    <d v="2024-11-05T00:00:00"/>
    <x v="1"/>
    <x v="157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s v="MyntraSale"/>
    <s v="NA"/>
    <x v="1"/>
    <d v="2024-06-10T00:00:00"/>
    <d v="2024-07-05T00:00:00"/>
    <x v="1"/>
    <x v="158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s v="StyleWithMyntra"/>
    <s v="NA"/>
    <x v="0"/>
    <d v="2024-08-01T00:00:00"/>
    <d v="2024-08-31T00:00:00"/>
    <x v="1"/>
    <x v="159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s v="FashionDeals"/>
    <s v="MyntraFashion"/>
    <x v="2"/>
    <d v="2024-10-05T00:00:00"/>
    <d v="2024-11-05T00:00:00"/>
    <x v="1"/>
    <x v="160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s v="MyntraSale"/>
    <s v="StyleWithMyntra"/>
    <x v="1"/>
    <d v="2024-06-10T00:00:00"/>
    <d v="2024-07-05T00:00:00"/>
    <x v="1"/>
    <x v="161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s v="StyleWithMyntra"/>
    <s v="MyntraSale"/>
    <x v="2"/>
    <d v="2024-10-05T00:00:00"/>
    <d v="2024-11-05T00:00:00"/>
    <x v="1"/>
    <x v="162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s v="MyntraTrend"/>
    <s v="MyntraFashion"/>
    <x v="3"/>
    <d v="2025-01-10T00:00:00"/>
    <d v="2025-02-10T00:00:00"/>
    <x v="1"/>
    <x v="163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s v="FashionDeals"/>
    <s v="NA"/>
    <x v="1"/>
    <d v="2024-06-10T00:00:00"/>
    <d v="2024-07-05T00:00:00"/>
    <x v="1"/>
    <x v="164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s v="MyntraSale"/>
    <s v="FashionDeals"/>
    <x v="1"/>
    <d v="2024-06-10T00:00:00"/>
    <d v="2024-07-05T00:00:00"/>
    <x v="1"/>
    <x v="165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s v="StyleWithMyntra"/>
    <s v="FashionDeals"/>
    <x v="0"/>
    <d v="2024-08-01T00:00:00"/>
    <d v="2024-08-31T00:00:00"/>
    <x v="1"/>
    <x v="166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s v="StyleWithMyntra"/>
    <s v="FashionDeals"/>
    <x v="2"/>
    <d v="2024-10-05T00:00:00"/>
    <d v="2024-11-05T00:00:00"/>
    <x v="1"/>
    <x v="167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s v="MyntraFashion"/>
    <s v="NA"/>
    <x v="1"/>
    <d v="2024-06-10T00:00:00"/>
    <d v="2024-07-05T00:00:00"/>
    <x v="1"/>
    <x v="168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s v="FashionDeals"/>
    <s v="StyleWithMyntra"/>
    <x v="1"/>
    <d v="2024-06-10T00:00:00"/>
    <d v="2024-07-05T00:00:00"/>
    <x v="1"/>
    <x v="169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s v="StyleWithMyntra"/>
    <s v="NA"/>
    <x v="3"/>
    <d v="2025-01-10T00:00:00"/>
    <d v="2025-02-10T00:00:00"/>
    <x v="1"/>
    <x v="170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s v="MyntraSale"/>
    <s v="NA"/>
    <x v="1"/>
    <d v="2024-06-10T00:00:00"/>
    <d v="2024-07-05T00:00:00"/>
    <x v="1"/>
    <x v="171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s v="StyleWithMyntra"/>
    <s v="NA"/>
    <x v="2"/>
    <d v="2024-10-05T00:00:00"/>
    <d v="2024-11-05T00:00:00"/>
    <x v="1"/>
    <x v="172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s v="MyntraTrend"/>
    <s v="NA"/>
    <x v="2"/>
    <d v="2024-10-05T00:00:00"/>
    <d v="2024-11-05T00:00:00"/>
    <x v="0"/>
    <x v="173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s v="StyleWithMyntra"/>
    <s v="NA"/>
    <x v="3"/>
    <d v="2025-01-10T00:00:00"/>
    <d v="2025-02-10T00:00:00"/>
    <x v="1"/>
    <x v="174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s v="MyntraTrend"/>
    <s v="MyntraFashion"/>
    <x v="2"/>
    <d v="2024-10-05T00:00:00"/>
    <d v="2024-11-05T00:00:00"/>
    <x v="1"/>
    <x v="175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s v="FashionDeals"/>
    <s v="NA"/>
    <x v="3"/>
    <d v="2025-01-10T00:00:00"/>
    <d v="2025-02-10T00:00:00"/>
    <x v="1"/>
    <x v="176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s v="MyntraFashion"/>
    <s v="FashionDeals"/>
    <x v="2"/>
    <d v="2024-10-05T00:00:00"/>
    <d v="2024-11-05T00:00:00"/>
    <x v="1"/>
    <x v="177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s v="StyleWithMyntra"/>
    <s v="MyntraTrend"/>
    <x v="3"/>
    <d v="2025-01-10T00:00:00"/>
    <d v="2025-02-10T00:00:00"/>
    <x v="1"/>
    <x v="178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s v="StyleWithMyntra"/>
    <s v="MyntraSale"/>
    <x v="2"/>
    <d v="2024-10-05T00:00:00"/>
    <d v="2024-11-05T00:00:00"/>
    <x v="1"/>
    <x v="179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s v="StyleWithMyntra"/>
    <s v="FashionDeals"/>
    <x v="3"/>
    <d v="2025-01-10T00:00:00"/>
    <d v="2025-02-10T00:00:00"/>
    <x v="1"/>
    <x v="180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s v="StyleWithMyntra"/>
    <s v="FashionDeals"/>
    <x v="1"/>
    <d v="2024-06-10T00:00:00"/>
    <d v="2024-07-05T00:00:00"/>
    <x v="1"/>
    <x v="181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s v="FashionDeals"/>
    <s v="MyntraFashion"/>
    <x v="2"/>
    <d v="2024-10-05T00:00:00"/>
    <d v="2024-11-05T00:00:00"/>
    <x v="0"/>
    <x v="182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s v="StyleWithMyntra"/>
    <s v="NA"/>
    <x v="0"/>
    <d v="2024-08-01T00:00:00"/>
    <d v="2024-08-31T00:00:00"/>
    <x v="1"/>
    <x v="183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s v="MyntraSale"/>
    <s v="MyntraFashion"/>
    <x v="1"/>
    <d v="2024-06-10T00:00:00"/>
    <d v="2024-07-05T00:00:00"/>
    <x v="0"/>
    <x v="184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s v="FashionDeals"/>
    <s v="MyntraTrend"/>
    <x v="3"/>
    <d v="2025-01-10T00:00:00"/>
    <d v="2025-02-10T00:00:00"/>
    <x v="0"/>
    <x v="185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s v="MyntraFashion"/>
    <s v="NA"/>
    <x v="2"/>
    <d v="2024-10-05T00:00:00"/>
    <d v="2024-11-05T00:00:00"/>
    <x v="0"/>
    <x v="186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s v="MyntraTrend"/>
    <s v="NA"/>
    <x v="1"/>
    <d v="2024-06-10T00:00:00"/>
    <d v="2024-07-05T00:00:00"/>
    <x v="1"/>
    <x v="187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s v="MyntraFashion"/>
    <s v="NA"/>
    <x v="1"/>
    <d v="2024-06-10T00:00:00"/>
    <d v="2024-07-05T00:00:00"/>
    <x v="1"/>
    <x v="188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s v="MyntraFashion"/>
    <s v="NA"/>
    <x v="0"/>
    <d v="2024-08-01T00:00:00"/>
    <d v="2024-08-31T00:00:00"/>
    <x v="1"/>
    <x v="189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s v="FashionDeals"/>
    <s v="StyleWithMyntra"/>
    <x v="0"/>
    <d v="2024-08-01T00:00:00"/>
    <d v="2024-08-31T00:00:00"/>
    <x v="1"/>
    <x v="190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s v="MyntraFashion"/>
    <s v="MyntraSale"/>
    <x v="1"/>
    <d v="2024-06-10T00:00:00"/>
    <d v="2024-07-05T00:00:00"/>
    <x v="1"/>
    <x v="191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s v="StyleWithMyntra"/>
    <s v="NA"/>
    <x v="3"/>
    <d v="2025-01-10T00:00:00"/>
    <d v="2025-02-10T00:00:00"/>
    <x v="1"/>
    <x v="192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s v="StyleWithMyntra"/>
    <s v="NA"/>
    <x v="2"/>
    <d v="2024-10-05T00:00:00"/>
    <d v="2024-11-05T00:00:00"/>
    <x v="1"/>
    <x v="193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s v="MyntraFashion"/>
    <s v="MyntraTrend"/>
    <x v="2"/>
    <d v="2024-10-05T00:00:00"/>
    <d v="2024-11-05T00:00:00"/>
    <x v="1"/>
    <x v="194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s v="MyntraTrend"/>
    <s v="NA"/>
    <x v="3"/>
    <d v="2025-01-10T00:00:00"/>
    <d v="2025-02-10T00:00:00"/>
    <x v="1"/>
    <x v="195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s v="MyntraSale"/>
    <s v="StyleWithMyntra"/>
    <x v="3"/>
    <d v="2025-01-10T00:00:00"/>
    <d v="2025-02-10T00:00:00"/>
    <x v="1"/>
    <x v="196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s v="MyntraSale"/>
    <s v="StyleWithMyntra"/>
    <x v="1"/>
    <d v="2024-06-10T00:00:00"/>
    <d v="2024-07-05T00:00:00"/>
    <x v="1"/>
    <x v="197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s v="StyleWithMyntra"/>
    <s v="MyntraSale"/>
    <x v="1"/>
    <d v="2024-06-10T00:00:00"/>
    <d v="2024-07-05T00:00:00"/>
    <x v="1"/>
    <x v="198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s v="MyntraSale"/>
    <s v="NA"/>
    <x v="1"/>
    <d v="2024-06-10T00:00:00"/>
    <d v="2024-07-05T00:00:00"/>
    <x v="1"/>
    <x v="199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s v="StyleWithMyntra"/>
    <s v="NA"/>
    <x v="2"/>
    <d v="2024-10-05T00:00:00"/>
    <d v="2024-11-05T00:00:00"/>
    <x v="1"/>
    <x v="200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s v="MyntraFashion"/>
    <s v="NA"/>
    <x v="0"/>
    <d v="2024-08-01T00:00:00"/>
    <d v="2024-08-31T00:00:00"/>
    <x v="1"/>
    <x v="201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s v="StyleWithMyntra"/>
    <s v="FashionDeals"/>
    <x v="2"/>
    <d v="2024-10-05T00:00:00"/>
    <d v="2024-11-05T00:00:00"/>
    <x v="1"/>
    <x v="202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s v="FashionDeals"/>
    <s v="NA"/>
    <x v="1"/>
    <d v="2024-06-10T00:00:00"/>
    <d v="2024-07-05T00:00:00"/>
    <x v="1"/>
    <x v="203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s v="FashionDeals"/>
    <s v="MyntraTrend"/>
    <x v="3"/>
    <d v="2025-01-10T00:00:00"/>
    <d v="2025-02-10T00:00:00"/>
    <x v="1"/>
    <x v="204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s v="FashionDeals"/>
    <s v="NA"/>
    <x v="0"/>
    <d v="2024-08-01T00:00:00"/>
    <d v="2024-08-31T00:00:00"/>
    <x v="1"/>
    <x v="205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s v="MyntraSale"/>
    <s v="MyntraFashion"/>
    <x v="2"/>
    <d v="2024-10-05T00:00:00"/>
    <d v="2024-11-05T00:00:00"/>
    <x v="0"/>
    <x v="206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s v="MyntraSale"/>
    <s v="NA"/>
    <x v="0"/>
    <d v="2024-08-01T00:00:00"/>
    <d v="2024-08-31T00:00:00"/>
    <x v="0"/>
    <x v="207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s v="MyntraSale"/>
    <s v="StyleWithMyntra"/>
    <x v="2"/>
    <d v="2024-10-05T00:00:00"/>
    <d v="2024-11-05T00:00:00"/>
    <x v="1"/>
    <x v="208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s v="MyntraSale"/>
    <s v="StyleWithMyntra"/>
    <x v="2"/>
    <d v="2024-10-05T00:00:00"/>
    <d v="2024-11-05T00:00:00"/>
    <x v="1"/>
    <x v="209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s v="FashionDeals"/>
    <s v="StyleWithMyntra"/>
    <x v="1"/>
    <d v="2024-06-10T00:00:00"/>
    <d v="2024-07-05T00:00:00"/>
    <x v="1"/>
    <x v="210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s v="MyntraTrend"/>
    <s v="StyleWithMyntra"/>
    <x v="1"/>
    <d v="2024-06-10T00:00:00"/>
    <d v="2024-07-05T00:00:00"/>
    <x v="1"/>
    <x v="211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s v="FashionDeals"/>
    <s v="NA"/>
    <x v="0"/>
    <d v="2024-08-01T00:00:00"/>
    <d v="2024-08-31T00:00:00"/>
    <x v="1"/>
    <x v="212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s v="MyntraFashion"/>
    <s v="MyntraSale"/>
    <x v="2"/>
    <d v="2024-10-05T00:00:00"/>
    <d v="2024-11-05T00:00:00"/>
    <x v="1"/>
    <x v="213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s v="StyleWithMyntra"/>
    <s v="MyntraSale"/>
    <x v="0"/>
    <d v="2024-08-01T00:00:00"/>
    <d v="2024-08-31T00:00:00"/>
    <x v="1"/>
    <x v="214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s v="MyntraTrend"/>
    <s v="MyntraFashion"/>
    <x v="3"/>
    <d v="2025-01-10T00:00:00"/>
    <d v="2025-02-10T00:00:00"/>
    <x v="1"/>
    <x v="215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s v="MyntraFashion"/>
    <s v="MyntraTrend"/>
    <x v="3"/>
    <d v="2025-01-10T00:00:00"/>
    <d v="2025-02-10T00:00:00"/>
    <x v="0"/>
    <x v="216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s v="MyntraTrend"/>
    <s v="StyleWithMyntra"/>
    <x v="2"/>
    <d v="2024-10-05T00:00:00"/>
    <d v="2024-11-05T00:00:00"/>
    <x v="1"/>
    <x v="217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s v="StyleWithMyntra"/>
    <s v="NA"/>
    <x v="0"/>
    <d v="2024-08-01T00:00:00"/>
    <d v="2024-08-31T00:00:00"/>
    <x v="1"/>
    <x v="218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s v="MyntraFashion"/>
    <s v="FashionDeals"/>
    <x v="1"/>
    <d v="2024-06-10T00:00:00"/>
    <d v="2024-07-05T00:00:00"/>
    <x v="1"/>
    <x v="219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s v="MyntraSale"/>
    <s v="MyntraFashion"/>
    <x v="2"/>
    <d v="2024-10-05T00:00:00"/>
    <d v="2024-11-05T00:00:00"/>
    <x v="1"/>
    <x v="220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s v="FashionDeals"/>
    <s v="MyntraFashion"/>
    <x v="0"/>
    <d v="2024-08-01T00:00:00"/>
    <d v="2024-08-31T00:00:00"/>
    <x v="0"/>
    <x v="221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s v="MyntraFashion"/>
    <s v="StyleWithMyntra"/>
    <x v="0"/>
    <d v="2024-08-01T00:00:00"/>
    <d v="2024-08-31T00:00:00"/>
    <x v="1"/>
    <x v="222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s v="MyntraFashion"/>
    <s v="FashionDeals"/>
    <x v="3"/>
    <d v="2025-01-10T00:00:00"/>
    <d v="2025-02-10T00:00:00"/>
    <x v="1"/>
    <x v="223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s v="StyleWithMyntra"/>
    <s v="NA"/>
    <x v="0"/>
    <d v="2024-08-01T00:00:00"/>
    <d v="2024-08-31T00:00:00"/>
    <x v="1"/>
    <x v="224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s v="StyleWithMyntra"/>
    <s v="NA"/>
    <x v="1"/>
    <d v="2024-06-10T00:00:00"/>
    <d v="2024-07-05T00:00:00"/>
    <x v="1"/>
    <x v="225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s v="MyntraSale"/>
    <s v="NA"/>
    <x v="1"/>
    <d v="2024-06-10T00:00:00"/>
    <d v="2024-07-05T00:00:00"/>
    <x v="1"/>
    <x v="226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s v="MyntraFashion"/>
    <s v="NA"/>
    <x v="3"/>
    <d v="2025-01-10T00:00:00"/>
    <d v="2025-02-10T00:00:00"/>
    <x v="1"/>
    <x v="227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s v="MyntraSale"/>
    <s v="MyntraTrend"/>
    <x v="1"/>
    <d v="2024-06-10T00:00:00"/>
    <d v="2024-07-05T00:00:00"/>
    <x v="1"/>
    <x v="228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s v="FashionDeals"/>
    <s v="NA"/>
    <x v="3"/>
    <d v="2025-01-10T00:00:00"/>
    <d v="2025-02-10T00:00:00"/>
    <x v="0"/>
    <x v="229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s v="MyntraFashion"/>
    <s v="MyntraSale"/>
    <x v="2"/>
    <d v="2024-10-05T00:00:00"/>
    <d v="2024-11-05T00:00:00"/>
    <x v="1"/>
    <x v="230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s v="MyntraSale"/>
    <s v="MyntraFashion"/>
    <x v="2"/>
    <d v="2024-10-05T00:00:00"/>
    <d v="2024-11-05T00:00:00"/>
    <x v="1"/>
    <x v="231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s v="MyntraSale"/>
    <s v="NA"/>
    <x v="2"/>
    <d v="2024-10-05T00:00:00"/>
    <d v="2024-11-05T00:00:00"/>
    <x v="1"/>
    <x v="232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s v="FashionDeals"/>
    <s v="MyntraTrend"/>
    <x v="2"/>
    <d v="2024-10-05T00:00:00"/>
    <d v="2024-11-05T00:00:00"/>
    <x v="1"/>
    <x v="233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s v="MyntraTrend"/>
    <s v="NA"/>
    <x v="1"/>
    <d v="2024-06-10T00:00:00"/>
    <d v="2024-07-05T00:00:00"/>
    <x v="1"/>
    <x v="234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s v="MyntraTrend"/>
    <s v="MyntraFashion"/>
    <x v="3"/>
    <d v="2025-01-10T00:00:00"/>
    <d v="2025-02-10T00:00:00"/>
    <x v="1"/>
    <x v="235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s v="MyntraSale"/>
    <s v="FashionDeals"/>
    <x v="2"/>
    <d v="2024-10-05T00:00:00"/>
    <d v="2024-11-05T00:00:00"/>
    <x v="1"/>
    <x v="236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s v="FashionDeals"/>
    <s v="NA"/>
    <x v="3"/>
    <d v="2025-01-10T00:00:00"/>
    <d v="2025-02-10T00:00:00"/>
    <x v="1"/>
    <x v="237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s v="MyntraTrend"/>
    <s v="MyntraSale"/>
    <x v="0"/>
    <d v="2024-08-01T00:00:00"/>
    <d v="2024-08-31T00:00:00"/>
    <x v="1"/>
    <x v="238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s v="FashionDeals"/>
    <s v="StyleWithMyntra"/>
    <x v="0"/>
    <d v="2024-08-01T00:00:00"/>
    <d v="2024-08-31T00:00:00"/>
    <x v="1"/>
    <x v="239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s v="MyntraTrend"/>
    <s v="MyntraFashion"/>
    <x v="3"/>
    <d v="2025-01-10T00:00:00"/>
    <d v="2025-02-10T00:00:00"/>
    <x v="1"/>
    <x v="240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s v="MyntraFashion"/>
    <s v="NA"/>
    <x v="0"/>
    <d v="2024-08-01T00:00:00"/>
    <d v="2024-08-31T00:00:00"/>
    <x v="1"/>
    <x v="241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s v="MyntraFashion"/>
    <s v="NA"/>
    <x v="0"/>
    <d v="2024-08-01T00:00:00"/>
    <d v="2024-08-31T00:00:00"/>
    <x v="1"/>
    <x v="242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s v="MyntraFashion"/>
    <s v="MyntraSale"/>
    <x v="1"/>
    <d v="2024-06-10T00:00:00"/>
    <d v="2024-07-05T00:00:00"/>
    <x v="1"/>
    <x v="243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s v="MyntraSale"/>
    <s v="StyleWithMyntra"/>
    <x v="3"/>
    <d v="2025-01-10T00:00:00"/>
    <d v="2025-02-10T00:00:00"/>
    <x v="1"/>
    <x v="244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s v="MyntraTrend"/>
    <s v="MyntraSale"/>
    <x v="1"/>
    <d v="2024-06-10T00:00:00"/>
    <d v="2024-07-05T00:00:00"/>
    <x v="1"/>
    <x v="245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s v="StyleWithMyntra"/>
    <s v="NA"/>
    <x v="1"/>
    <d v="2024-06-10T00:00:00"/>
    <d v="2024-07-05T00:00:00"/>
    <x v="1"/>
    <x v="246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s v="MyntraFashion"/>
    <s v="NA"/>
    <x v="1"/>
    <d v="2024-06-10T00:00:00"/>
    <d v="2024-07-05T00:00:00"/>
    <x v="1"/>
    <x v="247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s v="StyleWithMyntra"/>
    <s v="NA"/>
    <x v="1"/>
    <d v="2024-06-10T00:00:00"/>
    <d v="2024-07-05T00:00:00"/>
    <x v="1"/>
    <x v="248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s v="MyntraSale"/>
    <s v="MyntraFashion"/>
    <x v="3"/>
    <d v="2025-01-10T00:00:00"/>
    <d v="2025-02-10T00:00:00"/>
    <x v="1"/>
    <x v="249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s v="MyntraFashion"/>
    <s v="FashionDeals"/>
    <x v="2"/>
    <d v="2024-10-05T00:00:00"/>
    <d v="2024-11-05T00:00:00"/>
    <x v="0"/>
    <x v="250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s v="FashionDeals"/>
    <s v="NA"/>
    <x v="2"/>
    <d v="2024-10-05T00:00:00"/>
    <d v="2024-11-05T00:00:00"/>
    <x v="1"/>
    <x v="251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s v="MyntraTrend"/>
    <s v="MyntraSale"/>
    <x v="1"/>
    <d v="2024-06-10T00:00:00"/>
    <d v="2024-07-05T00:00:00"/>
    <x v="1"/>
    <x v="252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s v="FashionDeals"/>
    <s v="NA"/>
    <x v="0"/>
    <d v="2024-08-01T00:00:00"/>
    <d v="2024-08-31T00:00:00"/>
    <x v="1"/>
    <x v="253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s v="MyntraTrend"/>
    <s v="MyntraFashion"/>
    <x v="2"/>
    <d v="2024-10-05T00:00:00"/>
    <d v="2024-11-05T00:00:00"/>
    <x v="1"/>
    <x v="254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s v="StyleWithMyntra"/>
    <s v="NA"/>
    <x v="0"/>
    <d v="2024-08-01T00:00:00"/>
    <d v="2024-08-31T00:00:00"/>
    <x v="1"/>
    <x v="255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s v="StyleWithMyntra"/>
    <s v="MyntraTrend"/>
    <x v="1"/>
    <d v="2024-06-10T00:00:00"/>
    <d v="2024-07-05T00:00:00"/>
    <x v="1"/>
    <x v="256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s v="MyntraSale"/>
    <s v="MyntraFashion"/>
    <x v="3"/>
    <d v="2025-01-10T00:00:00"/>
    <d v="2025-02-10T00:00:00"/>
    <x v="1"/>
    <x v="257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s v="StyleWithMyntra"/>
    <s v="NA"/>
    <x v="2"/>
    <d v="2024-10-05T00:00:00"/>
    <d v="2024-11-05T00:00:00"/>
    <x v="1"/>
    <x v="258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s v="StyleWithMyntra"/>
    <s v="NA"/>
    <x v="1"/>
    <d v="2024-06-10T00:00:00"/>
    <d v="2024-07-05T00:00:00"/>
    <x v="1"/>
    <x v="259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s v="MyntraFashion"/>
    <s v="NA"/>
    <x v="3"/>
    <d v="2025-01-10T00:00:00"/>
    <d v="2025-02-10T00:00:00"/>
    <x v="1"/>
    <x v="260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s v="MyntraSale"/>
    <s v="NA"/>
    <x v="2"/>
    <d v="2024-10-05T00:00:00"/>
    <d v="2024-11-05T00:00:00"/>
    <x v="1"/>
    <x v="261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s v="MyntraSale"/>
    <s v="MyntraFashion"/>
    <x v="3"/>
    <d v="2025-01-10T00:00:00"/>
    <d v="2025-02-10T00:00:00"/>
    <x v="0"/>
    <x v="262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s v="MyntraSale"/>
    <s v="MyntraFashion"/>
    <x v="1"/>
    <d v="2024-06-10T00:00:00"/>
    <d v="2024-07-05T00:00:00"/>
    <x v="1"/>
    <x v="263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s v="MyntraSale"/>
    <s v="MyntraTrend"/>
    <x v="1"/>
    <d v="2024-06-10T00:00:00"/>
    <d v="2024-07-05T00:00:00"/>
    <x v="1"/>
    <x v="264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s v="MyntraSale"/>
    <s v="NA"/>
    <x v="1"/>
    <d v="2024-06-10T00:00:00"/>
    <d v="2024-07-05T00:00:00"/>
    <x v="1"/>
    <x v="265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s v="StyleWithMyntra"/>
    <s v="MyntraTrend"/>
    <x v="0"/>
    <d v="2024-08-01T00:00:00"/>
    <d v="2024-08-31T00:00:00"/>
    <x v="1"/>
    <x v="266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s v="MyntraTrend"/>
    <s v="MyntraSale"/>
    <x v="3"/>
    <d v="2025-01-10T00:00:00"/>
    <d v="2025-02-10T00:00:00"/>
    <x v="1"/>
    <x v="267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s v="StyleWithMyntra"/>
    <s v="NA"/>
    <x v="1"/>
    <d v="2024-06-10T00:00:00"/>
    <d v="2024-07-05T00:00:00"/>
    <x v="1"/>
    <x v="268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s v="StyleWithMyntra"/>
    <s v="MyntraSale"/>
    <x v="0"/>
    <d v="2024-08-01T00:00:00"/>
    <d v="2024-08-31T00:00:00"/>
    <x v="1"/>
    <x v="269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s v="MyntraSale"/>
    <s v="NA"/>
    <x v="1"/>
    <d v="2024-06-10T00:00:00"/>
    <d v="2024-07-05T00:00:00"/>
    <x v="1"/>
    <x v="270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s v="StyleWithMyntra"/>
    <s v="MyntraFashion"/>
    <x v="1"/>
    <d v="2024-06-10T00:00:00"/>
    <d v="2024-07-05T00:00:00"/>
    <x v="0"/>
    <x v="271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s v="FashionDeals"/>
    <s v="MyntraSale"/>
    <x v="3"/>
    <d v="2025-01-10T00:00:00"/>
    <d v="2025-02-10T00:00:00"/>
    <x v="1"/>
    <x v="27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s v="StyleWithMyntra"/>
    <s v="FashionDeals"/>
    <x v="0"/>
    <d v="2024-08-01T00:00:00"/>
    <d v="2024-08-31T00:00:00"/>
    <x v="1"/>
    <x v="273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s v="MyntraSale"/>
    <s v="NA"/>
    <x v="2"/>
    <d v="2024-10-05T00:00:00"/>
    <d v="2024-11-05T00:00:00"/>
    <x v="0"/>
    <x v="274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s v="MyntraTrend"/>
    <s v="NA"/>
    <x v="0"/>
    <d v="2024-08-01T00:00:00"/>
    <d v="2024-08-31T00:00:00"/>
    <x v="1"/>
    <x v="275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s v="MyntraTrend"/>
    <s v="FashionDeals"/>
    <x v="0"/>
    <d v="2024-08-01T00:00:00"/>
    <d v="2024-08-31T00:00:00"/>
    <x v="1"/>
    <x v="276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s v="MyntraTrend"/>
    <s v="NA"/>
    <x v="3"/>
    <d v="2025-01-10T00:00:00"/>
    <d v="2025-02-10T00:00:00"/>
    <x v="1"/>
    <x v="277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s v="StyleWithMyntra"/>
    <s v="FashionDeals"/>
    <x v="1"/>
    <d v="2024-06-10T00:00:00"/>
    <d v="2024-07-05T00:00:00"/>
    <x v="1"/>
    <x v="278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s v="MyntraFashion"/>
    <s v="NA"/>
    <x v="2"/>
    <d v="2024-10-05T00:00:00"/>
    <d v="2024-11-05T00:00:00"/>
    <x v="1"/>
    <x v="279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s v="FashionDeals"/>
    <s v="StyleWithMyntra"/>
    <x v="3"/>
    <d v="2025-01-10T00:00:00"/>
    <d v="2025-02-10T00:00:00"/>
    <x v="1"/>
    <x v="280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s v="MyntraFashion"/>
    <s v="MyntraTrend"/>
    <x v="2"/>
    <d v="2024-10-05T00:00:00"/>
    <d v="2024-11-05T00:00:00"/>
    <x v="0"/>
    <x v="281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s v="MyntraTrend"/>
    <s v="NA"/>
    <x v="3"/>
    <d v="2025-01-10T00:00:00"/>
    <d v="2025-02-10T00:00:00"/>
    <x v="1"/>
    <x v="282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s v="MyntraSale"/>
    <s v="MyntraFashion"/>
    <x v="1"/>
    <d v="2024-06-10T00:00:00"/>
    <d v="2024-07-05T00:00:00"/>
    <x v="1"/>
    <x v="283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s v="MyntraSale"/>
    <s v="NA"/>
    <x v="2"/>
    <d v="2024-10-05T00:00:00"/>
    <d v="2024-11-05T00:00:00"/>
    <x v="1"/>
    <x v="284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s v="FashionDeals"/>
    <s v="StyleWithMyntra"/>
    <x v="3"/>
    <d v="2025-01-10T00:00:00"/>
    <d v="2025-02-10T00:00:00"/>
    <x v="1"/>
    <x v="285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s v="StyleWithMyntra"/>
    <s v="NA"/>
    <x v="2"/>
    <d v="2024-10-05T00:00:00"/>
    <d v="2024-11-05T00:00:00"/>
    <x v="1"/>
    <x v="286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s v="MyntraTrend"/>
    <s v="MyntraFashion"/>
    <x v="2"/>
    <d v="2024-10-05T00:00:00"/>
    <d v="2024-11-05T00:00:00"/>
    <x v="1"/>
    <x v="287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s v="StyleWithMyntra"/>
    <s v="MyntraTrend"/>
    <x v="3"/>
    <d v="2025-01-10T00:00:00"/>
    <d v="2025-02-10T00:00:00"/>
    <x v="1"/>
    <x v="288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s v="MyntraSale"/>
    <s v="NA"/>
    <x v="0"/>
    <d v="2024-08-01T00:00:00"/>
    <d v="2024-08-31T00:00:00"/>
    <x v="1"/>
    <x v="289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s v="MyntraTrend"/>
    <s v="NA"/>
    <x v="0"/>
    <d v="2024-08-01T00:00:00"/>
    <d v="2024-08-31T00:00:00"/>
    <x v="1"/>
    <x v="290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s v="MyntraTrend"/>
    <s v="MyntraSale"/>
    <x v="0"/>
    <d v="2024-08-01T00:00:00"/>
    <d v="2024-08-31T00:00:00"/>
    <x v="1"/>
    <x v="291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s v="MyntraFashion"/>
    <s v="StyleWithMyntra"/>
    <x v="1"/>
    <d v="2024-06-10T00:00:00"/>
    <d v="2024-07-05T00:00:00"/>
    <x v="0"/>
    <x v="292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s v="MyntraTrend"/>
    <s v="NA"/>
    <x v="3"/>
    <d v="2025-01-10T00:00:00"/>
    <d v="2025-02-10T00:00:00"/>
    <x v="1"/>
    <x v="293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s v="FashionDeals"/>
    <s v="NA"/>
    <x v="2"/>
    <d v="2024-10-05T00:00:00"/>
    <d v="2024-11-05T00:00:00"/>
    <x v="1"/>
    <x v="294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s v="MyntraSale"/>
    <s v="NA"/>
    <x v="0"/>
    <d v="2024-08-01T00:00:00"/>
    <d v="2024-08-31T00:00:00"/>
    <x v="1"/>
    <x v="295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s v="StyleWithMyntra"/>
    <s v="FashionDeals"/>
    <x v="3"/>
    <d v="2025-01-10T00:00:00"/>
    <d v="2025-02-10T00:00:00"/>
    <x v="1"/>
    <x v="296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s v="MyntraFashion"/>
    <s v="MyntraTrend"/>
    <x v="3"/>
    <d v="2025-01-10T00:00:00"/>
    <d v="2025-02-10T00:00:00"/>
    <x v="1"/>
    <x v="297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s v="MyntraSale"/>
    <s v="NA"/>
    <x v="2"/>
    <d v="2024-10-05T00:00:00"/>
    <d v="2024-11-05T00:00:00"/>
    <x v="1"/>
    <x v="298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s v="StyleWithMyntra"/>
    <s v="NA"/>
    <x v="1"/>
    <d v="2024-06-10T00:00:00"/>
    <d v="2024-07-05T00:00:00"/>
    <x v="0"/>
    <x v="29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135"/>
    <n v="88"/>
    <n v="344084"/>
    <n v="8.06"/>
    <n v="5904"/>
    <n v="3.0428616268120576E-3"/>
    <n v="1134.9997442484976"/>
    <x v="0"/>
  </r>
  <r>
    <x v="0"/>
    <s v="Facebook"/>
    <n v="1312"/>
    <n v="310"/>
    <n v="42654"/>
    <n v="4.9800000000000004"/>
    <n v="9566"/>
    <n v="2.3491348994232664E-2"/>
    <n v="1311.9927322173771"/>
    <x v="1"/>
  </r>
  <r>
    <x v="0"/>
    <s v="Twitter"/>
    <n v="584"/>
    <n v="169"/>
    <n v="146834"/>
    <n v="8.31"/>
    <n v="26752"/>
    <n v="2.826320879360366E-3"/>
    <n v="583.99884904041301"/>
    <x v="2"/>
  </r>
  <r>
    <x v="0"/>
    <s v="YouTube"/>
    <n v="1535"/>
    <n v="445"/>
    <n v="395536"/>
    <n v="4.1100000000000003"/>
    <n v="30671"/>
    <n v="2.7557542170624167E-3"/>
    <n v="1534.9988749443792"/>
    <x v="3"/>
  </r>
  <r>
    <x v="1"/>
    <s v="Instagram"/>
    <n v="656"/>
    <n v="139"/>
    <n v="49157"/>
    <n v="9.0500000000000007"/>
    <n v="9920"/>
    <n v="1.0517322049758936E-2"/>
    <n v="655.99717232540638"/>
    <x v="4"/>
  </r>
  <r>
    <x v="1"/>
    <s v="Facebook"/>
    <n v="1697"/>
    <n v="414"/>
    <n v="316555"/>
    <n v="2.37"/>
    <n v="7924"/>
    <n v="4.0530081660374974E-3"/>
    <n v="1696.9986921703969"/>
    <x v="4"/>
  </r>
  <r>
    <x v="1"/>
    <s v="Twitter"/>
    <n v="436"/>
    <n v="250"/>
    <n v="254347"/>
    <n v="4.01"/>
    <n v="8912"/>
    <n v="7.3128442639386348E-4"/>
    <n v="435.99901709082474"/>
    <x v="4"/>
  </r>
  <r>
    <x v="1"/>
    <s v="YouTube"/>
    <n v="1197"/>
    <n v="203"/>
    <n v="413878"/>
    <n v="3.16"/>
    <n v="21205"/>
    <n v="2.4016739232334168E-3"/>
    <n v="1196.9995095172974"/>
    <x v="4"/>
  </r>
  <r>
    <x v="2"/>
    <s v="Instagram"/>
    <n v="1048"/>
    <n v="155"/>
    <n v="456946"/>
    <n v="2.46"/>
    <n v="11329"/>
    <n v="1.9542790614208243E-3"/>
    <n v="1047.9996607914284"/>
    <x v="4"/>
  </r>
  <r>
    <x v="2"/>
    <s v="Facebook"/>
    <n v="1753"/>
    <n v="371"/>
    <n v="169496"/>
    <n v="8.11"/>
    <n v="46670"/>
    <n v="8.1535847453627231E-3"/>
    <n v="1752.9978111577855"/>
    <x v="4"/>
  </r>
  <r>
    <x v="2"/>
    <s v="Twitter"/>
    <n v="1335"/>
    <n v="40"/>
    <n v="122732"/>
    <n v="8.19"/>
    <n v="22482"/>
    <n v="1.0551445425805821E-2"/>
    <n v="1334.9996740866277"/>
    <x v="4"/>
  </r>
  <r>
    <x v="2"/>
    <s v="YouTube"/>
    <n v="403"/>
    <n v="66"/>
    <n v="382851"/>
    <n v="3.49"/>
    <n v="24313"/>
    <n v="8.80238003818718E-4"/>
    <n v="402.9998276091743"/>
    <x v="4"/>
  </r>
  <r>
    <x v="3"/>
    <s v="Instagram"/>
    <n v="911"/>
    <n v="282"/>
    <n v="35664"/>
    <n v="6.92"/>
    <n v="18050"/>
    <n v="1.7636832660385824E-2"/>
    <n v="910.99209286675637"/>
    <x v="4"/>
  </r>
  <r>
    <x v="3"/>
    <s v="Facebook"/>
    <n v="1779"/>
    <n v="109"/>
    <n v="26295"/>
    <n v="9.1199999999999992"/>
    <n v="30635"/>
    <n v="6.3510173036698994E-2"/>
    <n v="1778.9958547252329"/>
    <x v="4"/>
  </r>
  <r>
    <x v="3"/>
    <s v="Twitter"/>
    <n v="1238"/>
    <n v="403"/>
    <n v="298421"/>
    <n v="3.5"/>
    <n v="31280"/>
    <n v="2.798060458211721E-3"/>
    <n v="1237.9986495588448"/>
    <x v="4"/>
  </r>
  <r>
    <x v="3"/>
    <s v="YouTube"/>
    <n v="308"/>
    <n v="431"/>
    <n v="426184"/>
    <n v="2.62"/>
    <n v="1783"/>
    <n v="-2.8860773750305035E-4"/>
    <n v="307.99898869971656"/>
    <x v="4"/>
  </r>
  <r>
    <x v="4"/>
    <s v="Instagram"/>
    <n v="226"/>
    <n v="445"/>
    <n v="419447"/>
    <n v="9.36"/>
    <n v="9566"/>
    <n v="-5.2211602419375983E-4"/>
    <n v="225.99893907931158"/>
    <x v="4"/>
  </r>
  <r>
    <x v="4"/>
    <s v="Facebook"/>
    <n v="505"/>
    <n v="441"/>
    <n v="220020"/>
    <n v="4.4800000000000004"/>
    <n v="42307"/>
    <n v="2.9088264703208797E-4"/>
    <n v="504.99799563676032"/>
    <x v="4"/>
  </r>
  <r>
    <x v="4"/>
    <s v="Twitter"/>
    <n v="1420"/>
    <n v="63"/>
    <n v="315305"/>
    <n v="6.19"/>
    <n v="5914"/>
    <n v="4.3037693661692649E-3"/>
    <n v="1419.9998001934634"/>
    <x v="4"/>
  </r>
  <r>
    <x v="4"/>
    <s v="YouTube"/>
    <n v="144"/>
    <n v="53"/>
    <n v="113678"/>
    <n v="8.7200000000000006"/>
    <n v="30060"/>
    <n v="8.0050669434719116E-4"/>
    <n v="143.99953377082636"/>
    <x v="4"/>
  </r>
  <r>
    <x v="5"/>
    <s v="Instagram"/>
    <n v="1757"/>
    <n v="85"/>
    <n v="58223"/>
    <n v="8.74"/>
    <n v="22728"/>
    <n v="2.8717173625543171E-2"/>
    <n v="1756.9985400958385"/>
    <x v="4"/>
  </r>
  <r>
    <x v="5"/>
    <s v="Facebook"/>
    <n v="350"/>
    <n v="41"/>
    <n v="251694"/>
    <n v="1.91"/>
    <n v="38610"/>
    <n v="1.2276812319721568E-3"/>
    <n v="349.99983710378473"/>
    <x v="4"/>
  </r>
  <r>
    <x v="5"/>
    <s v="Twitter"/>
    <n v="987"/>
    <n v="440"/>
    <n v="389810"/>
    <n v="4.66"/>
    <n v="2932"/>
    <n v="1.40324773607655E-3"/>
    <n v="986.99887124496547"/>
    <x v="4"/>
  </r>
  <r>
    <x v="5"/>
    <s v="YouTube"/>
    <n v="883"/>
    <n v="369"/>
    <n v="233694"/>
    <n v="2.88"/>
    <n v="15071"/>
    <n v="2.1994574101175039E-3"/>
    <n v="882.99842101209276"/>
    <x v="4"/>
  </r>
  <r>
    <x v="6"/>
    <s v="Instagram"/>
    <n v="1960"/>
    <n v="115"/>
    <n v="154169"/>
    <n v="3.74"/>
    <n v="10740"/>
    <n v="1.1967386439556591E-2"/>
    <n v="1959.9992540653438"/>
    <x v="4"/>
  </r>
  <r>
    <x v="6"/>
    <s v="Facebook"/>
    <n v="170"/>
    <n v="334"/>
    <n v="334626"/>
    <n v="6.44"/>
    <n v="43420"/>
    <n v="-4.9009939454794306E-4"/>
    <n v="169.99900187074525"/>
    <x v="4"/>
  </r>
  <r>
    <x v="6"/>
    <s v="Twitter"/>
    <n v="704"/>
    <n v="275"/>
    <n v="226002"/>
    <n v="8.56"/>
    <n v="32393"/>
    <n v="1.8982132901478749E-3"/>
    <n v="703.99878319660888"/>
    <x v="4"/>
  </r>
  <r>
    <x v="6"/>
    <s v="YouTube"/>
    <n v="224"/>
    <n v="64"/>
    <n v="156683"/>
    <n v="4.5599999999999996"/>
    <n v="28474"/>
    <n v="1.0211701333265254E-3"/>
    <n v="223.99959153194666"/>
    <x v="4"/>
  </r>
  <r>
    <x v="7"/>
    <s v="Instagram"/>
    <n v="508"/>
    <n v="349"/>
    <n v="473812"/>
    <n v="7.88"/>
    <n v="17328"/>
    <n v="3.3557613568250698E-4"/>
    <n v="507.99926342093488"/>
    <x v="4"/>
  </r>
  <r>
    <x v="7"/>
    <s v="Facebook"/>
    <n v="1391"/>
    <n v="430"/>
    <n v="295032"/>
    <n v="7.86"/>
    <n v="26067"/>
    <n v="3.2572737872501967E-3"/>
    <n v="1390.9985425309796"/>
    <x v="4"/>
  </r>
  <r>
    <x v="7"/>
    <s v="Twitter"/>
    <n v="1701"/>
    <n v="385"/>
    <n v="198278"/>
    <n v="5.34"/>
    <n v="32763"/>
    <n v="6.6371458255580548E-3"/>
    <n v="1700.9980582818064"/>
    <x v="4"/>
  </r>
  <r>
    <x v="7"/>
    <s v="YouTube"/>
    <n v="804"/>
    <n v="487"/>
    <n v="306564"/>
    <n v="5.52"/>
    <n v="26452"/>
    <n v="1.0340418313957282E-3"/>
    <n v="803.99841142469438"/>
    <x v="4"/>
  </r>
  <r>
    <x v="8"/>
    <s v="Instagram"/>
    <n v="653"/>
    <n v="112"/>
    <n v="23664"/>
    <n v="4.05"/>
    <n v="15353"/>
    <n v="2.2861730899256253E-2"/>
    <n v="652.99526707234622"/>
    <x v="4"/>
  </r>
  <r>
    <x v="8"/>
    <s v="Facebook"/>
    <n v="160"/>
    <n v="478"/>
    <n v="435034"/>
    <n v="7.73"/>
    <n v="4839"/>
    <n v="-7.3097734889686784E-4"/>
    <n v="159.99890123530574"/>
    <x v="4"/>
  </r>
  <r>
    <x v="8"/>
    <s v="Twitter"/>
    <n v="1756"/>
    <n v="261"/>
    <n v="287574"/>
    <n v="4.3600000000000003"/>
    <n v="39272"/>
    <n v="5.1986619096302169E-3"/>
    <n v="1755.9990924075194"/>
    <x v="4"/>
  </r>
  <r>
    <x v="8"/>
    <s v="YouTube"/>
    <n v="576"/>
    <n v="101"/>
    <n v="62499"/>
    <n v="3.48"/>
    <n v="16804"/>
    <n v="7.600121601945631E-3"/>
    <n v="575.99838397414362"/>
    <x v="4"/>
  </r>
  <r>
    <x v="9"/>
    <s v="Instagram"/>
    <n v="645"/>
    <n v="293"/>
    <n v="437968"/>
    <n v="7.83"/>
    <n v="49303"/>
    <n v="8.0371168669857163E-4"/>
    <n v="644.99933100135172"/>
    <x v="4"/>
  </r>
  <r>
    <x v="9"/>
    <s v="Facebook"/>
    <n v="214"/>
    <n v="411"/>
    <n v="125034"/>
    <n v="6.11"/>
    <n v="26455"/>
    <n v="-1.5755714445670778E-3"/>
    <n v="213.99671289409281"/>
    <x v="4"/>
  </r>
  <r>
    <x v="9"/>
    <s v="Twitter"/>
    <n v="826"/>
    <n v="498"/>
    <n v="449994"/>
    <n v="9.43"/>
    <n v="12384"/>
    <n v="7.2889860753698943E-4"/>
    <n v="825.99889331857753"/>
    <x v="4"/>
  </r>
  <r>
    <x v="9"/>
    <s v="YouTube"/>
    <n v="460"/>
    <n v="141"/>
    <n v="320650"/>
    <n v="4.04"/>
    <n v="49372"/>
    <n v="9.9485420240137223E-4"/>
    <n v="459.99956026820519"/>
    <x v="4"/>
  </r>
  <r>
    <x v="10"/>
    <s v="Instagram"/>
    <n v="1528"/>
    <n v="203"/>
    <n v="489188"/>
    <n v="6.23"/>
    <n v="47101"/>
    <n v="2.7085701202809553E-3"/>
    <n v="1527.9995850266155"/>
    <x v="4"/>
  </r>
  <r>
    <x v="10"/>
    <s v="Facebook"/>
    <n v="1534"/>
    <n v="200"/>
    <n v="307612"/>
    <n v="6.01"/>
    <n v="37903"/>
    <n v="4.3366318609156986E-3"/>
    <n v="1533.9993498303056"/>
    <x v="4"/>
  </r>
  <r>
    <x v="10"/>
    <s v="Twitter"/>
    <n v="485"/>
    <n v="448"/>
    <n v="434883"/>
    <n v="8.5500000000000007"/>
    <n v="33258"/>
    <n v="8.5080354946042954E-5"/>
    <n v="484.99896983786442"/>
    <x v="4"/>
  </r>
  <r>
    <x v="10"/>
    <s v="YouTube"/>
    <n v="1210"/>
    <n v="178"/>
    <n v="102042"/>
    <n v="5.42"/>
    <n v="6915"/>
    <n v="1.011348268360087E-2"/>
    <n v="1209.9982556202349"/>
    <x v="4"/>
  </r>
  <r>
    <x v="11"/>
    <s v="Instagram"/>
    <n v="215"/>
    <n v="139"/>
    <n v="325444"/>
    <n v="3.25"/>
    <n v="35501"/>
    <n v="2.335271198731579E-4"/>
    <n v="214.99957289118865"/>
    <x v="4"/>
  </r>
  <r>
    <x v="11"/>
    <s v="Facebook"/>
    <n v="1078"/>
    <n v="20"/>
    <n v="183924"/>
    <n v="8.84"/>
    <n v="14203"/>
    <n v="5.7523759813836147E-3"/>
    <n v="1077.9998912594333"/>
    <x v="4"/>
  </r>
  <r>
    <x v="11"/>
    <s v="Twitter"/>
    <n v="1751"/>
    <n v="86"/>
    <n v="188655"/>
    <n v="7.24"/>
    <n v="22206"/>
    <n v="8.825634093981077E-3"/>
    <n v="1750.9995441414221"/>
    <x v="4"/>
  </r>
  <r>
    <x v="11"/>
    <s v="YouTube"/>
    <n v="221"/>
    <n v="31"/>
    <n v="87443"/>
    <n v="6.19"/>
    <n v="10283"/>
    <n v="2.1728440241071327E-3"/>
    <n v="220.99964548334344"/>
    <x v="4"/>
  </r>
  <r>
    <x v="12"/>
    <s v="Instagram"/>
    <n v="1685"/>
    <n v="76"/>
    <n v="453799"/>
    <n v="5.71"/>
    <n v="24913"/>
    <n v="3.5456226214689766E-3"/>
    <n v="1684.9998325249726"/>
    <x v="4"/>
  </r>
  <r>
    <x v="12"/>
    <s v="Facebook"/>
    <n v="248"/>
    <n v="211"/>
    <n v="379380"/>
    <n v="9.0399999999999991"/>
    <n v="26925"/>
    <n v="9.7527544941747058E-5"/>
    <n v="247.99944382940586"/>
    <x v="4"/>
  </r>
  <r>
    <x v="12"/>
    <s v="Twitter"/>
    <n v="1300"/>
    <n v="71"/>
    <n v="186454"/>
    <n v="3.91"/>
    <n v="9942"/>
    <n v="6.5914381026955706E-3"/>
    <n v="1299.9996192090275"/>
    <x v="4"/>
  </r>
  <r>
    <x v="12"/>
    <s v="YouTube"/>
    <n v="422"/>
    <n v="394"/>
    <n v="239044"/>
    <n v="7.83"/>
    <n v="32929"/>
    <n v="1.1713324743561855E-4"/>
    <n v="421.99835176787536"/>
    <x v="4"/>
  </r>
  <r>
    <x v="13"/>
    <s v="Instagram"/>
    <n v="1429"/>
    <n v="182"/>
    <n v="101332"/>
    <n v="7.16"/>
    <n v="37829"/>
    <n v="1.2306082974775983E-2"/>
    <n v="1428.9982039237359"/>
    <x v="4"/>
  </r>
  <r>
    <x v="13"/>
    <s v="Facebook"/>
    <n v="1520"/>
    <n v="475"/>
    <n v="496982"/>
    <n v="6.41"/>
    <n v="24384"/>
    <n v="2.1026918479944948E-3"/>
    <n v="1519.9990442309781"/>
    <x v="4"/>
  </r>
  <r>
    <x v="13"/>
    <s v="Twitter"/>
    <n v="557"/>
    <n v="360"/>
    <n v="318779"/>
    <n v="8.02"/>
    <n v="25797"/>
    <n v="6.1798299135137512E-4"/>
    <n v="556.99887069098031"/>
    <x v="4"/>
  </r>
  <r>
    <x v="13"/>
    <s v="YouTube"/>
    <n v="728"/>
    <n v="395"/>
    <n v="370971"/>
    <n v="3.86"/>
    <n v="12646"/>
    <n v="8.9764429025449434E-4"/>
    <n v="727.99893522674279"/>
    <x v="4"/>
  </r>
  <r>
    <x v="14"/>
    <s v="Instagram"/>
    <n v="1592"/>
    <n v="20"/>
    <n v="378054"/>
    <n v="9.09"/>
    <n v="26663"/>
    <n v="4.1581361392816901E-3"/>
    <n v="1591.9999470975047"/>
    <x v="4"/>
  </r>
  <r>
    <x v="14"/>
    <s v="Facebook"/>
    <n v="1842"/>
    <n v="414"/>
    <n v="307524"/>
    <n v="1.76"/>
    <n v="40478"/>
    <n v="4.6435400163889647E-3"/>
    <n v="1841.9986537636087"/>
    <x v="4"/>
  </r>
  <r>
    <x v="14"/>
    <s v="Twitter"/>
    <n v="751"/>
    <n v="491"/>
    <n v="434047"/>
    <n v="9.24"/>
    <n v="15476"/>
    <n v="5.990134708914012E-4"/>
    <n v="750.99886878609925"/>
    <x v="4"/>
  </r>
  <r>
    <x v="14"/>
    <s v="YouTube"/>
    <n v="1409"/>
    <n v="309"/>
    <n v="64583"/>
    <n v="8.99"/>
    <n v="10217"/>
    <n v="1.7032345973398571E-2"/>
    <n v="1408.9952154591765"/>
    <x v="4"/>
  </r>
  <r>
    <x v="15"/>
    <s v="Instagram"/>
    <n v="778"/>
    <n v="401"/>
    <n v="50793"/>
    <n v="3.4"/>
    <n v="21939"/>
    <n v="7.4222825979957871E-3"/>
    <n v="777.99210521134808"/>
    <x v="4"/>
  </r>
  <r>
    <x v="15"/>
    <s v="Facebook"/>
    <n v="443"/>
    <n v="345"/>
    <n v="474162"/>
    <n v="9.1999999999999993"/>
    <n v="47462"/>
    <n v="2.0668041724136477E-4"/>
    <n v="442.99927240057195"/>
    <x v="4"/>
  </r>
  <r>
    <x v="15"/>
    <s v="Twitter"/>
    <n v="1472"/>
    <n v="347"/>
    <n v="392355"/>
    <n v="8.59"/>
    <n v="30270"/>
    <n v="2.8673012960201858E-3"/>
    <n v="1471.9991155968446"/>
    <x v="4"/>
  </r>
  <r>
    <x v="15"/>
    <s v="YouTube"/>
    <n v="123"/>
    <n v="155"/>
    <n v="119934"/>
    <n v="3.5"/>
    <n v="5442"/>
    <n v="-2.6681341404439108E-4"/>
    <n v="122.99870762252573"/>
    <x v="4"/>
  </r>
  <r>
    <x v="16"/>
    <s v="Instagram"/>
    <n v="817"/>
    <n v="151"/>
    <n v="422625"/>
    <n v="2.36"/>
    <n v="1083"/>
    <n v="1.5758651286601596E-3"/>
    <n v="816.99964270925761"/>
    <x v="4"/>
  </r>
  <r>
    <x v="16"/>
    <s v="Facebook"/>
    <n v="198"/>
    <n v="217"/>
    <n v="239753"/>
    <n v="7.36"/>
    <n v="11901"/>
    <n v="-7.9248226299566635E-5"/>
    <n v="197.99909490183649"/>
    <x v="4"/>
  </r>
  <r>
    <x v="16"/>
    <s v="Twitter"/>
    <n v="1911"/>
    <n v="231"/>
    <n v="268516"/>
    <n v="8.5500000000000007"/>
    <n v="24018"/>
    <n v="6.2566104068286429E-3"/>
    <n v="1910.9991397160691"/>
    <x v="4"/>
  </r>
  <r>
    <x v="16"/>
    <s v="YouTube"/>
    <n v="1218"/>
    <n v="212"/>
    <n v="63177"/>
    <n v="8.1300000000000008"/>
    <n v="38883"/>
    <n v="1.592351646960128E-2"/>
    <n v="1217.9966443484179"/>
    <x v="4"/>
  </r>
  <r>
    <x v="17"/>
    <s v="Instagram"/>
    <n v="1433"/>
    <n v="408"/>
    <n v="370269"/>
    <n v="3.3"/>
    <n v="30575"/>
    <n v="2.7682576721248606E-3"/>
    <n v="1432.9988980984094"/>
    <x v="4"/>
  </r>
  <r>
    <x v="17"/>
    <s v="Facebook"/>
    <n v="250"/>
    <n v="429"/>
    <n v="453423"/>
    <n v="1.77"/>
    <n v="2315"/>
    <n v="-3.9477485703195471E-4"/>
    <n v="249.99905386361081"/>
    <x v="4"/>
  </r>
  <r>
    <x v="17"/>
    <s v="Twitter"/>
    <n v="752"/>
    <n v="153"/>
    <n v="64906"/>
    <n v="2.09"/>
    <n v="12148"/>
    <n v="9.2287307798970819E-3"/>
    <n v="751.99764274489257"/>
    <x v="4"/>
  </r>
  <r>
    <x v="17"/>
    <s v="YouTube"/>
    <n v="1918"/>
    <n v="212"/>
    <n v="94360"/>
    <n v="7.36"/>
    <n v="36851"/>
    <n v="1.8079694785926241E-2"/>
    <n v="1917.9977532852904"/>
    <x v="4"/>
  </r>
  <r>
    <x v="18"/>
    <s v="Instagram"/>
    <n v="1939"/>
    <n v="67"/>
    <n v="187183"/>
    <n v="6.25"/>
    <n v="41215"/>
    <n v="1.0000908202133741E-2"/>
    <n v="1938.9996420615121"/>
    <x v="4"/>
  </r>
  <r>
    <x v="18"/>
    <s v="Facebook"/>
    <n v="1929"/>
    <n v="267"/>
    <n v="379363"/>
    <n v="1.75"/>
    <n v="43836"/>
    <n v="4.3810281972675247E-3"/>
    <n v="1928.999296188611"/>
    <x v="4"/>
  </r>
  <r>
    <x v="18"/>
    <s v="Twitter"/>
    <n v="437"/>
    <n v="330"/>
    <n v="476486"/>
    <n v="4.97"/>
    <n v="4509"/>
    <n v="2.2456063766826309E-4"/>
    <n v="436.99930742980905"/>
    <x v="4"/>
  </r>
  <r>
    <x v="18"/>
    <s v="YouTube"/>
    <n v="307"/>
    <n v="189"/>
    <n v="117767"/>
    <n v="9.3000000000000007"/>
    <n v="27822"/>
    <n v="1.0019784829366461E-3"/>
    <n v="306.99839513615871"/>
    <x v="4"/>
  </r>
  <r>
    <x v="19"/>
    <s v="Instagram"/>
    <n v="1527"/>
    <n v="303"/>
    <n v="388555"/>
    <n v="8.9"/>
    <n v="36397"/>
    <n v="3.1501331857780751E-3"/>
    <n v="1526.9992201876182"/>
    <x v="4"/>
  </r>
  <r>
    <x v="19"/>
    <s v="Facebook"/>
    <n v="643"/>
    <n v="358"/>
    <n v="157599"/>
    <n v="3.88"/>
    <n v="7285"/>
    <n v="1.8083871090552605E-3"/>
    <n v="642.99772841198228"/>
    <x v="4"/>
  </r>
  <r>
    <x v="19"/>
    <s v="Twitter"/>
    <n v="201"/>
    <n v="221"/>
    <n v="309772"/>
    <n v="5.9"/>
    <n v="33174"/>
    <n v="-6.456361452939582E-5"/>
    <n v="200.99928657205945"/>
    <x v="4"/>
  </r>
  <r>
    <x v="19"/>
    <s v="YouTube"/>
    <n v="414"/>
    <n v="47"/>
    <n v="199178"/>
    <n v="1.53"/>
    <n v="6742"/>
    <n v="1.8425729749269497E-3"/>
    <n v="413.99976403016399"/>
    <x v="4"/>
  </r>
  <r>
    <x v="20"/>
    <s v="Instagram"/>
    <n v="703"/>
    <n v="441"/>
    <n v="357089"/>
    <n v="6.5"/>
    <n v="32478"/>
    <n v="7.3371064356504961E-4"/>
    <n v="702.99876501376411"/>
    <x v="4"/>
  </r>
  <r>
    <x v="20"/>
    <s v="Facebook"/>
    <n v="508"/>
    <n v="69"/>
    <n v="23492"/>
    <n v="3.16"/>
    <n v="42824"/>
    <n v="1.8687212668142345E-2"/>
    <n v="507.99706282989956"/>
    <x v="4"/>
  </r>
  <r>
    <x v="20"/>
    <s v="Twitter"/>
    <n v="697"/>
    <n v="61"/>
    <n v="258287"/>
    <n v="8.25"/>
    <n v="21208"/>
    <n v="2.4623771231227277E-3"/>
    <n v="696.99976382860928"/>
    <x v="4"/>
  </r>
  <r>
    <x v="20"/>
    <s v="YouTube"/>
    <n v="1707"/>
    <n v="223"/>
    <n v="256910"/>
    <n v="5.41"/>
    <n v="44321"/>
    <n v="5.7763419096181542E-3"/>
    <n v="1706.9991319917481"/>
    <x v="4"/>
  </r>
  <r>
    <x v="21"/>
    <s v="Instagram"/>
    <n v="642"/>
    <n v="66"/>
    <n v="346522"/>
    <n v="5.85"/>
    <n v="13116"/>
    <n v="1.6622321237901201E-3"/>
    <n v="641.9998095359025"/>
    <x v="4"/>
  </r>
  <r>
    <x v="21"/>
    <s v="Facebook"/>
    <n v="859"/>
    <n v="473"/>
    <n v="209987"/>
    <n v="4.46"/>
    <n v="30214"/>
    <n v="1.8382090319876945E-3"/>
    <n v="858.99774747960589"/>
    <x v="4"/>
  </r>
  <r>
    <x v="21"/>
    <s v="Twitter"/>
    <n v="191"/>
    <n v="154"/>
    <n v="240550"/>
    <n v="5.22"/>
    <n v="15827"/>
    <n v="1.5381417584701726E-4"/>
    <n v="190.99935980045728"/>
    <x v="4"/>
  </r>
  <r>
    <x v="21"/>
    <s v="YouTube"/>
    <n v="1814"/>
    <n v="157"/>
    <n v="305827"/>
    <n v="1.99"/>
    <n v="46643"/>
    <n v="5.4180958515762179E-3"/>
    <n v="1813.9994866378704"/>
    <x v="4"/>
  </r>
  <r>
    <x v="22"/>
    <s v="Instagram"/>
    <n v="1466"/>
    <n v="69"/>
    <n v="54935"/>
    <n v="6.85"/>
    <n v="36484"/>
    <n v="2.5430053699827069E-2"/>
    <n v="1465.9987439701465"/>
    <x v="4"/>
  </r>
  <r>
    <x v="22"/>
    <s v="Facebook"/>
    <n v="947"/>
    <n v="407"/>
    <n v="319186"/>
    <n v="3.32"/>
    <n v="4996"/>
    <n v="1.6918035252172713E-3"/>
    <n v="946.99872488141716"/>
    <x v="4"/>
  </r>
  <r>
    <x v="22"/>
    <s v="Twitter"/>
    <n v="1821"/>
    <n v="218"/>
    <n v="439080"/>
    <n v="5.68"/>
    <n v="36095"/>
    <n v="3.6508153411678964E-3"/>
    <n v="1820.9995035073334"/>
    <x v="4"/>
  </r>
  <r>
    <x v="22"/>
    <s v="YouTube"/>
    <n v="1507"/>
    <n v="463"/>
    <n v="258944"/>
    <n v="6.08"/>
    <n v="16443"/>
    <n v="4.0317597627286209E-3"/>
    <n v="1506.998211968611"/>
    <x v="4"/>
  </r>
  <r>
    <x v="23"/>
    <s v="Instagram"/>
    <n v="1075"/>
    <n v="173"/>
    <n v="51395"/>
    <n v="4.66"/>
    <n v="47812"/>
    <n v="1.7550345364335054E-2"/>
    <n v="1074.9966339138048"/>
    <x v="4"/>
  </r>
  <r>
    <x v="23"/>
    <s v="Facebook"/>
    <n v="171"/>
    <n v="277"/>
    <n v="309483"/>
    <n v="8.6999999999999993"/>
    <n v="38452"/>
    <n v="-3.4250669665215861E-4"/>
    <n v="170.99910495891535"/>
    <x v="4"/>
  </r>
  <r>
    <x v="23"/>
    <s v="Twitter"/>
    <n v="1487"/>
    <n v="337"/>
    <n v="87305"/>
    <n v="2.46"/>
    <n v="30428"/>
    <n v="1.3172212358971423E-2"/>
    <n v="1486.996139969074"/>
    <x v="4"/>
  </r>
  <r>
    <x v="23"/>
    <s v="YouTube"/>
    <n v="454"/>
    <n v="105"/>
    <n v="121091"/>
    <n v="7.97"/>
    <n v="9269"/>
    <n v="2.8821299683708945E-3"/>
    <n v="453.99913288353389"/>
    <x v="4"/>
  </r>
  <r>
    <x v="24"/>
    <s v="Instagram"/>
    <n v="187"/>
    <n v="236"/>
    <n v="51087"/>
    <n v="9.41"/>
    <n v="29533"/>
    <n v="-9.5914811987394058E-4"/>
    <n v="186.99538042946347"/>
    <x v="4"/>
  </r>
  <r>
    <x v="24"/>
    <s v="Facebook"/>
    <n v="513"/>
    <n v="441"/>
    <n v="338847"/>
    <n v="2.68"/>
    <n v="39997"/>
    <n v="2.1248528096751631E-4"/>
    <n v="512.99869852765403"/>
    <x v="4"/>
  </r>
  <r>
    <x v="24"/>
    <s v="Twitter"/>
    <n v="628"/>
    <n v="183"/>
    <n v="487523"/>
    <n v="7.32"/>
    <n v="5391"/>
    <n v="9.1277744844858602E-4"/>
    <n v="627.99962463309419"/>
    <x v="4"/>
  </r>
  <r>
    <x v="24"/>
    <s v="YouTube"/>
    <n v="278"/>
    <n v="218"/>
    <n v="301695"/>
    <n v="4.68"/>
    <n v="22373"/>
    <n v="1.9887634863023914E-4"/>
    <n v="277.99927741593331"/>
    <x v="4"/>
  </r>
  <r>
    <x v="25"/>
    <s v="Instagram"/>
    <n v="1854"/>
    <n v="161"/>
    <n v="282466"/>
    <n v="5.17"/>
    <n v="1810"/>
    <n v="5.9936417126309005E-3"/>
    <n v="1853.9994300198962"/>
    <x v="4"/>
  </r>
  <r>
    <x v="25"/>
    <s v="Facebook"/>
    <n v="1710"/>
    <n v="378"/>
    <n v="336661"/>
    <n v="6.2"/>
    <n v="28498"/>
    <n v="3.9565022381564839E-3"/>
    <n v="1709.9988772088243"/>
    <x v="4"/>
  </r>
  <r>
    <x v="25"/>
    <s v="Twitter"/>
    <n v="330"/>
    <n v="232"/>
    <n v="88455"/>
    <n v="2.69"/>
    <n v="39530"/>
    <n v="1.1079079758069075E-3"/>
    <n v="329.99737719744502"/>
    <x v="4"/>
  </r>
  <r>
    <x v="25"/>
    <s v="YouTube"/>
    <n v="1293"/>
    <n v="408"/>
    <n v="62535"/>
    <n v="8.9"/>
    <n v="37876"/>
    <n v="1.4152074838090669E-2"/>
    <n v="1292.9934756536341"/>
    <x v="4"/>
  </r>
  <r>
    <x v="26"/>
    <s v="Instagram"/>
    <n v="1696"/>
    <n v="71"/>
    <n v="421957"/>
    <n v="3.79"/>
    <n v="36103"/>
    <n v="3.8511033114748661E-3"/>
    <n v="1695.9998317364091"/>
    <x v="4"/>
  </r>
  <r>
    <x v="26"/>
    <s v="Facebook"/>
    <n v="1902"/>
    <n v="196"/>
    <n v="470269"/>
    <n v="4.79"/>
    <n v="26103"/>
    <n v="3.6277109484146308E-3"/>
    <n v="1901.9995832172649"/>
    <x v="4"/>
  </r>
  <r>
    <x v="26"/>
    <s v="Twitter"/>
    <n v="1441"/>
    <n v="268"/>
    <n v="309904"/>
    <n v="6.37"/>
    <n v="3455"/>
    <n v="3.7850431101244257E-3"/>
    <n v="1440.9991352160669"/>
    <x v="4"/>
  </r>
  <r>
    <x v="26"/>
    <s v="YouTube"/>
    <n v="452"/>
    <n v="161"/>
    <n v="221274"/>
    <n v="2.65"/>
    <n v="40888"/>
    <n v="1.3151115811166245E-3"/>
    <n v="451.99927239531081"/>
    <x v="4"/>
  </r>
  <r>
    <x v="27"/>
    <s v="Instagram"/>
    <n v="1494"/>
    <n v="375"/>
    <n v="220616"/>
    <n v="1.81"/>
    <n v="22724"/>
    <n v="5.0721615839286359E-3"/>
    <n v="1493.9983002139463"/>
    <x v="4"/>
  </r>
  <r>
    <x v="27"/>
    <s v="Facebook"/>
    <n v="1514"/>
    <n v="141"/>
    <n v="35842"/>
    <n v="7.47"/>
    <n v="18601"/>
    <n v="3.8307014117515761E-2"/>
    <n v="1513.9960660677418"/>
    <x v="4"/>
  </r>
  <r>
    <x v="27"/>
    <s v="Twitter"/>
    <n v="1937"/>
    <n v="210"/>
    <n v="20607"/>
    <n v="4.2"/>
    <n v="20861"/>
    <n v="8.3806473528412681E-2"/>
    <n v="1936.989809288106"/>
    <x v="4"/>
  </r>
  <r>
    <x v="27"/>
    <s v="YouTube"/>
    <n v="736"/>
    <n v="163"/>
    <n v="451894"/>
    <n v="5.43"/>
    <n v="46625"/>
    <n v="1.2679964770499277E-3"/>
    <n v="735.99963929594105"/>
    <x v="4"/>
  </r>
  <r>
    <x v="28"/>
    <s v="Instagram"/>
    <n v="1502"/>
    <n v="70"/>
    <n v="465553"/>
    <n v="3.32"/>
    <n v="20692"/>
    <n v="3.0759118725472716E-3"/>
    <n v="1501.9998496411795"/>
    <x v="4"/>
  </r>
  <r>
    <x v="28"/>
    <s v="Facebook"/>
    <n v="1623"/>
    <n v="246"/>
    <n v="415815"/>
    <n v="8.11"/>
    <n v="18656"/>
    <n v="3.311568846722701E-3"/>
    <n v="1622.9994083907507"/>
    <x v="4"/>
  </r>
  <r>
    <x v="28"/>
    <s v="Twitter"/>
    <n v="1592"/>
    <n v="233"/>
    <n v="327183"/>
    <n v="6.66"/>
    <n v="13316"/>
    <n v="4.1536387893013997E-3"/>
    <n v="1591.9992878603107"/>
    <x v="4"/>
  </r>
  <r>
    <x v="28"/>
    <s v="YouTube"/>
    <n v="1004"/>
    <n v="128"/>
    <n v="488901"/>
    <n v="8.09"/>
    <n v="49558"/>
    <n v="1.7917737946946315E-3"/>
    <n v="1003.9997381883039"/>
    <x v="4"/>
  </r>
  <r>
    <x v="29"/>
    <s v="Instagram"/>
    <n v="1092"/>
    <n v="408"/>
    <n v="280795"/>
    <n v="8.44"/>
    <n v="4683"/>
    <n v="2.4359408109118751E-3"/>
    <n v="1091.9985469826743"/>
    <x v="4"/>
  </r>
  <r>
    <x v="29"/>
    <s v="Facebook"/>
    <n v="1155"/>
    <n v="425"/>
    <n v="93347"/>
    <n v="2.02"/>
    <n v="47502"/>
    <n v="7.8202834584935772E-3"/>
    <n v="1154.9954470952468"/>
    <x v="4"/>
  </r>
  <r>
    <x v="29"/>
    <s v="Twitter"/>
    <n v="1137"/>
    <n v="226"/>
    <n v="81119"/>
    <n v="7.74"/>
    <n v="35359"/>
    <n v="1.1230414576116569E-2"/>
    <n v="1136.9972139696001"/>
    <x v="4"/>
  </r>
  <r>
    <x v="29"/>
    <s v="YouTube"/>
    <n v="1900"/>
    <n v="311"/>
    <n v="25177"/>
    <n v="2.89"/>
    <n v="14154"/>
    <n v="6.3113158835445049E-2"/>
    <n v="1899.9876474560115"/>
    <x v="4"/>
  </r>
  <r>
    <x v="30"/>
    <s v="Instagram"/>
    <n v="1814"/>
    <n v="49"/>
    <n v="140804"/>
    <n v="1.76"/>
    <n v="4313"/>
    <n v="1.253515525127127E-2"/>
    <n v="1813.9996519985227"/>
    <x v="4"/>
  </r>
  <r>
    <x v="30"/>
    <s v="Facebook"/>
    <n v="1980"/>
    <n v="204"/>
    <n v="379431"/>
    <n v="3.09"/>
    <n v="25140"/>
    <n v="4.6806929323118035E-3"/>
    <n v="1979.9994623528389"/>
    <x v="4"/>
  </r>
  <r>
    <x v="30"/>
    <s v="Twitter"/>
    <n v="1786"/>
    <n v="257"/>
    <n v="274831"/>
    <n v="4.68"/>
    <n v="9118"/>
    <n v="5.5634189738421064E-3"/>
    <n v="1785.9990648798716"/>
    <x v="4"/>
  </r>
  <r>
    <x v="30"/>
    <s v="YouTube"/>
    <n v="1495"/>
    <n v="35"/>
    <n v="136845"/>
    <n v="4.4800000000000004"/>
    <n v="39931"/>
    <n v="1.0669005078738719E-2"/>
    <n v="1494.9997442361796"/>
    <x v="4"/>
  </r>
  <r>
    <x v="31"/>
    <s v="Instagram"/>
    <n v="1013"/>
    <n v="110"/>
    <n v="466382"/>
    <n v="5.3"/>
    <n v="37132"/>
    <n v="1.9361810704529763E-3"/>
    <n v="1012.9997641418408"/>
    <x v="4"/>
  </r>
  <r>
    <x v="31"/>
    <s v="Facebook"/>
    <n v="816"/>
    <n v="196"/>
    <n v="95728"/>
    <n v="8.1999999999999993"/>
    <n v="17951"/>
    <n v="6.4766839378238338E-3"/>
    <n v="815.99795253217451"/>
    <x v="4"/>
  </r>
  <r>
    <x v="31"/>
    <s v="Twitter"/>
    <n v="1633"/>
    <n v="445"/>
    <n v="371156"/>
    <n v="2.2200000000000002"/>
    <n v="2798"/>
    <n v="3.2008104408927781E-3"/>
    <n v="1632.9988010432271"/>
    <x v="4"/>
  </r>
  <r>
    <x v="31"/>
    <s v="YouTube"/>
    <n v="891"/>
    <n v="45"/>
    <n v="95410"/>
    <n v="8.33"/>
    <n v="15045"/>
    <n v="8.8669950738916262E-3"/>
    <n v="890.99952835132581"/>
    <x v="4"/>
  </r>
  <r>
    <x v="32"/>
    <s v="Instagram"/>
    <n v="1855"/>
    <n v="133"/>
    <n v="349413"/>
    <n v="3.3"/>
    <n v="14548"/>
    <n v="4.9282654051223049E-3"/>
    <n v="1854.999619361615"/>
    <x v="4"/>
  </r>
  <r>
    <x v="32"/>
    <s v="Facebook"/>
    <n v="651"/>
    <n v="353"/>
    <n v="224699"/>
    <n v="5.61"/>
    <n v="45708"/>
    <n v="1.3262186302564765E-3"/>
    <n v="650.99842900947488"/>
    <x v="4"/>
  </r>
  <r>
    <x v="32"/>
    <s v="Twitter"/>
    <n v="118"/>
    <n v="262"/>
    <n v="487896"/>
    <n v="2.56"/>
    <n v="12350"/>
    <n v="-2.9514486693885583E-4"/>
    <n v="117.99946300031154"/>
    <x v="4"/>
  </r>
  <r>
    <x v="32"/>
    <s v="YouTube"/>
    <n v="1331"/>
    <n v="430"/>
    <n v="14437"/>
    <n v="3.29"/>
    <n v="40868"/>
    <n v="6.2409087760615087E-2"/>
    <n v="1330.9702154187157"/>
    <x v="4"/>
  </r>
  <r>
    <x v="33"/>
    <s v="Instagram"/>
    <n v="1748"/>
    <n v="176"/>
    <n v="383681"/>
    <n v="9.24"/>
    <n v="43122"/>
    <n v="4.0971536250166149E-3"/>
    <n v="1747.9995412855992"/>
    <x v="4"/>
  </r>
  <r>
    <x v="33"/>
    <s v="Facebook"/>
    <n v="663"/>
    <n v="236"/>
    <n v="479490"/>
    <n v="4.51"/>
    <n v="23853"/>
    <n v="8.9052952094934197E-4"/>
    <n v="662.99950781038183"/>
    <x v="4"/>
  </r>
  <r>
    <x v="33"/>
    <s v="Twitter"/>
    <n v="1040"/>
    <n v="149"/>
    <n v="124404"/>
    <n v="5.23"/>
    <n v="45380"/>
    <n v="7.1621491270377159E-3"/>
    <n v="1039.9988022893156"/>
    <x v="4"/>
  </r>
  <r>
    <x v="33"/>
    <s v="YouTube"/>
    <n v="1166"/>
    <n v="442"/>
    <n v="336949"/>
    <n v="4.68"/>
    <n v="7705"/>
    <n v="2.1486931256659019E-3"/>
    <n v="1165.9986882287824"/>
    <x v="4"/>
  </r>
  <r>
    <x v="34"/>
    <s v="Instagram"/>
    <n v="115"/>
    <n v="281"/>
    <n v="357265"/>
    <n v="9.23"/>
    <n v="25525"/>
    <n v="-4.6464109274628077E-4"/>
    <n v="114.9992134689936"/>
    <x v="4"/>
  </r>
  <r>
    <x v="34"/>
    <s v="Facebook"/>
    <n v="1249"/>
    <n v="351"/>
    <n v="321307"/>
    <n v="6.37"/>
    <n v="20560"/>
    <n v="2.7948348464241365E-3"/>
    <n v="1248.998907586825"/>
    <x v="4"/>
  </r>
  <r>
    <x v="34"/>
    <s v="Twitter"/>
    <n v="1501"/>
    <n v="75"/>
    <n v="262569"/>
    <n v="2.0099999999999998"/>
    <n v="19119"/>
    <n v="5.4309533874905263E-3"/>
    <n v="1500.9997143607966"/>
    <x v="4"/>
  </r>
  <r>
    <x v="34"/>
    <s v="YouTube"/>
    <n v="1411"/>
    <n v="186"/>
    <n v="461669"/>
    <n v="3.72"/>
    <n v="43999"/>
    <n v="2.6534161921203288E-3"/>
    <n v="1410.9995971139497"/>
    <x v="4"/>
  </r>
  <r>
    <x v="35"/>
    <s v="Instagram"/>
    <n v="1556"/>
    <n v="476"/>
    <n v="351556"/>
    <n v="3.89"/>
    <n v="10825"/>
    <n v="3.0720567989168156E-3"/>
    <n v="1555.9986460194109"/>
    <x v="4"/>
  </r>
  <r>
    <x v="35"/>
    <s v="Facebook"/>
    <n v="1159"/>
    <n v="411"/>
    <n v="135987"/>
    <n v="8.6999999999999993"/>
    <n v="40323"/>
    <n v="5.5005257855530306E-3"/>
    <n v="1158.9969776522755"/>
    <x v="4"/>
  </r>
  <r>
    <x v="35"/>
    <s v="Twitter"/>
    <n v="927"/>
    <n v="358"/>
    <n v="177554"/>
    <n v="6.95"/>
    <n v="48270"/>
    <n v="3.2046588643454949E-3"/>
    <n v="926.99798371199745"/>
    <x v="4"/>
  </r>
  <r>
    <x v="35"/>
    <s v="YouTube"/>
    <n v="152"/>
    <n v="355"/>
    <n v="270766"/>
    <n v="9.48"/>
    <n v="18001"/>
    <n v="-7.4972485467156139E-4"/>
    <n v="151.99868890481079"/>
    <x v="4"/>
  </r>
  <r>
    <x v="36"/>
    <s v="Instagram"/>
    <n v="1957"/>
    <n v="234"/>
    <n v="222126"/>
    <n v="4.6100000000000003"/>
    <n v="3314"/>
    <n v="7.7568587198256845E-3"/>
    <n v="1956.9989465438534"/>
    <x v="4"/>
  </r>
  <r>
    <x v="36"/>
    <s v="Facebook"/>
    <n v="1294"/>
    <n v="382"/>
    <n v="309914"/>
    <n v="8.0299999999999994"/>
    <n v="23489"/>
    <n v="2.9427518601934728E-3"/>
    <n v="1293.9987673999883"/>
    <x v="4"/>
  </r>
  <r>
    <x v="36"/>
    <s v="Twitter"/>
    <n v="1587"/>
    <n v="385"/>
    <n v="126582"/>
    <n v="6.99"/>
    <n v="42832"/>
    <n v="9.4958208908059605E-3"/>
    <n v="1586.9969584933087"/>
    <x v="4"/>
  </r>
  <r>
    <x v="36"/>
    <s v="YouTube"/>
    <n v="1707"/>
    <n v="263"/>
    <n v="485280"/>
    <n v="9.0299999999999994"/>
    <n v="24494"/>
    <n v="2.9756017144741179E-3"/>
    <n v="1706.9994580448401"/>
    <x v="4"/>
  </r>
  <r>
    <x v="37"/>
    <s v="Instagram"/>
    <n v="1138"/>
    <n v="173"/>
    <n v="453243"/>
    <n v="2.86"/>
    <n v="44097"/>
    <n v="2.1291007252180398E-3"/>
    <n v="1137.9996183062949"/>
    <x v="4"/>
  </r>
  <r>
    <x v="37"/>
    <s v="Facebook"/>
    <n v="1895"/>
    <n v="305"/>
    <n v="104967"/>
    <n v="3.85"/>
    <n v="31853"/>
    <n v="1.5147617822744291E-2"/>
    <n v="1894.9970943248832"/>
    <x v="4"/>
  </r>
  <r>
    <x v="37"/>
    <s v="Twitter"/>
    <n v="362"/>
    <n v="399"/>
    <n v="145608"/>
    <n v="7.3"/>
    <n v="37636"/>
    <n v="-2.5410691720235154E-4"/>
    <n v="361.99725976594692"/>
    <x v="4"/>
  </r>
  <r>
    <x v="37"/>
    <s v="YouTube"/>
    <n v="1662"/>
    <n v="487"/>
    <n v="105980"/>
    <n v="9.08"/>
    <n v="22996"/>
    <n v="1.1086997546706926E-2"/>
    <n v="1661.9954047933572"/>
    <x v="4"/>
  </r>
  <r>
    <x v="38"/>
    <s v="Instagram"/>
    <n v="1440"/>
    <n v="65"/>
    <n v="126524"/>
    <n v="4.34"/>
    <n v="49772"/>
    <n v="1.0867503398564699E-2"/>
    <n v="1439.9994862634758"/>
    <x v="4"/>
  </r>
  <r>
    <x v="38"/>
    <s v="Facebook"/>
    <n v="1884"/>
    <n v="177"/>
    <n v="230448"/>
    <n v="7.8"/>
    <n v="22713"/>
    <n v="7.4073109768798169E-3"/>
    <n v="1883.9992319308478"/>
    <x v="4"/>
  </r>
  <r>
    <x v="38"/>
    <s v="Twitter"/>
    <n v="861"/>
    <n v="153"/>
    <n v="317007"/>
    <n v="3.85"/>
    <n v="8718"/>
    <n v="2.2333891680625349E-3"/>
    <n v="860.99951736081539"/>
    <x v="4"/>
  </r>
  <r>
    <x v="38"/>
    <s v="YouTube"/>
    <n v="1063"/>
    <n v="47"/>
    <n v="464239"/>
    <n v="6.58"/>
    <n v="39031"/>
    <n v="2.1885278918832756E-3"/>
    <n v="1062.9998987590443"/>
    <x v="4"/>
  </r>
  <r>
    <x v="39"/>
    <s v="Instagram"/>
    <n v="1371"/>
    <n v="56"/>
    <n v="257579"/>
    <n v="8.6199999999999992"/>
    <n v="33799"/>
    <n v="5.1052298518124532E-3"/>
    <n v="1370.999782590972"/>
    <x v="4"/>
  </r>
  <r>
    <x v="39"/>
    <s v="Facebook"/>
    <n v="345"/>
    <n v="464"/>
    <n v="366881"/>
    <n v="4.55"/>
    <n v="20553"/>
    <n v="-3.2435585380545735E-4"/>
    <n v="344.99873528473807"/>
    <x v="4"/>
  </r>
  <r>
    <x v="39"/>
    <s v="Twitter"/>
    <n v="946"/>
    <n v="47"/>
    <n v="466575"/>
    <n v="8.33"/>
    <n v="10002"/>
    <n v="1.9268070513850934E-3"/>
    <n v="945.99989926592718"/>
    <x v="4"/>
  </r>
  <r>
    <x v="39"/>
    <s v="YouTube"/>
    <n v="510"/>
    <n v="195"/>
    <n v="224534"/>
    <n v="9.4"/>
    <n v="30987"/>
    <n v="1.4029055733207443E-3"/>
    <n v="509.99913153464507"/>
    <x v="4"/>
  </r>
  <r>
    <x v="40"/>
    <s v="Instagram"/>
    <n v="393"/>
    <n v="181"/>
    <n v="462142"/>
    <n v="7.23"/>
    <n v="6296"/>
    <n v="4.5873346287504706E-4"/>
    <n v="392.99960834548688"/>
    <x v="4"/>
  </r>
  <r>
    <x v="40"/>
    <s v="Facebook"/>
    <n v="1098"/>
    <n v="190"/>
    <n v="340842"/>
    <n v="9.39"/>
    <n v="21539"/>
    <n v="2.6639909400836752E-3"/>
    <n v="1097.9994425569619"/>
    <x v="4"/>
  </r>
  <r>
    <x v="40"/>
    <s v="Twitter"/>
    <n v="1399"/>
    <n v="49"/>
    <n v="12471"/>
    <n v="5.12"/>
    <n v="14722"/>
    <n v="0.10825114265095021"/>
    <n v="1398.9960708844519"/>
    <x v="4"/>
  </r>
  <r>
    <x v="40"/>
    <s v="YouTube"/>
    <n v="1658"/>
    <n v="416"/>
    <n v="98397"/>
    <n v="6.11"/>
    <n v="11383"/>
    <n v="1.2622336046830695E-2"/>
    <n v="1657.9957722288282"/>
    <x v="4"/>
  </r>
  <r>
    <x v="41"/>
    <s v="Instagram"/>
    <n v="1102"/>
    <n v="422"/>
    <n v="410330"/>
    <n v="7.74"/>
    <n v="9480"/>
    <n v="1.6572027392586454E-3"/>
    <n v="1101.9989715594766"/>
    <x v="4"/>
  </r>
  <r>
    <x v="41"/>
    <s v="Facebook"/>
    <n v="1358"/>
    <n v="242"/>
    <n v="342129"/>
    <n v="4.9400000000000004"/>
    <n v="29116"/>
    <n v="3.2619275185675578E-3"/>
    <n v="1357.9992926644629"/>
    <x v="4"/>
  </r>
  <r>
    <x v="41"/>
    <s v="Twitter"/>
    <n v="1077"/>
    <n v="216"/>
    <n v="12447"/>
    <n v="1.8"/>
    <n v="14068"/>
    <n v="6.9173294769824048E-2"/>
    <n v="1076.9826464208243"/>
    <x v="4"/>
  </r>
  <r>
    <x v="41"/>
    <s v="YouTube"/>
    <n v="1596"/>
    <n v="211"/>
    <n v="17380"/>
    <n v="8.64"/>
    <n v="35801"/>
    <n v="7.9689298043728429E-2"/>
    <n v="1595.9878596087458"/>
    <x v="4"/>
  </r>
  <r>
    <x v="42"/>
    <s v="Instagram"/>
    <n v="490"/>
    <n v="29"/>
    <n v="364810"/>
    <n v="1.53"/>
    <n v="49077"/>
    <n v="1.2636715002329981E-3"/>
    <n v="489.99992050656505"/>
    <x v="4"/>
  </r>
  <r>
    <x v="42"/>
    <s v="Facebook"/>
    <n v="609"/>
    <n v="135"/>
    <n v="373606"/>
    <n v="8.52"/>
    <n v="21453"/>
    <n v="1.268716241173857E-3"/>
    <n v="608.99963865676671"/>
    <x v="4"/>
  </r>
  <r>
    <x v="42"/>
    <s v="Twitter"/>
    <n v="364"/>
    <n v="72"/>
    <n v="211090"/>
    <n v="5.53"/>
    <n v="21061"/>
    <n v="1.3832962243592781E-3"/>
    <n v="363.99965891325974"/>
    <x v="4"/>
  </r>
  <r>
    <x v="42"/>
    <s v="YouTube"/>
    <n v="442"/>
    <n v="53"/>
    <n v="441931"/>
    <n v="1.87"/>
    <n v="20059"/>
    <n v="8.8022790888170322E-4"/>
    <n v="441.99988007177592"/>
    <x v="4"/>
  </r>
  <r>
    <x v="43"/>
    <s v="Instagram"/>
    <n v="1033"/>
    <n v="392"/>
    <n v="282780"/>
    <n v="6.27"/>
    <n v="23140"/>
    <n v="2.2667798288422093E-3"/>
    <n v="1032.9986137633496"/>
    <x v="4"/>
  </r>
  <r>
    <x v="43"/>
    <s v="Facebook"/>
    <n v="988"/>
    <n v="474"/>
    <n v="370070"/>
    <n v="9.4600000000000009"/>
    <n v="23461"/>
    <n v="1.3889264193260734E-3"/>
    <n v="987.99871916123982"/>
    <x v="4"/>
  </r>
  <r>
    <x v="43"/>
    <s v="Twitter"/>
    <n v="1946"/>
    <n v="270"/>
    <n v="198350"/>
    <n v="7.5"/>
    <n v="11805"/>
    <n v="8.4497101083942528E-3"/>
    <n v="1945.9986387698514"/>
    <x v="4"/>
  </r>
  <r>
    <x v="43"/>
    <s v="YouTube"/>
    <n v="1957"/>
    <n v="490"/>
    <n v="435726"/>
    <n v="4.7300000000000004"/>
    <n v="15969"/>
    <n v="3.3667947287974553E-3"/>
    <n v="1956.9988754400702"/>
    <x v="4"/>
  </r>
  <r>
    <x v="44"/>
    <s v="Instagram"/>
    <n v="559"/>
    <n v="392"/>
    <n v="78789"/>
    <n v="3.19"/>
    <n v="2436"/>
    <n v="2.1195852212872357E-3"/>
    <n v="558.99502468618721"/>
    <x v="4"/>
  </r>
  <r>
    <x v="44"/>
    <s v="Facebook"/>
    <n v="1307"/>
    <n v="278"/>
    <n v="98596"/>
    <n v="2.4900000000000002"/>
    <n v="47603"/>
    <n v="1.0436528865268368E-2"/>
    <n v="1306.9971804129984"/>
    <x v="4"/>
  </r>
  <r>
    <x v="44"/>
    <s v="Twitter"/>
    <n v="1432"/>
    <n v="425"/>
    <n v="29589"/>
    <n v="4.5"/>
    <n v="42964"/>
    <n v="3.4032917638311531E-2"/>
    <n v="1431.9856365541248"/>
    <x v="4"/>
  </r>
  <r>
    <x v="44"/>
    <s v="YouTube"/>
    <n v="623"/>
    <n v="414"/>
    <n v="290354"/>
    <n v="6.49"/>
    <n v="39923"/>
    <n v="7.1981098934404211E-4"/>
    <n v="622.99857415430824"/>
    <x v="4"/>
  </r>
  <r>
    <x v="45"/>
    <s v="Instagram"/>
    <n v="198"/>
    <n v="358"/>
    <n v="66682"/>
    <n v="6.73"/>
    <n v="2293"/>
    <n v="-2.3994481269308059E-3"/>
    <n v="197.99463123481598"/>
    <x v="4"/>
  </r>
  <r>
    <x v="45"/>
    <s v="Facebook"/>
    <n v="198"/>
    <n v="373"/>
    <n v="70707"/>
    <n v="4.83"/>
    <n v="25920"/>
    <n v="-2.4750024750024749E-3"/>
    <n v="197.99472470901043"/>
    <x v="4"/>
  </r>
  <r>
    <x v="45"/>
    <s v="Twitter"/>
    <n v="353"/>
    <n v="300"/>
    <n v="142507"/>
    <n v="5.3"/>
    <n v="11035"/>
    <n v="3.7191155522184875E-4"/>
    <n v="352.99789484025348"/>
    <x v="4"/>
  </r>
  <r>
    <x v="45"/>
    <s v="YouTube"/>
    <n v="520"/>
    <n v="375"/>
    <n v="369525"/>
    <n v="6.54"/>
    <n v="20733"/>
    <n v="3.9239564305527366E-4"/>
    <n v="519.99898518368173"/>
    <x v="4"/>
  </r>
  <r>
    <x v="46"/>
    <s v="Instagram"/>
    <n v="961"/>
    <n v="358"/>
    <n v="62942"/>
    <n v="6.8"/>
    <n v="18693"/>
    <n v="9.5802484827301332E-3"/>
    <n v="960.99431222395219"/>
    <x v="4"/>
  </r>
  <r>
    <x v="46"/>
    <s v="Facebook"/>
    <n v="1375"/>
    <n v="330"/>
    <n v="377382"/>
    <n v="2.6"/>
    <n v="7875"/>
    <n v="2.7690774864725927E-3"/>
    <n v="1374.999125554478"/>
    <x v="4"/>
  </r>
  <r>
    <x v="46"/>
    <s v="Twitter"/>
    <n v="1147"/>
    <n v="388"/>
    <n v="333851"/>
    <n v="2.44"/>
    <n v="8471"/>
    <n v="2.2734693021737242E-3"/>
    <n v="1146.998837804889"/>
    <x v="4"/>
  </r>
  <r>
    <x v="46"/>
    <s v="YouTube"/>
    <n v="1707"/>
    <n v="74"/>
    <n v="270958"/>
    <n v="3.09"/>
    <n v="14090"/>
    <n v="6.0267642955734836E-3"/>
    <n v="1706.999726894943"/>
    <x v="4"/>
  </r>
  <r>
    <x v="47"/>
    <s v="Instagram"/>
    <n v="1693"/>
    <n v="154"/>
    <n v="445944"/>
    <n v="5.69"/>
    <n v="14216"/>
    <n v="3.4511059684624078E-3"/>
    <n v="1692.9996546651598"/>
    <x v="4"/>
  </r>
  <r>
    <x v="47"/>
    <s v="Facebook"/>
    <n v="833"/>
    <n v="380"/>
    <n v="224830"/>
    <n v="3.86"/>
    <n v="3582"/>
    <n v="2.014855668727483E-3"/>
    <n v="832.99830983409686"/>
    <x v="4"/>
  </r>
  <r>
    <x v="47"/>
    <s v="Twitter"/>
    <n v="1222"/>
    <n v="274"/>
    <n v="487289"/>
    <n v="3.16"/>
    <n v="32500"/>
    <n v="1.9454574184929272E-3"/>
    <n v="1221.9994377053454"/>
    <x v="4"/>
  </r>
  <r>
    <x v="47"/>
    <s v="YouTube"/>
    <n v="777"/>
    <n v="140"/>
    <n v="11435"/>
    <n v="1.6"/>
    <n v="6832"/>
    <n v="5.5706165282028861E-2"/>
    <n v="776.98775688675119"/>
    <x v="4"/>
  </r>
  <r>
    <x v="48"/>
    <s v="Instagram"/>
    <n v="1957"/>
    <n v="76"/>
    <n v="447902"/>
    <n v="6.09"/>
    <n v="33381"/>
    <n v="4.1995793722733989E-3"/>
    <n v="1956.9998303200255"/>
    <x v="4"/>
  </r>
  <r>
    <x v="48"/>
    <s v="Facebook"/>
    <n v="405"/>
    <n v="66"/>
    <n v="418696"/>
    <n v="5.59"/>
    <n v="48419"/>
    <n v="8.0965664826031301E-4"/>
    <n v="404.99984236773219"/>
    <x v="4"/>
  </r>
  <r>
    <x v="48"/>
    <s v="Twitter"/>
    <n v="1581"/>
    <n v="71"/>
    <n v="484364"/>
    <n v="3.55"/>
    <n v="16149"/>
    <n v="3.1174901520344203E-3"/>
    <n v="1580.9998534160259"/>
    <x v="4"/>
  </r>
  <r>
    <x v="48"/>
    <s v="YouTube"/>
    <n v="1035"/>
    <n v="171"/>
    <n v="148477"/>
    <n v="5.21"/>
    <n v="7541"/>
    <n v="5.8190830903102836E-3"/>
    <n v="1034.9988483064717"/>
    <x v="4"/>
  </r>
  <r>
    <x v="49"/>
    <s v="Instagram"/>
    <n v="1765"/>
    <n v="109"/>
    <n v="468301"/>
    <n v="1.82"/>
    <n v="20042"/>
    <n v="3.5361871958419907E-3"/>
    <n v="1764.9997672437171"/>
    <x v="4"/>
  </r>
  <r>
    <x v="49"/>
    <s v="Facebook"/>
    <n v="837"/>
    <n v="430"/>
    <n v="364820"/>
    <n v="4"/>
    <n v="49400"/>
    <n v="1.1156186612576065E-3"/>
    <n v="836.99882133654955"/>
    <x v="4"/>
  </r>
  <r>
    <x v="49"/>
    <s v="Twitter"/>
    <n v="337"/>
    <n v="68"/>
    <n v="456298"/>
    <n v="7.57"/>
    <n v="4007"/>
    <n v="5.8952701962314107E-4"/>
    <n v="336.99985097458239"/>
    <x v="4"/>
  </r>
  <r>
    <x v="49"/>
    <s v="YouTube"/>
    <n v="119"/>
    <n v="456"/>
    <n v="82558"/>
    <n v="6.81"/>
    <n v="12174"/>
    <n v="-4.0819787301048958E-3"/>
    <n v="118.99447661038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8E66A-1194-43E4-8D7F-2C9DFEDEEB96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3:L39" firstHeaderRow="1" firstDataRow="1" firstDataCol="1"/>
  <pivotFields count="16">
    <pivotField axis="axisRow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sd="0" x="4"/>
        <item sd="0" x="1"/>
        <item sd="0" x="0"/>
        <item sd="0" x="3"/>
        <item sd="0" x="2"/>
        <item t="default"/>
      </items>
    </pivotField>
    <pivotField showAll="0"/>
    <pivotField showAll="0"/>
    <pivotField numFmtId="10" showAll="0"/>
    <pivotField showAll="0"/>
  </pivotFields>
  <rowFields count="2">
    <field x="11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formats count="5">
    <format dxfId="112">
      <pivotArea collapsedLevelsAreSubtotals="1" fieldPosition="0">
        <references count="1">
          <reference field="11" count="1">
            <x v="0"/>
          </reference>
        </references>
      </pivotArea>
    </format>
    <format dxfId="111">
      <pivotArea collapsedLevelsAreSubtotals="1" fieldPosition="0">
        <references count="1">
          <reference field="11" count="1">
            <x v="1"/>
          </reference>
        </references>
      </pivotArea>
    </format>
    <format dxfId="110">
      <pivotArea collapsedLevelsAreSubtotals="1" fieldPosition="0">
        <references count="1">
          <reference field="11" count="1">
            <x v="2"/>
          </reference>
        </references>
      </pivotArea>
    </format>
    <format dxfId="109">
      <pivotArea collapsedLevelsAreSubtotals="1" fieldPosition="0">
        <references count="1">
          <reference field="11" count="1">
            <x v="3"/>
          </reference>
        </references>
      </pivotArea>
    </format>
    <format dxfId="108">
      <pivotArea collapsedLevelsAreSubtotals="1" fieldPosition="0">
        <references count="1">
          <reference field="11" count="1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62145-F43D-4358-8277-2B0F1703BEA4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8:C74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numFmtId="10"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licks" fld="10" baseField="0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AC636-B777-4536-B8F1-9D040DCA91D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rom">
  <location ref="B33:E62" firstHeaderRow="0" firstDataRow="1" firstDataCol="1"/>
  <pivotFields count="16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f Likes" fld="5" baseField="1" baseItem="0"/>
    <dataField name="Total of Shares" fld="6" baseField="1" baseItem="0"/>
    <dataField name="Total of Comments" fld="7" baseField="1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360D0-57BA-44D2-A47B-63ADDDC55D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11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4" subtotal="average" baseField="1" baseItem="0"/>
  </dataFields>
  <formats count="2">
    <format dxfId="114">
      <pivotArea collapsedLevelsAreSubtotals="1" fieldPosition="0">
        <references count="1">
          <reference field="1" count="0"/>
        </references>
      </pivotArea>
    </format>
    <format dxfId="113">
      <pivotArea grandRow="1" outline="0" collapsedLevelsAreSubtotals="1" fieldPosition="0"/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6C1A4-A173-40E3-BAF3-E829D5FA58A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3:B18" firstHeaderRow="1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200">
        <item x="63"/>
        <item x="15"/>
        <item x="99"/>
        <item x="179"/>
        <item x="68"/>
        <item x="175"/>
        <item x="125"/>
        <item x="21"/>
        <item x="143"/>
        <item x="105"/>
        <item x="188"/>
        <item x="197"/>
        <item x="119"/>
        <item x="73"/>
        <item x="115"/>
        <item x="32"/>
        <item x="88"/>
        <item x="97"/>
        <item x="62"/>
        <item x="0"/>
        <item x="17"/>
        <item x="159"/>
        <item x="78"/>
        <item x="190"/>
        <item x="42"/>
        <item x="76"/>
        <item x="194"/>
        <item x="134"/>
        <item x="184"/>
        <item x="5"/>
        <item x="185"/>
        <item x="153"/>
        <item x="6"/>
        <item x="121"/>
        <item x="94"/>
        <item x="163"/>
        <item x="1"/>
        <item x="4"/>
        <item x="49"/>
        <item x="157"/>
        <item x="58"/>
        <item x="46"/>
        <item x="23"/>
        <item x="139"/>
        <item x="181"/>
        <item x="8"/>
        <item x="162"/>
        <item x="173"/>
        <item x="64"/>
        <item x="69"/>
        <item x="198"/>
        <item x="129"/>
        <item x="37"/>
        <item x="54"/>
        <item x="83"/>
        <item x="113"/>
        <item x="165"/>
        <item x="186"/>
        <item x="118"/>
        <item x="44"/>
        <item x="187"/>
        <item x="127"/>
        <item x="161"/>
        <item x="126"/>
        <item x="22"/>
        <item x="31"/>
        <item x="57"/>
        <item x="85"/>
        <item x="174"/>
        <item x="193"/>
        <item x="90"/>
        <item x="34"/>
        <item x="27"/>
        <item x="124"/>
        <item x="142"/>
        <item x="12"/>
        <item x="108"/>
        <item x="112"/>
        <item x="183"/>
        <item x="137"/>
        <item x="195"/>
        <item x="170"/>
        <item x="156"/>
        <item x="136"/>
        <item x="111"/>
        <item x="182"/>
        <item x="109"/>
        <item x="169"/>
        <item x="7"/>
        <item x="81"/>
        <item x="168"/>
        <item x="160"/>
        <item x="59"/>
        <item x="45"/>
        <item x="98"/>
        <item x="10"/>
        <item x="152"/>
        <item x="107"/>
        <item x="19"/>
        <item x="150"/>
        <item x="171"/>
        <item x="172"/>
        <item x="144"/>
        <item x="132"/>
        <item x="65"/>
        <item x="11"/>
        <item x="52"/>
        <item x="146"/>
        <item x="47"/>
        <item x="120"/>
        <item x="135"/>
        <item x="53"/>
        <item x="180"/>
        <item x="28"/>
        <item x="104"/>
        <item x="30"/>
        <item x="36"/>
        <item x="55"/>
        <item x="2"/>
        <item x="48"/>
        <item x="74"/>
        <item x="26"/>
        <item x="100"/>
        <item x="164"/>
        <item x="95"/>
        <item x="18"/>
        <item x="84"/>
        <item x="61"/>
        <item x="93"/>
        <item x="67"/>
        <item x="13"/>
        <item x="3"/>
        <item x="158"/>
        <item x="14"/>
        <item x="148"/>
        <item x="25"/>
        <item x="79"/>
        <item x="189"/>
        <item x="29"/>
        <item x="50"/>
        <item x="77"/>
        <item x="41"/>
        <item x="191"/>
        <item x="155"/>
        <item x="117"/>
        <item x="43"/>
        <item x="166"/>
        <item x="89"/>
        <item x="103"/>
        <item x="75"/>
        <item x="87"/>
        <item x="70"/>
        <item x="123"/>
        <item x="149"/>
        <item x="51"/>
        <item x="102"/>
        <item x="40"/>
        <item x="92"/>
        <item x="20"/>
        <item x="66"/>
        <item x="154"/>
        <item x="33"/>
        <item x="101"/>
        <item x="178"/>
        <item x="122"/>
        <item x="96"/>
        <item x="140"/>
        <item x="56"/>
        <item x="130"/>
        <item x="106"/>
        <item x="71"/>
        <item x="16"/>
        <item x="80"/>
        <item x="145"/>
        <item x="177"/>
        <item x="131"/>
        <item x="24"/>
        <item x="72"/>
        <item x="138"/>
        <item x="147"/>
        <item x="82"/>
        <item x="133"/>
        <item x="128"/>
        <item x="110"/>
        <item x="86"/>
        <item x="9"/>
        <item x="39"/>
        <item x="60"/>
        <item x="116"/>
        <item x="176"/>
        <item x="91"/>
        <item x="141"/>
        <item x="192"/>
        <item x="167"/>
        <item x="35"/>
        <item x="38"/>
        <item x="196"/>
        <item x="114"/>
        <item x="151"/>
        <item t="default"/>
      </items>
    </pivotField>
    <pivotField dataField="1" numFmtId="10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rowth Rate " fld="7" subtotal="average" baseField="1" baseItem="0" numFmtId="10"/>
  </dataFields>
  <formats count="3">
    <format dxfId="92">
      <pivotArea outline="0" collapsedLevelsAreSubtotals="1" fieldPosition="0"/>
    </format>
    <format dxfId="91">
      <pivotArea collapsedLevelsAreSubtotals="1" fieldPosition="0">
        <references count="1">
          <reference field="1" count="1">
            <x v="2"/>
          </reference>
        </references>
      </pivotArea>
    </format>
    <format dxfId="90">
      <pivotArea collapsedLevelsAreSubtotals="1" fieldPosition="0">
        <references count="1">
          <reference field="1" count="1">
            <x v="2"/>
          </reference>
        </references>
      </pivotArea>
    </format>
  </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63996-CA7E-443B-900F-BFBBD3DD6FF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Engagement Rate" fld="14" subtotal="max" baseField="1" baseItem="0"/>
  </dataFields>
  <formats count="6">
    <format dxfId="98">
      <pivotArea collapsedLevelsAreSubtotals="1" fieldPosition="0">
        <references count="1">
          <reference field="1" count="0"/>
        </references>
      </pivotArea>
    </format>
    <format dxfId="97">
      <pivotArea grandRow="1" outline="0" collapsedLevelsAreSubtotals="1" fieldPosition="0"/>
    </format>
    <format dxfId="96">
      <pivotArea collapsedLevelsAreSubtotals="1" fieldPosition="0">
        <references count="1">
          <reference field="1" count="1">
            <x v="1"/>
          </reference>
        </references>
      </pivotArea>
    </format>
    <format dxfId="95">
      <pivotArea collapsedLevelsAreSubtotals="1" fieldPosition="0">
        <references count="1">
          <reference field="1" count="1">
            <x v="1"/>
          </reference>
        </references>
      </pivotArea>
    </format>
    <format dxfId="94">
      <pivotArea collapsedLevelsAreSubtotals="1" fieldPosition="0">
        <references count="1">
          <reference field="1" count="1">
            <x v="1"/>
          </reference>
        </references>
      </pivotArea>
    </format>
    <format dxfId="93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CFB20-AF74-4EA5-8681-F702194967D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B53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ach" fld="9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02FCA-9FDE-4D16-94CE-A3D08AF7B27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2:C37" firstHeaderRow="0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>
      <items count="200">
        <item x="63"/>
        <item x="15"/>
        <item x="99"/>
        <item x="179"/>
        <item x="68"/>
        <item x="175"/>
        <item x="125"/>
        <item x="21"/>
        <item x="143"/>
        <item x="105"/>
        <item x="188"/>
        <item x="197"/>
        <item x="119"/>
        <item x="73"/>
        <item x="115"/>
        <item x="32"/>
        <item x="88"/>
        <item x="97"/>
        <item x="62"/>
        <item x="0"/>
        <item x="17"/>
        <item x="159"/>
        <item x="78"/>
        <item x="190"/>
        <item x="42"/>
        <item x="76"/>
        <item x="194"/>
        <item x="134"/>
        <item x="184"/>
        <item x="5"/>
        <item x="185"/>
        <item x="153"/>
        <item x="6"/>
        <item x="121"/>
        <item x="94"/>
        <item x="163"/>
        <item x="1"/>
        <item x="4"/>
        <item x="49"/>
        <item x="157"/>
        <item x="58"/>
        <item x="46"/>
        <item x="23"/>
        <item x="139"/>
        <item x="181"/>
        <item x="8"/>
        <item x="162"/>
        <item x="173"/>
        <item x="64"/>
        <item x="69"/>
        <item x="198"/>
        <item x="129"/>
        <item x="37"/>
        <item x="54"/>
        <item x="83"/>
        <item x="113"/>
        <item x="165"/>
        <item x="186"/>
        <item x="118"/>
        <item x="44"/>
        <item x="187"/>
        <item x="127"/>
        <item x="161"/>
        <item x="126"/>
        <item x="22"/>
        <item x="31"/>
        <item x="57"/>
        <item x="85"/>
        <item x="174"/>
        <item x="193"/>
        <item x="90"/>
        <item x="34"/>
        <item x="27"/>
        <item x="124"/>
        <item x="142"/>
        <item x="12"/>
        <item x="108"/>
        <item x="112"/>
        <item x="183"/>
        <item x="137"/>
        <item x="195"/>
        <item x="170"/>
        <item x="156"/>
        <item x="136"/>
        <item x="111"/>
        <item x="182"/>
        <item x="109"/>
        <item x="169"/>
        <item x="7"/>
        <item x="81"/>
        <item x="168"/>
        <item x="160"/>
        <item x="59"/>
        <item x="45"/>
        <item x="98"/>
        <item x="10"/>
        <item x="152"/>
        <item x="107"/>
        <item x="19"/>
        <item x="150"/>
        <item x="171"/>
        <item x="172"/>
        <item x="144"/>
        <item x="132"/>
        <item x="65"/>
        <item x="11"/>
        <item x="52"/>
        <item x="146"/>
        <item x="47"/>
        <item x="120"/>
        <item x="135"/>
        <item x="53"/>
        <item x="180"/>
        <item x="28"/>
        <item x="104"/>
        <item x="30"/>
        <item x="36"/>
        <item x="55"/>
        <item x="2"/>
        <item x="48"/>
        <item x="74"/>
        <item x="26"/>
        <item x="100"/>
        <item x="164"/>
        <item x="95"/>
        <item x="18"/>
        <item x="84"/>
        <item x="61"/>
        <item x="93"/>
        <item x="67"/>
        <item x="13"/>
        <item x="3"/>
        <item x="158"/>
        <item x="14"/>
        <item x="148"/>
        <item x="25"/>
        <item x="79"/>
        <item x="189"/>
        <item x="29"/>
        <item x="50"/>
        <item x="77"/>
        <item x="41"/>
        <item x="191"/>
        <item x="155"/>
        <item x="117"/>
        <item x="43"/>
        <item x="166"/>
        <item x="89"/>
        <item x="103"/>
        <item x="75"/>
        <item x="87"/>
        <item x="70"/>
        <item x="123"/>
        <item x="149"/>
        <item x="51"/>
        <item x="102"/>
        <item x="40"/>
        <item x="92"/>
        <item x="20"/>
        <item x="66"/>
        <item x="154"/>
        <item x="33"/>
        <item x="101"/>
        <item x="178"/>
        <item x="122"/>
        <item x="96"/>
        <item x="140"/>
        <item x="56"/>
        <item x="130"/>
        <item x="106"/>
        <item x="71"/>
        <item x="16"/>
        <item x="80"/>
        <item x="145"/>
        <item x="177"/>
        <item x="131"/>
        <item x="24"/>
        <item x="72"/>
        <item x="138"/>
        <item x="147"/>
        <item x="82"/>
        <item x="133"/>
        <item x="128"/>
        <item x="110"/>
        <item x="86"/>
        <item x="9"/>
        <item x="39"/>
        <item x="60"/>
        <item x="116"/>
        <item x="176"/>
        <item x="91"/>
        <item x="141"/>
        <item x="192"/>
        <item x="167"/>
        <item x="35"/>
        <item x="38"/>
        <item x="196"/>
        <item x="114"/>
        <item x="151"/>
        <item t="default"/>
      </items>
    </pivotField>
    <pivotField numFmtId="10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 numFmtId="2"/>
    <dataField name="Average of Ad_Spend" fld="6" subtotal="average" baseField="1" baseItem="0"/>
  </dataFields>
  <formats count="4">
    <format dxfId="1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00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29CA7-CEB8-4CE2-9A06-7F7AF172233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59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0" showAll="0"/>
    <pivotField axis="axisRow" showAll="0">
      <items count="26">
        <item x="10"/>
        <item x="17"/>
        <item x="16"/>
        <item x="20"/>
        <item x="23"/>
        <item x="1"/>
        <item x="8"/>
        <item x="2"/>
        <item x="24"/>
        <item x="18"/>
        <item x="0"/>
        <item x="9"/>
        <item x="7"/>
        <item x="13"/>
        <item x="11"/>
        <item x="4"/>
        <item x="15"/>
        <item x="14"/>
        <item x="21"/>
        <item x="22"/>
        <item x="5"/>
        <item x="19"/>
        <item x="3"/>
        <item x="6"/>
        <item x="12"/>
        <item t="default"/>
      </items>
    </pivotField>
  </pivotFields>
  <rowFields count="1">
    <field x="1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Clicks" fld="10" subtotal="average" baseField="15" baseItem="0"/>
  </dataFields>
  <formats count="11">
    <format dxfId="40">
      <pivotArea collapsedLevelsAreSubtotals="1" fieldPosition="0">
        <references count="1">
          <reference field="15" count="0"/>
        </references>
      </pivotArea>
    </format>
    <format dxfId="39">
      <pivotArea dataOnly="0" labelOnly="1" fieldPosition="0">
        <references count="1">
          <reference field="15" count="1">
            <x v="0"/>
          </reference>
        </references>
      </pivotArea>
    </format>
    <format dxfId="38">
      <pivotArea dataOnly="0" labelOnly="1" fieldPosition="0">
        <references count="1">
          <reference field="15" count="1">
            <x v="0"/>
          </reference>
        </references>
      </pivotArea>
    </format>
    <format dxfId="37">
      <pivotArea dataOnly="0" labelOnly="1" fieldPosition="0">
        <references count="1">
          <reference field="15" count="1">
            <x v="5"/>
          </reference>
        </references>
      </pivotArea>
    </format>
    <format dxfId="36">
      <pivotArea dataOnly="0" labelOnly="1" fieldPosition="0">
        <references count="1">
          <reference field="15" count="1">
            <x v="5"/>
          </reference>
        </references>
      </pivotArea>
    </format>
    <format dxfId="35">
      <pivotArea dataOnly="0" labelOnly="1" fieldPosition="0">
        <references count="1">
          <reference field="15" count="1">
            <x v="10"/>
          </reference>
        </references>
      </pivotArea>
    </format>
    <format dxfId="34">
      <pivotArea dataOnly="0" labelOnly="1" fieldPosition="0">
        <references count="1">
          <reference field="15" count="1">
            <x v="10"/>
          </reference>
        </references>
      </pivotArea>
    </format>
    <format dxfId="33">
      <pivotArea dataOnly="0" labelOnly="1" fieldPosition="0">
        <references count="1">
          <reference field="15" count="1">
            <x v="15"/>
          </reference>
        </references>
      </pivotArea>
    </format>
    <format dxfId="32">
      <pivotArea dataOnly="0" labelOnly="1" fieldPosition="0">
        <references count="1">
          <reference field="15" count="1">
            <x v="15"/>
          </reference>
        </references>
      </pivotArea>
    </format>
    <format dxfId="31">
      <pivotArea dataOnly="0" labelOnly="1" fieldPosition="0">
        <references count="1">
          <reference field="15" count="1">
            <x v="20"/>
          </reference>
        </references>
      </pivotArea>
    </format>
    <format dxfId="30">
      <pivotArea dataOnly="0" labelOnly="1" fieldPosition="0">
        <references count="1">
          <reference field="15" count="1">
            <x v="2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2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</reference>
          </references>
        </pivotArea>
      </pivotAreas>
    </conditionalFormat>
  </conditional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7B715-833B-4168-9121-F35BE38DC92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6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numFmtId="10" showAll="0"/>
    <pivotField axis="axisRow" dataField="1" showAll="0">
      <items count="26">
        <item x="10"/>
        <item x="17"/>
        <item x="16"/>
        <item x="20"/>
        <item x="23"/>
        <item x="1"/>
        <item x="8"/>
        <item x="2"/>
        <item x="24"/>
        <item x="18"/>
        <item x="0"/>
        <item x="9"/>
        <item x="7"/>
        <item x="13"/>
        <item x="11"/>
        <item x="4"/>
        <item x="15"/>
        <item x="14"/>
        <item x="21"/>
        <item x="22"/>
        <item x="5"/>
        <item x="19"/>
        <item x="3"/>
        <item x="6"/>
        <item x="12"/>
        <item t="default"/>
      </items>
    </pivotField>
  </pivotFields>
  <rowFields count="1">
    <field x="1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Combined Hashtags " fld="15" subtotal="count" baseField="0" baseItem="0"/>
  </dataFields>
  <formats count="30">
    <format dxfId="70">
      <pivotArea collapsedLevelsAreSubtotals="1" fieldPosition="0">
        <references count="1">
          <reference field="15" count="5">
            <x v="0"/>
            <x v="1"/>
            <x v="2"/>
            <x v="3"/>
            <x v="4"/>
          </reference>
        </references>
      </pivotArea>
    </format>
    <format dxfId="69">
      <pivotArea dataOnly="0" labelOnly="1" fieldPosition="0">
        <references count="1">
          <reference field="15" count="5">
            <x v="0"/>
            <x v="1"/>
            <x v="2"/>
            <x v="3"/>
            <x v="4"/>
          </reference>
        </references>
      </pivotArea>
    </format>
    <format dxfId="68">
      <pivotArea dataOnly="0" labelOnly="1" fieldPosition="0">
        <references count="1">
          <reference field="15" count="1">
            <x v="0"/>
          </reference>
        </references>
      </pivotArea>
    </format>
    <format dxfId="67">
      <pivotArea dataOnly="0" labelOnly="1" fieldPosition="0">
        <references count="1">
          <reference field="15" count="1">
            <x v="0"/>
          </reference>
        </references>
      </pivotArea>
    </format>
    <format dxfId="66">
      <pivotArea collapsedLevelsAreSubtotals="1" fieldPosition="0">
        <references count="1">
          <reference field="15" count="1">
            <x v="0"/>
          </reference>
        </references>
      </pivotArea>
    </format>
    <format dxfId="65">
      <pivotArea collapsedLevelsAreSubtotals="1" fieldPosition="0">
        <references count="1">
          <reference field="15" count="5">
            <x v="5"/>
            <x v="6"/>
            <x v="7"/>
            <x v="8"/>
            <x v="9"/>
          </reference>
        </references>
      </pivotArea>
    </format>
    <format dxfId="64">
      <pivotArea dataOnly="0" labelOnly="1" fieldPosition="0">
        <references count="1">
          <reference field="15" count="5">
            <x v="5"/>
            <x v="6"/>
            <x v="7"/>
            <x v="8"/>
            <x v="9"/>
          </reference>
        </references>
      </pivotArea>
    </format>
    <format dxfId="63">
      <pivotArea collapsedLevelsAreSubtotals="1" fieldPosition="0">
        <references count="1">
          <reference field="15" count="1">
            <x v="5"/>
          </reference>
        </references>
      </pivotArea>
    </format>
    <format dxfId="62">
      <pivotArea dataOnly="0" labelOnly="1" fieldPosition="0">
        <references count="1">
          <reference field="15" count="1">
            <x v="5"/>
          </reference>
        </references>
      </pivotArea>
    </format>
    <format dxfId="61">
      <pivotArea collapsedLevelsAreSubtotals="1" fieldPosition="0">
        <references count="1">
          <reference field="15" count="1">
            <x v="5"/>
          </reference>
        </references>
      </pivotArea>
    </format>
    <format dxfId="60">
      <pivotArea dataOnly="0" labelOnly="1" fieldPosition="0">
        <references count="1">
          <reference field="15" count="1">
            <x v="5"/>
          </reference>
        </references>
      </pivotArea>
    </format>
    <format dxfId="59">
      <pivotArea collapsedLevelsAreSubtotals="1" fieldPosition="0">
        <references count="1">
          <reference field="15" count="1">
            <x v="0"/>
          </reference>
        </references>
      </pivotArea>
    </format>
    <format dxfId="58">
      <pivotArea collapsedLevelsAreSubtotals="1" fieldPosition="0">
        <references count="1">
          <reference field="15" count="5">
            <x v="10"/>
            <x v="11"/>
            <x v="12"/>
            <x v="13"/>
            <x v="14"/>
          </reference>
        </references>
      </pivotArea>
    </format>
    <format dxfId="57">
      <pivotArea dataOnly="0" labelOnly="1" fieldPosition="0">
        <references count="1">
          <reference field="15" count="5">
            <x v="10"/>
            <x v="11"/>
            <x v="12"/>
            <x v="13"/>
            <x v="14"/>
          </reference>
        </references>
      </pivotArea>
    </format>
    <format dxfId="56">
      <pivotArea collapsedLevelsAreSubtotals="1" fieldPosition="0">
        <references count="1">
          <reference field="15" count="1">
            <x v="10"/>
          </reference>
        </references>
      </pivotArea>
    </format>
    <format dxfId="55">
      <pivotArea dataOnly="0" labelOnly="1" fieldPosition="0">
        <references count="1">
          <reference field="15" count="1">
            <x v="10"/>
          </reference>
        </references>
      </pivotArea>
    </format>
    <format dxfId="54">
      <pivotArea collapsedLevelsAreSubtotals="1" fieldPosition="0">
        <references count="1">
          <reference field="15" count="1">
            <x v="10"/>
          </reference>
        </references>
      </pivotArea>
    </format>
    <format dxfId="53">
      <pivotArea dataOnly="0" labelOnly="1" fieldPosition="0">
        <references count="1">
          <reference field="15" count="1">
            <x v="10"/>
          </reference>
        </references>
      </pivotArea>
    </format>
    <format dxfId="52">
      <pivotArea collapsedLevelsAreSubtotals="1" fieldPosition="0">
        <references count="1">
          <reference field="15" count="5">
            <x v="15"/>
            <x v="16"/>
            <x v="17"/>
            <x v="18"/>
            <x v="19"/>
          </reference>
        </references>
      </pivotArea>
    </format>
    <format dxfId="51">
      <pivotArea dataOnly="0" labelOnly="1" fieldPosition="0">
        <references count="1">
          <reference field="15" count="5">
            <x v="15"/>
            <x v="16"/>
            <x v="17"/>
            <x v="18"/>
            <x v="19"/>
          </reference>
        </references>
      </pivotArea>
    </format>
    <format dxfId="50">
      <pivotArea collapsedLevelsAreSubtotals="1" fieldPosition="0">
        <references count="1">
          <reference field="15" count="1">
            <x v="15"/>
          </reference>
        </references>
      </pivotArea>
    </format>
    <format dxfId="49">
      <pivotArea dataOnly="0" labelOnly="1" fieldPosition="0">
        <references count="1">
          <reference field="15" count="1">
            <x v="15"/>
          </reference>
        </references>
      </pivotArea>
    </format>
    <format dxfId="48">
      <pivotArea collapsedLevelsAreSubtotals="1" fieldPosition="0">
        <references count="1">
          <reference field="15" count="1">
            <x v="15"/>
          </reference>
        </references>
      </pivotArea>
    </format>
    <format dxfId="47">
      <pivotArea dataOnly="0" labelOnly="1" fieldPosition="0">
        <references count="1">
          <reference field="15" count="1">
            <x v="15"/>
          </reference>
        </references>
      </pivotArea>
    </format>
    <format dxfId="46">
      <pivotArea collapsedLevelsAreSubtotals="1" fieldPosition="0">
        <references count="1">
          <reference field="15" count="5">
            <x v="20"/>
            <x v="21"/>
            <x v="22"/>
            <x v="23"/>
            <x v="24"/>
          </reference>
        </references>
      </pivotArea>
    </format>
    <format dxfId="45">
      <pivotArea dataOnly="0" labelOnly="1" fieldPosition="0">
        <references count="1">
          <reference field="15" count="5">
            <x v="20"/>
            <x v="21"/>
            <x v="22"/>
            <x v="23"/>
            <x v="24"/>
          </reference>
        </references>
      </pivotArea>
    </format>
    <format dxfId="44">
      <pivotArea collapsedLevelsAreSubtotals="1" fieldPosition="0">
        <references count="1">
          <reference field="15" count="1">
            <x v="20"/>
          </reference>
        </references>
      </pivotArea>
    </format>
    <format dxfId="43">
      <pivotArea dataOnly="0" labelOnly="1" fieldPosition="0">
        <references count="1">
          <reference field="15" count="1">
            <x v="20"/>
          </reference>
        </references>
      </pivotArea>
    </format>
    <format dxfId="42">
      <pivotArea collapsedLevelsAreSubtotals="1" fieldPosition="0">
        <references count="1">
          <reference field="15" count="1">
            <x v="20"/>
          </reference>
        </references>
      </pivotArea>
    </format>
    <format dxfId="41">
      <pivotArea dataOnly="0" labelOnly="1" fieldPosition="0">
        <references count="1">
          <reference field="15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471BE-29EC-4786-9512-313162B1CF7C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1:B88" firstHeaderRow="1" firstDataRow="1" firstDataCol="1"/>
  <pivotFields count="16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h="1" x="0"/>
        <item h="1" x="2"/>
        <item h="1"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showAll="0"/>
  </pivotFields>
  <rowFields count="2">
    <field x="1"/>
    <field x="3"/>
  </rowFields>
  <rowItems count="17">
    <i>
      <x/>
    </i>
    <i r="1">
      <x/>
    </i>
    <i r="1">
      <x v="1"/>
    </i>
    <i r="1">
      <x v="5"/>
    </i>
    <i>
      <x v="1"/>
    </i>
    <i r="1">
      <x/>
    </i>
    <i r="1">
      <x v="1"/>
    </i>
    <i r="1">
      <x v="5"/>
    </i>
    <i>
      <x v="2"/>
    </i>
    <i r="1">
      <x/>
    </i>
    <i r="1">
      <x v="1"/>
    </i>
    <i r="1">
      <x v="5"/>
    </i>
    <i>
      <x v="3"/>
    </i>
    <i r="1">
      <x/>
    </i>
    <i r="1">
      <x v="1"/>
    </i>
    <i r="1">
      <x v="5"/>
    </i>
    <i t="grand">
      <x/>
    </i>
  </rowItems>
  <colItems count="1">
    <i/>
  </colItems>
  <dataFields count="1">
    <dataField name="Average of Reach" fld="9" subtotal="average" baseField="3" baseItem="5"/>
  </dataFields>
  <formats count="16">
    <format dxfId="86">
      <pivotArea collapsedLevelsAreSubtotals="1" fieldPosition="0">
        <references count="1">
          <reference field="1" count="1">
            <x v="0"/>
          </reference>
        </references>
      </pivotArea>
    </format>
    <format dxfId="85">
      <pivotArea collapsedLevelsAreSubtotals="1" fieldPosition="0">
        <references count="2">
          <reference field="1" count="1" selected="0">
            <x v="0"/>
          </reference>
          <reference field="3" count="0"/>
        </references>
      </pivotArea>
    </format>
    <format dxfId="84">
      <pivotArea collapsedLevelsAreSubtotals="1" fieldPosition="0">
        <references count="1">
          <reference field="1" count="1">
            <x v="1"/>
          </reference>
        </references>
      </pivotArea>
    </format>
    <format dxfId="83">
      <pivotArea collapsedLevelsAreSubtotals="1" fieldPosition="0">
        <references count="2">
          <reference field="1" count="1" selected="0">
            <x v="1"/>
          </reference>
          <reference field="3" count="0"/>
        </references>
      </pivotArea>
    </format>
    <format dxfId="82">
      <pivotArea collapsedLevelsAreSubtotals="1" fieldPosition="0">
        <references count="1">
          <reference field="1" count="1">
            <x v="2"/>
          </reference>
        </references>
      </pivotArea>
    </format>
    <format dxfId="81">
      <pivotArea collapsedLevelsAreSubtotals="1" fieldPosition="0">
        <references count="2">
          <reference field="1" count="1" selected="0">
            <x v="2"/>
          </reference>
          <reference field="3" count="0"/>
        </references>
      </pivotArea>
    </format>
    <format dxfId="80">
      <pivotArea collapsedLevelsAreSubtotals="1" fieldPosition="0">
        <references count="1">
          <reference field="1" count="1">
            <x v="3"/>
          </reference>
        </references>
      </pivotArea>
    </format>
    <format dxfId="79">
      <pivotArea collapsedLevelsAreSubtotals="1" fieldPosition="0">
        <references count="2">
          <reference field="1" count="1" selected="0">
            <x v="3"/>
          </reference>
          <reference field="3" count="0"/>
        </references>
      </pivotArea>
    </format>
    <format dxfId="78">
      <pivotArea collapsedLevelsAreSubtotals="1" fieldPosition="0">
        <references count="2">
          <reference field="1" count="1" selected="0">
            <x v="0"/>
          </reference>
          <reference field="3" count="1">
            <x v="5"/>
          </reference>
        </references>
      </pivotArea>
    </format>
    <format dxfId="77">
      <pivotArea collapsedLevelsAreSubtotals="1" fieldPosition="0">
        <references count="2">
          <reference field="1" count="1" selected="0">
            <x v="0"/>
          </reference>
          <reference field="3" count="1">
            <x v="5"/>
          </reference>
        </references>
      </pivotArea>
    </format>
    <format dxfId="76">
      <pivotArea collapsedLevelsAreSubtotals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  <format dxfId="75">
      <pivotArea collapsedLevelsAreSubtotals="1" fieldPosition="0">
        <references count="2">
          <reference field="1" count="1" selected="0">
            <x v="1"/>
          </reference>
          <reference field="3" count="1">
            <x v="1"/>
          </reference>
        </references>
      </pivotArea>
    </format>
    <format dxfId="74">
      <pivotArea collapsedLevelsAreSubtotals="1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73">
      <pivotArea collapsedLevelsAreSubtotals="1" fieldPosition="0">
        <references count="2">
          <reference field="1" count="1" selected="0">
            <x v="2"/>
          </reference>
          <reference field="3" count="1">
            <x v="0"/>
          </reference>
        </references>
      </pivotArea>
    </format>
    <format dxfId="72">
      <pivotArea collapsedLevelsAreSubtotals="1" fieldPosition="0">
        <references count="2">
          <reference field="1" count="1" selected="0">
            <x v="3"/>
          </reference>
          <reference field="3" count="1">
            <x v="1"/>
          </reference>
        </references>
      </pivotArea>
    </format>
    <format dxfId="71">
      <pivotArea collapsedLevelsAreSubtotals="1" fieldPosition="0">
        <references count="2">
          <reference field="1" count="1" selected="0">
            <x v="3"/>
          </reference>
          <reference field="3" count="1">
            <x v="1"/>
          </reference>
        </references>
      </pivotArea>
    </format>
  </formats>
  <conditionalFormats count="1">
    <conditionalFormat priority="2">
      <pivotAreas count="8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3" count="3">
              <x v="0"/>
              <x v="1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3" count="3">
              <x v="0"/>
              <x v="1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2"/>
            </reference>
            <reference field="3" count="3">
              <x v="0"/>
              <x v="1"/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3"/>
            </reference>
            <reference field="3" count="3">
              <x v="0"/>
              <x v="1"/>
              <x v="5"/>
            </reference>
          </references>
        </pivotArea>
      </pivotAreas>
    </conditionalFormat>
  </conditional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D68A9-E02A-49DA-8B40-6BB5FE197EC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B68" firstHeaderRow="1" firstDataRow="1" firstDataCol="1"/>
  <pivotFields count="16">
    <pivotField showAll="0"/>
    <pivotField showAll="0"/>
    <pivotField numFmtId="14" showAll="0"/>
    <pivotField axis="axisRow" showAll="0">
      <items count="7">
        <item x="3"/>
        <item x="4"/>
        <item h="1" x="0"/>
        <item h="1" x="2"/>
        <item h="1"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</pivotFields>
  <rowFields count="1">
    <field x="3"/>
  </rowFields>
  <rowItems count="4">
    <i>
      <x/>
    </i>
    <i>
      <x v="1"/>
    </i>
    <i>
      <x v="5"/>
    </i>
    <i t="grand">
      <x/>
    </i>
  </rowItems>
  <colItems count="1">
    <i/>
  </colItems>
  <dataFields count="1">
    <dataField name="Average of Engagement Rate" fld="14" subtotal="average" baseField="3" baseItem="0"/>
  </dataFields>
  <formats count="2">
    <format dxfId="88">
      <pivotArea collapsedLevelsAreSubtotals="1" fieldPosition="0">
        <references count="1">
          <reference field="3" count="0"/>
        </references>
      </pivotArea>
    </format>
    <format dxfId="87">
      <pivotArea grandRow="1"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F021A-A5F0-40BB-932B-D2D11948F7A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E33" firstHeaderRow="0" firstDataRow="1" firstDataCol="1"/>
  <pivotFields count="18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4" showAll="0"/>
    <pivotField numFmtId="14" showAll="0"/>
    <pivotField axis="axisRow" showAll="0">
      <items count="3">
        <item x="1"/>
        <item x="0"/>
        <item t="default"/>
      </items>
    </pivotField>
    <pivotField dataField="1" numFmtId="10" showAll="0"/>
  </pivotFields>
  <rowFields count="2">
    <field x="13"/>
    <field x="1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Engagement Rate" fld="17" subtotal="average" baseField="13" baseItem="0"/>
    <dataField name="Sum of Likes" fld="5" baseField="0" baseItem="0"/>
    <dataField name="Sum of Clicks" fld="10" baseField="0" baseItem="0"/>
    <dataField name="Sum of Impressions" fld="8" baseField="0" baseItem="0"/>
  </dataFields>
  <formats count="8">
    <format dxfId="25">
      <pivotArea collapsedLevelsAreSubtotals="1" fieldPosition="0">
        <references count="2">
          <reference field="4294967294" count="1" selected="0">
            <x v="0"/>
          </reference>
          <reference field="13" count="1">
            <x v="0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6" count="0"/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13" count="1">
            <x v="1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6" count="0"/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3" count="1">
            <x v="2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6" count="0"/>
        </references>
      </pivotArea>
    </format>
    <format dxfId="19">
      <pivotArea collapsedLevelsAreSubtotals="1" fieldPosition="0">
        <references count="2">
          <reference field="4294967294" count="1" selected="0">
            <x v="0"/>
          </reference>
          <reference field="13" count="1">
            <x v="3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2DB10-C3F1-4BFC-A7DB-5826CCFC9DB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15" firstHeaderRow="0" firstDataRow="1" firstDataCol="1"/>
  <pivotFields count="16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0"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8" subtotal="average" baseField="13" baseItem="0"/>
    <dataField name="Average of Clicks" fld="10" subtotal="average" baseField="13" baseItem="0"/>
    <dataField name="Average of Likes" fld="5" subtotal="average" baseField="13" baseItem="0"/>
  </dataFields>
  <formats count="1">
    <format dxfId="26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B0C6E-4412-4A05-ADFD-7AC91F22C49B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/>
  <pivotFields count="16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0"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f Impressions" fld="8" baseField="13" baseItem="0"/>
    <dataField name="Total of Likes" fld="5" baseField="13" baseItem="0"/>
    <dataField name="Total of Clicks" fld="10" baseField="13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630DB-9752-4B2B-97D4-D283B9574490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61:B65" firstHeaderRow="1" firstDataRow="1" firstDataCol="1"/>
  <pivotFields count="13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dataField="1"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Growth Rate 2 " fld="8" subtotal="average" baseField="9" baseItem="0"/>
  </dataFields>
  <formats count="3">
    <format dxfId="29">
      <pivotArea collapsedLevelsAreSubtotals="1" fieldPosition="0">
        <references count="1">
          <reference field="9" count="0"/>
        </references>
      </pivotArea>
    </format>
    <format dxfId="28">
      <pivotArea collapsedLevelsAreSubtotals="1" fieldPosition="0">
        <references count="1">
          <reference field="9" count="1">
            <x v="3"/>
          </reference>
        </references>
      </pivotArea>
    </format>
    <format dxfId="27">
      <pivotArea collapsedLevelsAreSubtotals="1" fieldPosition="0">
        <references count="1">
          <reference field="9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59D8A-F4A0-485E-A657-E8B1F68E4AE2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52:E56" firstHeaderRow="0" firstDataRow="1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1" baseField="0" baseItem="0"/>
    <dataField name="Sum of Shares" fld="2" baseField="0" baseItem="0"/>
    <dataField name="Sum of Comments" fld="3" baseField="0" baseItem="0"/>
    <dataField name="Sum of Sum Engagement" fld="4" baseField="0" baseItem="0"/>
  </dataFields>
  <pivotHierarchies count="8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Post]"/>
        <x15:activeTabTopLevelEntity name="[Campaig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BE0F0-3477-4B82-BFDD-516E8DB89BD3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E11" firstHeaderRow="1" firstDataRow="2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>
      <items count="200">
        <item x="63"/>
        <item x="15"/>
        <item x="99"/>
        <item x="179"/>
        <item x="68"/>
        <item x="175"/>
        <item x="125"/>
        <item x="21"/>
        <item x="143"/>
        <item x="105"/>
        <item x="188"/>
        <item x="197"/>
        <item x="119"/>
        <item x="73"/>
        <item x="115"/>
        <item x="32"/>
        <item x="88"/>
        <item x="97"/>
        <item x="62"/>
        <item x="0"/>
        <item x="17"/>
        <item x="159"/>
        <item x="78"/>
        <item x="190"/>
        <item x="42"/>
        <item x="76"/>
        <item x="194"/>
        <item x="134"/>
        <item x="184"/>
        <item x="5"/>
        <item x="185"/>
        <item x="153"/>
        <item x="6"/>
        <item x="121"/>
        <item x="94"/>
        <item x="163"/>
        <item x="1"/>
        <item x="4"/>
        <item x="49"/>
        <item x="157"/>
        <item x="58"/>
        <item x="46"/>
        <item x="23"/>
        <item x="139"/>
        <item x="181"/>
        <item x="8"/>
        <item x="162"/>
        <item x="173"/>
        <item x="64"/>
        <item x="69"/>
        <item x="198"/>
        <item x="129"/>
        <item x="37"/>
        <item x="54"/>
        <item x="83"/>
        <item x="113"/>
        <item x="165"/>
        <item x="186"/>
        <item x="118"/>
        <item x="44"/>
        <item x="187"/>
        <item x="127"/>
        <item x="161"/>
        <item x="126"/>
        <item x="22"/>
        <item x="31"/>
        <item x="57"/>
        <item x="85"/>
        <item x="174"/>
        <item x="193"/>
        <item x="90"/>
        <item x="34"/>
        <item x="27"/>
        <item x="124"/>
        <item x="142"/>
        <item x="12"/>
        <item x="108"/>
        <item x="112"/>
        <item x="183"/>
        <item x="137"/>
        <item x="195"/>
        <item x="170"/>
        <item x="156"/>
        <item x="136"/>
        <item x="111"/>
        <item x="182"/>
        <item x="109"/>
        <item x="169"/>
        <item x="7"/>
        <item x="81"/>
        <item x="168"/>
        <item x="160"/>
        <item x="59"/>
        <item x="45"/>
        <item x="98"/>
        <item x="10"/>
        <item x="152"/>
        <item x="107"/>
        <item x="19"/>
        <item x="150"/>
        <item x="171"/>
        <item x="172"/>
        <item x="144"/>
        <item x="132"/>
        <item x="65"/>
        <item x="11"/>
        <item x="52"/>
        <item x="146"/>
        <item x="47"/>
        <item x="120"/>
        <item x="135"/>
        <item x="53"/>
        <item x="180"/>
        <item x="28"/>
        <item x="104"/>
        <item x="30"/>
        <item x="36"/>
        <item x="55"/>
        <item x="2"/>
        <item x="48"/>
        <item x="74"/>
        <item x="26"/>
        <item x="100"/>
        <item x="164"/>
        <item x="95"/>
        <item x="18"/>
        <item x="84"/>
        <item x="61"/>
        <item x="93"/>
        <item x="67"/>
        <item x="13"/>
        <item x="3"/>
        <item x="158"/>
        <item x="14"/>
        <item x="148"/>
        <item x="25"/>
        <item x="79"/>
        <item x="189"/>
        <item x="29"/>
        <item x="50"/>
        <item x="77"/>
        <item x="41"/>
        <item x="191"/>
        <item x="155"/>
        <item x="117"/>
        <item x="43"/>
        <item x="166"/>
        <item x="89"/>
        <item x="103"/>
        <item x="75"/>
        <item x="87"/>
        <item x="70"/>
        <item x="123"/>
        <item x="149"/>
        <item x="51"/>
        <item x="102"/>
        <item x="40"/>
        <item x="92"/>
        <item x="20"/>
        <item x="66"/>
        <item x="154"/>
        <item x="33"/>
        <item x="101"/>
        <item x="178"/>
        <item x="122"/>
        <item x="96"/>
        <item x="140"/>
        <item x="56"/>
        <item x="130"/>
        <item x="106"/>
        <item x="71"/>
        <item x="16"/>
        <item x="80"/>
        <item x="145"/>
        <item x="177"/>
        <item x="131"/>
        <item x="24"/>
        <item x="72"/>
        <item x="138"/>
        <item x="147"/>
        <item x="82"/>
        <item x="133"/>
        <item x="128"/>
        <item x="110"/>
        <item x="86"/>
        <item x="9"/>
        <item x="39"/>
        <item x="60"/>
        <item x="116"/>
        <item x="176"/>
        <item x="91"/>
        <item x="141"/>
        <item x="192"/>
        <item x="167"/>
        <item x="35"/>
        <item x="38"/>
        <item x="196"/>
        <item x="114"/>
        <item x="151"/>
        <item t="default"/>
      </items>
    </pivotField>
    <pivotField dataField="1" numFmtId="10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9"/>
    <field x="8"/>
  </rowFields>
  <rowItems count="7">
    <i>
      <x v="1"/>
    </i>
    <i r="1">
      <x v="2"/>
    </i>
    <i r="1">
      <x v="3"/>
    </i>
    <i r="1">
      <x v="4"/>
    </i>
    <i>
      <x v="2"/>
    </i>
    <i r="1">
      <x v="1"/>
    </i>
    <i r="1">
      <x v="2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Growth Rate " fld="7" subtotal="average" baseField="0" baseItem="0" numFmtId="10"/>
  </dataFields>
  <formats count="1">
    <format dxfId="12">
      <pivotArea outline="0" collapsedLevelsAreSubtotals="1" fieldPosition="0"/>
    </format>
  </format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B909D16-5875-40BD-8876-2860CA2A3670}" autoFormatId="16" applyNumberFormats="0" applyBorderFormats="0" applyFontFormats="0" applyPatternFormats="0" applyAlignmentFormats="0" applyWidthHeightFormats="0">
  <queryTableRefresh nextId="21" unboundColumnsRight="5">
    <queryTableFields count="19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2" tableColumnId="12"/>
      <queryTableField id="13" name="Hashtags Used.3" tableColumnId="13"/>
      <queryTableField id="14" name="Campaign_Name" tableColumnId="14"/>
      <queryTableField id="17" dataBound="0" tableColumnId="18"/>
      <queryTableField id="18" dataBound="0" tableColumnId="19"/>
      <queryTableField id="19" dataBound="0" tableColumnId="20"/>
      <queryTableField id="20" dataBound="0" tableColumnId="21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68E09BD-5382-4AF9-A2E8-61ECFB329467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A132F0-6F9B-439B-84C9-1D2F038A6359}" autoFormatId="16" applyNumberFormats="0" applyBorderFormats="0" applyFontFormats="0" applyPatternFormats="0" applyAlignmentFormats="0" applyWidthHeightFormats="0">
  <queryTableRefresh nextId="7">
    <queryTableFields count="6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F0C23-EEBE-4364-8873-998C498021EF}" name="Post" displayName="Post" ref="A1:S301" tableType="queryTable" totalsRowShown="0">
  <autoFilter ref="A1:S301" xr:uid="{7FBF0C23-EEBE-4364-8873-998C498021EF}"/>
  <sortState xmlns:xlrd2="http://schemas.microsoft.com/office/spreadsheetml/2017/richdata2" ref="A2:S301">
    <sortCondition descending="1" ref="S1:S301"/>
  </sortState>
  <tableColumns count="19">
    <tableColumn id="1" xr3:uid="{91E173CF-2A45-42C3-AD3D-EB4CCB1A0328}" uniqueName="1" name="Post ID" queryTableFieldId="1" dataDxfId="128"/>
    <tableColumn id="2" xr3:uid="{57A8E995-2731-4CC1-89DC-CE97A500473E}" uniqueName="2" name="Platform" queryTableFieldId="2" dataDxfId="127"/>
    <tableColumn id="3" xr3:uid="{D9FCBFB5-63BF-42FF-92C3-0254CE1EB27C}" uniqueName="3" name="Date" queryTableFieldId="3" dataDxfId="126"/>
    <tableColumn id="4" xr3:uid="{D9DDE876-9FAE-40C9-9817-DEFDCA6E76F5}" uniqueName="4" name="Content Type" queryTableFieldId="4" dataDxfId="125"/>
    <tableColumn id="5" xr3:uid="{F963D01C-A715-4B03-B2C0-73B2B052C839}" uniqueName="5" name="Post Text" queryTableFieldId="5" dataDxfId="124"/>
    <tableColumn id="6" xr3:uid="{1CCAF691-EB62-4E1E-9E92-7F2D51830220}" uniqueName="6" name="Likes" queryTableFieldId="6"/>
    <tableColumn id="7" xr3:uid="{6A76AAB9-F9D9-4DC8-BABA-AA12BFE219D4}" uniqueName="7" name="Shares" queryTableFieldId="7"/>
    <tableColumn id="8" xr3:uid="{F68DAE4D-B913-475A-BA63-27A3D844A7A1}" uniqueName="8" name="Comments" queryTableFieldId="8"/>
    <tableColumn id="9" xr3:uid="{D203DE63-5A71-458C-922E-57E0560F27D9}" uniqueName="9" name="Impressions" queryTableFieldId="9"/>
    <tableColumn id="10" xr3:uid="{E9A27149-6061-4A1D-AECF-4DBEE73FB4CD}" uniqueName="10" name="Reach" queryTableFieldId="10"/>
    <tableColumn id="11" xr3:uid="{4D63EEED-C43D-4F70-8932-857F968C6A05}" uniqueName="11" name="Clicks" queryTableFieldId="11"/>
    <tableColumn id="12" xr3:uid="{62012CFE-DCFB-4694-B1FC-BB6FB432C43D}" uniqueName="12" name="Hashtags Used.2" queryTableFieldId="12" dataDxfId="123"/>
    <tableColumn id="13" xr3:uid="{D9CE9886-AE7A-44EE-8061-D2980D7603B6}" uniqueName="13" name="Hashtags Used.3" queryTableFieldId="13" dataDxfId="122"/>
    <tableColumn id="14" xr3:uid="{203F21A3-CF0E-4C2F-8FB2-F34D5758FE64}" uniqueName="14" name="Campaign_Name" queryTableFieldId="14" dataDxfId="121"/>
    <tableColumn id="18" xr3:uid="{FFF5D968-85FA-417A-9AA9-EFC8804689D9}" uniqueName="18" name="Start Date " queryTableFieldId="17" dataDxfId="120">
      <calculatedColumnFormula>VLOOKUP(N2,'Campaign Data'!A:D,2,FALSE)</calculatedColumnFormula>
    </tableColumn>
    <tableColumn id="19" xr3:uid="{03D93122-3A12-44EA-BD06-55F52E62545E}" uniqueName="19" name="End date " queryTableFieldId="18" dataDxfId="119">
      <calculatedColumnFormula>VLOOKUP(N2,'Campaign Data'!A:D,3,FALSE)</calculatedColumnFormula>
    </tableColumn>
    <tableColumn id="20" xr3:uid="{DEB5C2DE-B13C-4679-BB87-B3A355A97832}" uniqueName="20" name="Campaign Phase " queryTableFieldId="19" dataDxfId="118">
      <calculatedColumnFormula>IF(AND(C3&gt;=O3,C3&lt;=P3),"During Campaign","Before Campaign")</calculatedColumnFormula>
    </tableColumn>
    <tableColumn id="21" xr3:uid="{FB8E376E-3C36-4D31-84EE-49FD22C02189}" uniqueName="21" name="Sum Engagement  " queryTableFieldId="20" dataDxfId="117">
      <calculatedColumnFormula>(Post[[#This Row],[Likes]]+Post[[#This Row],[Shares]]+Post[[#This Row],[Comments]])</calculatedColumnFormula>
    </tableColumn>
    <tableColumn id="15" xr3:uid="{FA108CEC-08EF-4F9B-A151-96D460878A1D}" uniqueName="15" name="Engagement Rate" queryTableFieldId="15" dataDxfId="116">
      <calculatedColumnFormula>(Post[[#This Row],[Likes]]+Post[[#This Row],[Shares]]+Post[[#This Row],[Comments]]) / Post[[#This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E6DC50-20B2-467F-8039-EAB96B9C9116}" name="Table8" displayName="Table8" ref="B16:E26" totalsRowShown="0" tableBorderDxfId="107">
  <autoFilter ref="B16:E26" xr:uid="{FDE6DC50-20B2-467F-8039-EAB96B9C9116}"/>
  <sortState xmlns:xlrd2="http://schemas.microsoft.com/office/spreadsheetml/2017/richdata2" ref="B17:E26">
    <sortCondition descending="1" ref="E16:E26"/>
  </sortState>
  <tableColumns count="4">
    <tableColumn id="1" xr3:uid="{6C4BFC48-6E5A-4CA9-9F7C-6D0A88C8B99A}" name="Post ID " dataDxfId="106"/>
    <tableColumn id="2" xr3:uid="{4EBD29F8-6380-4645-87B3-30D25CB9F52A}" name="Date " dataDxfId="105"/>
    <tableColumn id="3" xr3:uid="{82D11D04-04E1-4436-8CE1-59B4D4289137}" name="Content Type " dataDxfId="104"/>
    <tableColumn id="4" xr3:uid="{40F3C33B-DA2D-41C8-B91F-B84745E67BFC}" name="Engagement Rate " dataDxfId="103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269340-011B-4923-AFD4-9328B3926DFD}" name="Table4" displayName="Table4" ref="A37:C49" totalsRowShown="0">
  <autoFilter ref="A37:C49" xr:uid="{4B269340-011B-4923-AFD4-9328B3926DFD}"/>
  <tableColumns count="3">
    <tableColumn id="1" xr3:uid="{86761F30-3C42-4B4A-AD98-1E208270A944}" name="Campaingn Name" dataDxfId="17"/>
    <tableColumn id="2" xr3:uid="{155F2C4D-8FEC-40CF-8DBF-BA68E897C528}" name="Enagegment Rate " dataDxfId="16"/>
    <tableColumn id="4" xr3:uid="{36EECCC4-6618-4E21-81B0-2C4FDDF628A5}" name="Uplift " dataDxfId="15">
      <calculatedColumnFormula>(B39-Table4[[#This Row],[Enagegment Rate ]])</calculatedColumnFormula>
    </tableColumn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72AE23-0B6A-4C10-A8BC-E70922B164DE}" name="Table5" displayName="Table5" ref="F52:G56" totalsRowShown="0" tableBorderDxfId="14">
  <autoFilter ref="F52:G56" xr:uid="{0B72AE23-0B6A-4C10-A8BC-E70922B164DE}"/>
  <tableColumns count="2">
    <tableColumn id="1" xr3:uid="{AF32407F-74F2-4764-9953-3FCFA550388D}" name="Total Bidget "/>
    <tableColumn id="2" xr3:uid="{34F96243-069A-4F34-8911-6370289CCFE9}" name="ROI" dataDxfId="13">
      <calculatedColumnFormula>(E53/Table5[[#This Row],[Total Bidget 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E80D95-DB12-4927-BA23-CC4A6375ACAE}" name="Table6" displayName="Table6" ref="A27:C31" totalsRowShown="0">
  <autoFilter ref="A27:C31" xr:uid="{1AE80D95-DB12-4927-BA23-CC4A6375ACAE}"/>
  <tableColumns count="3">
    <tableColumn id="1" xr3:uid="{C4F42DF3-3636-4292-B8E7-CB1C5E98F70A}" name="Row Labels"/>
    <tableColumn id="2" xr3:uid="{388D77FB-4131-41F0-B962-CA7EE21D2452}" name="Average of Ad_Spend"/>
    <tableColumn id="3" xr3:uid="{C76F7E76-6E7A-4518-B3C3-C0FA761D1AE3}" name="Average of Growth Rate " dataDxfId="11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301B59-8F63-46F3-9010-8E6770770590}" name="Engagment_Summary" displayName="Engagment_Summary" ref="A1:J201" tableType="queryTable" totalsRowShown="0">
  <autoFilter ref="A1:J201" xr:uid="{CF301B59-8F63-46F3-9010-8E6770770590}"/>
  <tableColumns count="10">
    <tableColumn id="1" xr3:uid="{50781283-C1E9-419B-ADFE-58D5B8425FDC}" uniqueName="1" name="Week_Start_Date" queryTableFieldId="1" dataDxfId="10"/>
    <tableColumn id="2" xr3:uid="{493137B9-57CD-466C-939A-395060C45B20}" uniqueName="2" name="Platform" queryTableFieldId="2" dataDxfId="9"/>
    <tableColumn id="3" xr3:uid="{303C740D-7024-4432-A81F-C9F77C5B28B0}" uniqueName="3" name="New_Followers" queryTableFieldId="3"/>
    <tableColumn id="4" xr3:uid="{315254E5-1EEC-4981-9963-7F2B9A03311E}" uniqueName="4" name="Unfollows" queryTableFieldId="4"/>
    <tableColumn id="5" xr3:uid="{5C3AADE6-0E41-4985-8273-DC60AC8F736A}" uniqueName="5" name="Total_Followers" queryTableFieldId="5"/>
    <tableColumn id="6" xr3:uid="{C2AFDDA3-9105-4F9A-95C6-B3D76120C3D4}" uniqueName="6" name="Engagement_Rate" queryTableFieldId="6"/>
    <tableColumn id="7" xr3:uid="{F0F61070-F080-48DA-B190-5A00B64703A0}" uniqueName="7" name="Ad_Spend" queryTableFieldId="7"/>
    <tableColumn id="8" xr3:uid="{A822E1FD-FEB1-4327-8188-03D2316BDC12}" uniqueName="8" name="Growth Rate " queryTableFieldId="8" dataDxfId="8">
      <calculatedColumnFormula>(Engagment_Summary[[#This Row],[New_Followers]]-Engagment_Summary[[#This Row],[Unfollows]]) /Engagment_Summary[[#This Row],[Total_Followers]]</calculatedColumnFormula>
    </tableColumn>
    <tableColumn id="9" xr3:uid="{421FD9D3-EF41-4B12-8827-7C37F0AF3118}" uniqueName="9" name="Growth Rate 2 " queryTableFieldId="9" dataDxfId="7">
      <calculatedColumnFormula>(Engagment_Summary[[#This Row],[New_Followers]]-Engagment_Summary[[#This Row],[Unfollows]]/Engagment_Summary[[#This Row],[Total_Followers]])</calculatedColumnFormula>
    </tableColumn>
    <tableColumn id="10" xr3:uid="{8475D277-8D52-4868-A519-A1DDC2414C4E}" uniqueName="10" name="Campaign_Name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B796F-1139-4672-A3BE-558DEEB14313}" name="Campaign_Data" displayName="Campaign_Data" ref="A1:F5" tableType="queryTable" totalsRowShown="0">
  <autoFilter ref="A1:F5" xr:uid="{B5AB796F-1139-4672-A3BE-558DEEB14313}"/>
  <tableColumns count="6">
    <tableColumn id="1" xr3:uid="{7723FC52-0611-448A-981C-E57143CF01FB}" uniqueName="1" name="Campaign_Name" queryTableFieldId="1" dataDxfId="6"/>
    <tableColumn id="2" xr3:uid="{5F502531-B32D-41E3-940F-841AB9E67109}" uniqueName="2" name="Start_Date" queryTableFieldId="2" dataDxfId="5"/>
    <tableColumn id="3" xr3:uid="{F7F5E6AC-AB9A-43AE-BDD4-1D639563B8CF}" uniqueName="3" name="End_Date" queryTableFieldId="3" dataDxfId="4"/>
    <tableColumn id="4" xr3:uid="{8875F973-45A1-42B7-BD22-E4CE1226B2CE}" uniqueName="4" name="Objective" queryTableFieldId="4" dataDxfId="3"/>
    <tableColumn id="5" xr3:uid="{1D09ED51-9892-4475-99A8-482E3911C6CB}" uniqueName="5" name="Total_Budget" queryTableFieldId="5"/>
    <tableColumn id="6" xr3:uid="{C24D8774-FDAD-49BF-9FE4-45F846FA8C4C}" uniqueName="6" name="Target_Platforms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pivotTable" Target="../pivotTables/pivotTable15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4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5A73-96DC-4A1A-A2A3-C75D80D5313F}">
  <dimension ref="B3"/>
  <sheetViews>
    <sheetView zoomScale="74" workbookViewId="0">
      <selection activeCell="Q15" sqref="Q15"/>
    </sheetView>
  </sheetViews>
  <sheetFormatPr defaultRowHeight="14.4" x14ac:dyDescent="0.3"/>
  <sheetData>
    <row r="3" spans="2:2" x14ac:dyDescent="0.3">
      <c r="B3" s="3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0B2B-F5B3-401F-8DF0-551893B91F62}">
  <dimension ref="A1:V301"/>
  <sheetViews>
    <sheetView tabSelected="1" topLeftCell="I1" zoomScale="91" zoomScaleNormal="76" workbookViewId="0">
      <selection activeCell="T8" sqref="T8"/>
    </sheetView>
  </sheetViews>
  <sheetFormatPr defaultRowHeight="12" customHeight="1" x14ac:dyDescent="0.3"/>
  <cols>
    <col min="1" max="1" width="9.77734375" bestFit="1" customWidth="1"/>
    <col min="2" max="2" width="11.109375" bestFit="1" customWidth="1"/>
    <col min="3" max="3" width="11.21875" bestFit="1" customWidth="1"/>
    <col min="4" max="4" width="15.21875" bestFit="1" customWidth="1"/>
    <col min="5" max="5" width="50.109375" bestFit="1" customWidth="1"/>
    <col min="6" max="6" width="8.109375" bestFit="1" customWidth="1"/>
    <col min="7" max="7" width="9.6640625" bestFit="1" customWidth="1"/>
    <col min="8" max="8" width="13.33203125" bestFit="1" customWidth="1"/>
    <col min="9" max="9" width="14.5546875" bestFit="1" customWidth="1"/>
    <col min="10" max="11" width="9" bestFit="1" customWidth="1"/>
    <col min="12" max="13" width="18.33203125" bestFit="1" customWidth="1"/>
    <col min="14" max="14" width="18.5546875" bestFit="1" customWidth="1"/>
    <col min="15" max="15" width="12.44140625" bestFit="1" customWidth="1"/>
    <col min="16" max="16" width="11.44140625" bestFit="1" customWidth="1"/>
    <col min="17" max="17" width="17.6640625" bestFit="1" customWidth="1"/>
    <col min="18" max="18" width="17.6640625" customWidth="1"/>
    <col min="19" max="19" width="18.88671875" style="2" bestFit="1" customWidth="1"/>
    <col min="20" max="20" width="27.44140625" bestFit="1" customWidth="1"/>
    <col min="21" max="21" width="26.6640625" bestFit="1" customWidth="1"/>
  </cols>
  <sheetData>
    <row r="1" spans="1:22" ht="12" customHeight="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440</v>
      </c>
      <c r="M1" t="s">
        <v>11</v>
      </c>
      <c r="N1" t="s">
        <v>424</v>
      </c>
      <c r="O1" t="s">
        <v>438</v>
      </c>
      <c r="P1" t="s">
        <v>439</v>
      </c>
      <c r="Q1" t="s">
        <v>442</v>
      </c>
      <c r="R1" t="s">
        <v>450</v>
      </c>
      <c r="S1" s="2" t="s">
        <v>12</v>
      </c>
    </row>
    <row r="2" spans="1:22" ht="12" customHeight="1" x14ac:dyDescent="0.3">
      <c r="A2" t="s">
        <v>257</v>
      </c>
      <c r="B2" t="s">
        <v>27</v>
      </c>
      <c r="C2" s="1">
        <v>45445</v>
      </c>
      <c r="D2" t="s">
        <v>28</v>
      </c>
      <c r="E2" t="s">
        <v>29</v>
      </c>
      <c r="F2">
        <v>84</v>
      </c>
      <c r="G2">
        <v>897</v>
      </c>
      <c r="H2">
        <v>85</v>
      </c>
      <c r="I2">
        <v>588</v>
      </c>
      <c r="J2">
        <v>8</v>
      </c>
      <c r="K2">
        <v>12</v>
      </c>
      <c r="L2" t="s">
        <v>31</v>
      </c>
      <c r="M2" t="s">
        <v>441</v>
      </c>
      <c r="N2" t="s">
        <v>23</v>
      </c>
      <c r="O2" s="1">
        <f>VLOOKUP(N2,'Campaign Data'!A:D,2,FALSE)</f>
        <v>45453</v>
      </c>
      <c r="P2" s="1">
        <f>VLOOKUP(N2,'Campaign Data'!A:D,3,FALSE)</f>
        <v>45478</v>
      </c>
      <c r="Q2" s="1" t="str">
        <f t="shared" ref="Q2:Q65" si="0">IF(AND(C3&gt;=O3,C3&lt;=P3),"During Campaign","Before Campaign")</f>
        <v>Before Campaign</v>
      </c>
      <c r="R2" s="26">
        <f>(Post[[#This Row],[Likes]]+Post[[#This Row],[Shares]]+Post[[#This Row],[Comments]])</f>
        <v>1066</v>
      </c>
      <c r="S2" s="2">
        <f>(Post[[#This Row],[Likes]]+Post[[#This Row],[Shares]]+Post[[#This Row],[Comments]]) / Post[[#This Row],[Impressions]]</f>
        <v>1.8129251700680271</v>
      </c>
    </row>
    <row r="3" spans="1:22" ht="12" customHeight="1" x14ac:dyDescent="0.3">
      <c r="A3" t="s">
        <v>95</v>
      </c>
      <c r="B3" t="s">
        <v>27</v>
      </c>
      <c r="C3" s="1">
        <v>45762</v>
      </c>
      <c r="D3" t="s">
        <v>15</v>
      </c>
      <c r="E3" t="s">
        <v>16</v>
      </c>
      <c r="F3">
        <v>103</v>
      </c>
      <c r="G3">
        <v>770</v>
      </c>
      <c r="H3">
        <v>19</v>
      </c>
      <c r="I3">
        <v>1030</v>
      </c>
      <c r="J3">
        <v>410</v>
      </c>
      <c r="K3">
        <v>262</v>
      </c>
      <c r="L3" t="s">
        <v>17</v>
      </c>
      <c r="M3" t="s">
        <v>441</v>
      </c>
      <c r="N3" t="s">
        <v>32</v>
      </c>
      <c r="O3" s="1">
        <f>VLOOKUP(N3,'Campaign Data'!A:D,2,FALSE)</f>
        <v>45570</v>
      </c>
      <c r="P3" s="1">
        <f>VLOOKUP(N3,'Campaign Data'!A:D,3,FALSE)</f>
        <v>45601</v>
      </c>
      <c r="Q3" s="1" t="str">
        <f t="shared" si="0"/>
        <v>Before Campaign</v>
      </c>
      <c r="R3" s="26">
        <f>(Post[[#This Row],[Likes]]+Post[[#This Row],[Shares]]+Post[[#This Row],[Comments]])</f>
        <v>892</v>
      </c>
      <c r="S3" s="2">
        <f>(Post[[#This Row],[Likes]]+Post[[#This Row],[Shares]]+Post[[#This Row],[Comments]]) / Post[[#This Row],[Impressions]]</f>
        <v>0.86601941747572819</v>
      </c>
    </row>
    <row r="4" spans="1:22" ht="12" customHeight="1" x14ac:dyDescent="0.3">
      <c r="A4" t="s">
        <v>269</v>
      </c>
      <c r="B4" t="s">
        <v>14</v>
      </c>
      <c r="C4" s="1">
        <v>45776</v>
      </c>
      <c r="D4" t="s">
        <v>28</v>
      </c>
      <c r="E4" t="s">
        <v>29</v>
      </c>
      <c r="F4">
        <v>249</v>
      </c>
      <c r="G4">
        <v>592</v>
      </c>
      <c r="H4">
        <v>230</v>
      </c>
      <c r="I4">
        <v>1494</v>
      </c>
      <c r="J4">
        <v>1044</v>
      </c>
      <c r="K4">
        <v>201</v>
      </c>
      <c r="L4" t="s">
        <v>22</v>
      </c>
      <c r="M4" t="s">
        <v>37</v>
      </c>
      <c r="N4" t="s">
        <v>44</v>
      </c>
      <c r="O4" s="1">
        <f>VLOOKUP(N4,'Campaign Data'!A:D,2,FALSE)</f>
        <v>45667</v>
      </c>
      <c r="P4" s="1">
        <f>VLOOKUP(N4,'Campaign Data'!A:D,3,FALSE)</f>
        <v>45698</v>
      </c>
      <c r="Q4" s="1" t="str">
        <f t="shared" si="0"/>
        <v>Before Campaign</v>
      </c>
      <c r="R4" s="26">
        <f>(Post[[#This Row],[Likes]]+Post[[#This Row],[Shares]]+Post[[#This Row],[Comments]])</f>
        <v>1071</v>
      </c>
      <c r="S4" s="2">
        <f>(Post[[#This Row],[Likes]]+Post[[#This Row],[Shares]]+Post[[#This Row],[Comments]]) / Post[[#This Row],[Impressions]]</f>
        <v>0.7168674698795181</v>
      </c>
    </row>
    <row r="5" spans="1:22" ht="12" customHeight="1" x14ac:dyDescent="0.3">
      <c r="A5" t="s">
        <v>215</v>
      </c>
      <c r="B5" t="s">
        <v>27</v>
      </c>
      <c r="C5" s="1">
        <v>45603</v>
      </c>
      <c r="D5" t="s">
        <v>50</v>
      </c>
      <c r="E5" t="s">
        <v>51</v>
      </c>
      <c r="F5">
        <v>129</v>
      </c>
      <c r="G5">
        <v>643</v>
      </c>
      <c r="H5">
        <v>136</v>
      </c>
      <c r="I5">
        <v>1290</v>
      </c>
      <c r="J5">
        <v>839</v>
      </c>
      <c r="K5">
        <v>238</v>
      </c>
      <c r="L5" t="s">
        <v>31</v>
      </c>
      <c r="M5" t="s">
        <v>52</v>
      </c>
      <c r="N5" t="s">
        <v>44</v>
      </c>
      <c r="O5" s="1">
        <f>VLOOKUP(N5,'Campaign Data'!A:D,2,FALSE)</f>
        <v>45667</v>
      </c>
      <c r="P5" s="1">
        <f>VLOOKUP(N5,'Campaign Data'!A:D,3,FALSE)</f>
        <v>45698</v>
      </c>
      <c r="Q5" s="1" t="str">
        <f t="shared" si="0"/>
        <v>Before Campaign</v>
      </c>
      <c r="R5" s="26">
        <f>(Post[[#This Row],[Likes]]+Post[[#This Row],[Shares]]+Post[[#This Row],[Comments]])</f>
        <v>908</v>
      </c>
      <c r="S5" s="2">
        <f>(Post[[#This Row],[Likes]]+Post[[#This Row],[Shares]]+Post[[#This Row],[Comments]]) / Post[[#This Row],[Impressions]]</f>
        <v>0.70387596899224802</v>
      </c>
    </row>
    <row r="6" spans="1:22" ht="12" customHeight="1" x14ac:dyDescent="0.6">
      <c r="A6" t="s">
        <v>212</v>
      </c>
      <c r="B6" t="s">
        <v>27</v>
      </c>
      <c r="C6" s="1">
        <v>45674</v>
      </c>
      <c r="D6" t="s">
        <v>15</v>
      </c>
      <c r="E6" t="s">
        <v>16</v>
      </c>
      <c r="F6">
        <v>142</v>
      </c>
      <c r="G6">
        <v>784</v>
      </c>
      <c r="H6">
        <v>183</v>
      </c>
      <c r="I6">
        <v>1704</v>
      </c>
      <c r="J6">
        <v>995</v>
      </c>
      <c r="K6">
        <v>154</v>
      </c>
      <c r="L6" t="s">
        <v>17</v>
      </c>
      <c r="M6" t="s">
        <v>441</v>
      </c>
      <c r="N6" t="s">
        <v>18</v>
      </c>
      <c r="O6" s="1">
        <f>VLOOKUP(N6,'Campaign Data'!A:D,2,FALSE)</f>
        <v>45505</v>
      </c>
      <c r="P6" s="1">
        <f>VLOOKUP(N6,'Campaign Data'!A:D,3,FALSE)</f>
        <v>45535</v>
      </c>
      <c r="Q6" s="1" t="str">
        <f t="shared" si="0"/>
        <v>Before Campaign</v>
      </c>
      <c r="R6" s="26">
        <f>(Post[[#This Row],[Likes]]+Post[[#This Row],[Shares]]+Post[[#This Row],[Comments]])</f>
        <v>1109</v>
      </c>
      <c r="S6" s="2">
        <f>(Post[[#This Row],[Likes]]+Post[[#This Row],[Shares]]+Post[[#This Row],[Comments]]) / Post[[#This Row],[Impressions]]</f>
        <v>0.6508215962441315</v>
      </c>
      <c r="V6" s="37"/>
    </row>
    <row r="7" spans="1:22" ht="12" customHeight="1" x14ac:dyDescent="0.3">
      <c r="A7" t="s">
        <v>99</v>
      </c>
      <c r="B7" t="s">
        <v>14</v>
      </c>
      <c r="C7" s="1">
        <v>45618</v>
      </c>
      <c r="D7" t="s">
        <v>35</v>
      </c>
      <c r="E7" t="s">
        <v>36</v>
      </c>
      <c r="F7">
        <v>53</v>
      </c>
      <c r="G7">
        <v>81</v>
      </c>
      <c r="H7">
        <v>379</v>
      </c>
      <c r="I7">
        <v>954</v>
      </c>
      <c r="J7">
        <v>7</v>
      </c>
      <c r="K7">
        <v>148</v>
      </c>
      <c r="L7" t="s">
        <v>52</v>
      </c>
      <c r="M7" t="s">
        <v>441</v>
      </c>
      <c r="N7" t="s">
        <v>32</v>
      </c>
      <c r="O7" s="1">
        <f>VLOOKUP(N7,'Campaign Data'!A:D,2,FALSE)</f>
        <v>45570</v>
      </c>
      <c r="P7" s="1">
        <f>VLOOKUP(N7,'Campaign Data'!A:D,3,FALSE)</f>
        <v>45601</v>
      </c>
      <c r="Q7" s="1" t="str">
        <f t="shared" si="0"/>
        <v>During Campaign</v>
      </c>
      <c r="R7" s="26">
        <f>(Post[[#This Row],[Likes]]+Post[[#This Row],[Shares]]+Post[[#This Row],[Comments]])</f>
        <v>513</v>
      </c>
      <c r="S7" s="2">
        <f>(Post[[#This Row],[Likes]]+Post[[#This Row],[Shares]]+Post[[#This Row],[Comments]]) / Post[[#This Row],[Impressions]]</f>
        <v>0.53773584905660377</v>
      </c>
    </row>
    <row r="8" spans="1:22" ht="12" customHeight="1" x14ac:dyDescent="0.3">
      <c r="A8" t="s">
        <v>301</v>
      </c>
      <c r="B8" t="s">
        <v>14</v>
      </c>
      <c r="C8" s="1">
        <v>45687</v>
      </c>
      <c r="D8" t="s">
        <v>40</v>
      </c>
      <c r="E8" t="s">
        <v>41</v>
      </c>
      <c r="F8">
        <v>59</v>
      </c>
      <c r="G8">
        <v>163</v>
      </c>
      <c r="H8">
        <v>93</v>
      </c>
      <c r="I8">
        <v>590</v>
      </c>
      <c r="J8">
        <v>475</v>
      </c>
      <c r="K8">
        <v>293</v>
      </c>
      <c r="L8" t="s">
        <v>37</v>
      </c>
      <c r="M8" t="s">
        <v>441</v>
      </c>
      <c r="N8" t="s">
        <v>44</v>
      </c>
      <c r="O8" s="1">
        <f>VLOOKUP(N8,'Campaign Data'!A:D,2,FALSE)</f>
        <v>45667</v>
      </c>
      <c r="P8" s="1">
        <f>VLOOKUP(N8,'Campaign Data'!A:D,3,FALSE)</f>
        <v>45698</v>
      </c>
      <c r="Q8" s="1" t="str">
        <f t="shared" si="0"/>
        <v>Before Campaign</v>
      </c>
      <c r="R8" s="26">
        <f>(Post[[#This Row],[Likes]]+Post[[#This Row],[Shares]]+Post[[#This Row],[Comments]])</f>
        <v>315</v>
      </c>
      <c r="S8" s="2">
        <f>(Post[[#This Row],[Likes]]+Post[[#This Row],[Shares]]+Post[[#This Row],[Comments]]) / Post[[#This Row],[Impressions]]</f>
        <v>0.53389830508474578</v>
      </c>
    </row>
    <row r="9" spans="1:22" ht="12" customHeight="1" x14ac:dyDescent="0.3">
      <c r="A9" t="s">
        <v>180</v>
      </c>
      <c r="B9" t="s">
        <v>25</v>
      </c>
      <c r="C9" s="1">
        <v>45567</v>
      </c>
      <c r="D9" t="s">
        <v>35</v>
      </c>
      <c r="E9" t="s">
        <v>36</v>
      </c>
      <c r="F9">
        <v>80</v>
      </c>
      <c r="G9">
        <v>362</v>
      </c>
      <c r="H9">
        <v>80</v>
      </c>
      <c r="I9">
        <v>1040</v>
      </c>
      <c r="J9">
        <v>349</v>
      </c>
      <c r="K9">
        <v>117</v>
      </c>
      <c r="L9" t="s">
        <v>22</v>
      </c>
      <c r="M9" t="s">
        <v>31</v>
      </c>
      <c r="N9" t="s">
        <v>23</v>
      </c>
      <c r="O9" s="1">
        <f>VLOOKUP(N9,'Campaign Data'!A:D,2,FALSE)</f>
        <v>45453</v>
      </c>
      <c r="P9" s="1">
        <f>VLOOKUP(N9,'Campaign Data'!A:D,3,FALSE)</f>
        <v>45478</v>
      </c>
      <c r="Q9" s="1" t="str">
        <f t="shared" si="0"/>
        <v>Before Campaign</v>
      </c>
      <c r="R9" s="26">
        <f>(Post[[#This Row],[Likes]]+Post[[#This Row],[Shares]]+Post[[#This Row],[Comments]])</f>
        <v>522</v>
      </c>
      <c r="S9" s="2">
        <f>(Post[[#This Row],[Likes]]+Post[[#This Row],[Shares]]+Post[[#This Row],[Comments]]) / Post[[#This Row],[Impressions]]</f>
        <v>0.50192307692307692</v>
      </c>
    </row>
    <row r="10" spans="1:22" ht="12" customHeight="1" x14ac:dyDescent="0.3">
      <c r="A10" t="s">
        <v>247</v>
      </c>
      <c r="B10" t="s">
        <v>25</v>
      </c>
      <c r="C10" s="1">
        <v>45707</v>
      </c>
      <c r="D10" t="s">
        <v>40</v>
      </c>
      <c r="E10" t="s">
        <v>41</v>
      </c>
      <c r="F10">
        <v>257</v>
      </c>
      <c r="G10">
        <v>966</v>
      </c>
      <c r="H10">
        <v>398</v>
      </c>
      <c r="I10">
        <v>3341</v>
      </c>
      <c r="J10">
        <v>2753</v>
      </c>
      <c r="K10">
        <v>287</v>
      </c>
      <c r="L10" t="s">
        <v>37</v>
      </c>
      <c r="M10" t="s">
        <v>17</v>
      </c>
      <c r="N10" t="s">
        <v>18</v>
      </c>
      <c r="O10" s="1">
        <f>VLOOKUP(N10,'Campaign Data'!A:D,2,FALSE)</f>
        <v>45505</v>
      </c>
      <c r="P10" s="1">
        <f>VLOOKUP(N10,'Campaign Data'!A:D,3,FALSE)</f>
        <v>45535</v>
      </c>
      <c r="Q10" s="1" t="str">
        <f t="shared" si="0"/>
        <v>Before Campaign</v>
      </c>
      <c r="R10" s="26">
        <f>(Post[[#This Row],[Likes]]+Post[[#This Row],[Shares]]+Post[[#This Row],[Comments]])</f>
        <v>1621</v>
      </c>
      <c r="S10" s="2">
        <f>(Post[[#This Row],[Likes]]+Post[[#This Row],[Shares]]+Post[[#This Row],[Comments]]) / Post[[#This Row],[Impressions]]</f>
        <v>0.48518407662376534</v>
      </c>
    </row>
    <row r="11" spans="1:22" ht="12" customHeight="1" x14ac:dyDescent="0.3">
      <c r="A11" t="s">
        <v>107</v>
      </c>
      <c r="B11" t="s">
        <v>34</v>
      </c>
      <c r="C11" s="1">
        <v>45749</v>
      </c>
      <c r="D11" t="s">
        <v>50</v>
      </c>
      <c r="E11" t="s">
        <v>51</v>
      </c>
      <c r="F11">
        <v>199</v>
      </c>
      <c r="G11">
        <v>772</v>
      </c>
      <c r="H11">
        <v>400</v>
      </c>
      <c r="I11">
        <v>3582</v>
      </c>
      <c r="J11">
        <v>2988</v>
      </c>
      <c r="K11">
        <v>43</v>
      </c>
      <c r="L11" t="s">
        <v>37</v>
      </c>
      <c r="M11" t="s">
        <v>441</v>
      </c>
      <c r="N11" t="s">
        <v>18</v>
      </c>
      <c r="O11" s="1">
        <f>VLOOKUP(N11,'Campaign Data'!A:D,2,FALSE)</f>
        <v>45505</v>
      </c>
      <c r="P11" s="1">
        <f>VLOOKUP(N11,'Campaign Data'!A:D,3,FALSE)</f>
        <v>45535</v>
      </c>
      <c r="Q11" s="1" t="str">
        <f t="shared" si="0"/>
        <v>Before Campaign</v>
      </c>
      <c r="R11" s="26">
        <f>(Post[[#This Row],[Likes]]+Post[[#This Row],[Shares]]+Post[[#This Row],[Comments]])</f>
        <v>1371</v>
      </c>
      <c r="S11" s="2">
        <f>(Post[[#This Row],[Likes]]+Post[[#This Row],[Shares]]+Post[[#This Row],[Comments]]) / Post[[#This Row],[Impressions]]</f>
        <v>0.38274706867671693</v>
      </c>
    </row>
    <row r="12" spans="1:22" ht="12" customHeight="1" x14ac:dyDescent="0.3">
      <c r="A12" t="s">
        <v>251</v>
      </c>
      <c r="B12" t="s">
        <v>27</v>
      </c>
      <c r="C12" s="1">
        <v>45649</v>
      </c>
      <c r="D12" t="s">
        <v>40</v>
      </c>
      <c r="E12" t="s">
        <v>41</v>
      </c>
      <c r="F12">
        <v>521</v>
      </c>
      <c r="G12">
        <v>746</v>
      </c>
      <c r="H12">
        <v>315</v>
      </c>
      <c r="I12">
        <v>4168</v>
      </c>
      <c r="J12">
        <v>3399</v>
      </c>
      <c r="K12">
        <v>282</v>
      </c>
      <c r="L12" t="s">
        <v>17</v>
      </c>
      <c r="M12" t="s">
        <v>441</v>
      </c>
      <c r="N12" t="s">
        <v>18</v>
      </c>
      <c r="O12" s="1">
        <f>VLOOKUP(N12,'Campaign Data'!A:D,2,FALSE)</f>
        <v>45505</v>
      </c>
      <c r="P12" s="1">
        <f>VLOOKUP(N12,'Campaign Data'!A:D,3,FALSE)</f>
        <v>45535</v>
      </c>
      <c r="Q12" s="1" t="str">
        <f t="shared" si="0"/>
        <v>Before Campaign</v>
      </c>
      <c r="R12" s="26">
        <f>(Post[[#This Row],[Likes]]+Post[[#This Row],[Shares]]+Post[[#This Row],[Comments]])</f>
        <v>1582</v>
      </c>
      <c r="S12" s="2">
        <f>(Post[[#This Row],[Likes]]+Post[[#This Row],[Shares]]+Post[[#This Row],[Comments]]) / Post[[#This Row],[Impressions]]</f>
        <v>0.37955854126679461</v>
      </c>
    </row>
    <row r="13" spans="1:22" ht="12" customHeight="1" x14ac:dyDescent="0.3">
      <c r="A13" t="s">
        <v>90</v>
      </c>
      <c r="B13" t="s">
        <v>25</v>
      </c>
      <c r="C13" s="1">
        <v>45712</v>
      </c>
      <c r="D13" t="s">
        <v>35</v>
      </c>
      <c r="E13" t="s">
        <v>36</v>
      </c>
      <c r="F13">
        <v>804</v>
      </c>
      <c r="G13">
        <v>639</v>
      </c>
      <c r="H13">
        <v>43</v>
      </c>
      <c r="I13">
        <v>4020</v>
      </c>
      <c r="J13">
        <v>3144</v>
      </c>
      <c r="K13">
        <v>11</v>
      </c>
      <c r="L13" t="s">
        <v>31</v>
      </c>
      <c r="M13" t="s">
        <v>37</v>
      </c>
      <c r="N13" t="s">
        <v>44</v>
      </c>
      <c r="O13" s="1">
        <f>VLOOKUP(N13,'Campaign Data'!A:D,2,FALSE)</f>
        <v>45667</v>
      </c>
      <c r="P13" s="1">
        <f>VLOOKUP(N13,'Campaign Data'!A:D,3,FALSE)</f>
        <v>45698</v>
      </c>
      <c r="Q13" s="1" t="str">
        <f t="shared" si="0"/>
        <v>Before Campaign</v>
      </c>
      <c r="R13" s="26">
        <f>(Post[[#This Row],[Likes]]+Post[[#This Row],[Shares]]+Post[[#This Row],[Comments]])</f>
        <v>1486</v>
      </c>
      <c r="S13" s="2">
        <f>(Post[[#This Row],[Likes]]+Post[[#This Row],[Shares]]+Post[[#This Row],[Comments]]) / Post[[#This Row],[Impressions]]</f>
        <v>0.36965174129353234</v>
      </c>
    </row>
    <row r="14" spans="1:22" ht="12" customHeight="1" x14ac:dyDescent="0.3">
      <c r="A14" t="s">
        <v>139</v>
      </c>
      <c r="B14" t="s">
        <v>14</v>
      </c>
      <c r="C14" s="1">
        <v>45553</v>
      </c>
      <c r="D14" t="s">
        <v>15</v>
      </c>
      <c r="E14" t="s">
        <v>16</v>
      </c>
      <c r="F14">
        <v>1000</v>
      </c>
      <c r="G14">
        <v>978</v>
      </c>
      <c r="H14">
        <v>162</v>
      </c>
      <c r="I14">
        <v>6000</v>
      </c>
      <c r="J14">
        <v>5221</v>
      </c>
      <c r="K14">
        <v>223</v>
      </c>
      <c r="L14" t="s">
        <v>37</v>
      </c>
      <c r="M14" t="s">
        <v>22</v>
      </c>
      <c r="N14" t="s">
        <v>32</v>
      </c>
      <c r="O14" s="1">
        <f>VLOOKUP(N14,'Campaign Data'!A:D,2,FALSE)</f>
        <v>45570</v>
      </c>
      <c r="P14" s="1">
        <f>VLOOKUP(N14,'Campaign Data'!A:D,3,FALSE)</f>
        <v>45601</v>
      </c>
      <c r="Q14" s="1" t="str">
        <f t="shared" si="0"/>
        <v>Before Campaign</v>
      </c>
      <c r="R14" s="26">
        <f>(Post[[#This Row],[Likes]]+Post[[#This Row],[Shares]]+Post[[#This Row],[Comments]])</f>
        <v>2140</v>
      </c>
      <c r="S14" s="2">
        <f>(Post[[#This Row],[Likes]]+Post[[#This Row],[Shares]]+Post[[#This Row],[Comments]]) / Post[[#This Row],[Impressions]]</f>
        <v>0.35666666666666669</v>
      </c>
    </row>
    <row r="15" spans="1:22" ht="12" customHeight="1" x14ac:dyDescent="0.3">
      <c r="A15" t="s">
        <v>161</v>
      </c>
      <c r="B15" t="s">
        <v>25</v>
      </c>
      <c r="C15" s="1">
        <v>45753</v>
      </c>
      <c r="D15" t="s">
        <v>35</v>
      </c>
      <c r="E15" t="s">
        <v>36</v>
      </c>
      <c r="F15">
        <v>736</v>
      </c>
      <c r="G15">
        <v>771</v>
      </c>
      <c r="H15">
        <v>225</v>
      </c>
      <c r="I15">
        <v>5152</v>
      </c>
      <c r="J15">
        <v>4706</v>
      </c>
      <c r="K15">
        <v>19</v>
      </c>
      <c r="L15" t="s">
        <v>31</v>
      </c>
      <c r="M15" t="s">
        <v>441</v>
      </c>
      <c r="N15" t="s">
        <v>32</v>
      </c>
      <c r="O15" s="1">
        <f>VLOOKUP(N15,'Campaign Data'!A:D,2,FALSE)</f>
        <v>45570</v>
      </c>
      <c r="P15" s="1">
        <f>VLOOKUP(N15,'Campaign Data'!A:D,3,FALSE)</f>
        <v>45601</v>
      </c>
      <c r="Q15" s="1" t="str">
        <f t="shared" si="0"/>
        <v>Before Campaign</v>
      </c>
      <c r="R15" s="26">
        <f>(Post[[#This Row],[Likes]]+Post[[#This Row],[Shares]]+Post[[#This Row],[Comments]])</f>
        <v>1732</v>
      </c>
      <c r="S15" s="2">
        <f>(Post[[#This Row],[Likes]]+Post[[#This Row],[Shares]]+Post[[#This Row],[Comments]]) / Post[[#This Row],[Impressions]]</f>
        <v>0.33618012422360249</v>
      </c>
    </row>
    <row r="16" spans="1:22" ht="12" customHeight="1" x14ac:dyDescent="0.3">
      <c r="A16" t="s">
        <v>158</v>
      </c>
      <c r="B16" t="s">
        <v>27</v>
      </c>
      <c r="C16" s="1">
        <v>45502</v>
      </c>
      <c r="D16" t="s">
        <v>28</v>
      </c>
      <c r="E16" t="s">
        <v>29</v>
      </c>
      <c r="F16">
        <v>498</v>
      </c>
      <c r="G16">
        <v>701</v>
      </c>
      <c r="H16">
        <v>412</v>
      </c>
      <c r="I16">
        <v>4980</v>
      </c>
      <c r="J16">
        <v>4185</v>
      </c>
      <c r="K16">
        <v>185</v>
      </c>
      <c r="L16" t="s">
        <v>52</v>
      </c>
      <c r="M16" t="s">
        <v>31</v>
      </c>
      <c r="N16" t="s">
        <v>44</v>
      </c>
      <c r="O16" s="1">
        <f>VLOOKUP(N16,'Campaign Data'!A:D,2,FALSE)</f>
        <v>45667</v>
      </c>
      <c r="P16" s="1">
        <f>VLOOKUP(N16,'Campaign Data'!A:D,3,FALSE)</f>
        <v>45698</v>
      </c>
      <c r="Q16" s="1" t="str">
        <f t="shared" si="0"/>
        <v>Before Campaign</v>
      </c>
      <c r="R16" s="26">
        <f>(Post[[#This Row],[Likes]]+Post[[#This Row],[Shares]]+Post[[#This Row],[Comments]])</f>
        <v>1611</v>
      </c>
      <c r="S16" s="2">
        <f>(Post[[#This Row],[Likes]]+Post[[#This Row],[Shares]]+Post[[#This Row],[Comments]]) / Post[[#This Row],[Impressions]]</f>
        <v>0.32349397590361445</v>
      </c>
    </row>
    <row r="17" spans="1:19" ht="12" customHeight="1" x14ac:dyDescent="0.3">
      <c r="A17" t="s">
        <v>261</v>
      </c>
      <c r="B17" t="s">
        <v>34</v>
      </c>
      <c r="C17" s="1">
        <v>45790</v>
      </c>
      <c r="D17" t="s">
        <v>40</v>
      </c>
      <c r="E17" t="s">
        <v>41</v>
      </c>
      <c r="F17">
        <v>602</v>
      </c>
      <c r="G17">
        <v>594</v>
      </c>
      <c r="H17">
        <v>156</v>
      </c>
      <c r="I17">
        <v>4214</v>
      </c>
      <c r="J17">
        <v>3363</v>
      </c>
      <c r="K17">
        <v>164</v>
      </c>
      <c r="L17" t="s">
        <v>17</v>
      </c>
      <c r="M17" t="s">
        <v>441</v>
      </c>
      <c r="N17" t="s">
        <v>32</v>
      </c>
      <c r="O17" s="1">
        <f>VLOOKUP(N17,'Campaign Data'!A:D,2,FALSE)</f>
        <v>45570</v>
      </c>
      <c r="P17" s="1">
        <f>VLOOKUP(N17,'Campaign Data'!A:D,3,FALSE)</f>
        <v>45601</v>
      </c>
      <c r="Q17" s="1" t="str">
        <f t="shared" si="0"/>
        <v>Before Campaign</v>
      </c>
      <c r="R17" s="26">
        <f>(Post[[#This Row],[Likes]]+Post[[#This Row],[Shares]]+Post[[#This Row],[Comments]])</f>
        <v>1352</v>
      </c>
      <c r="S17" s="2">
        <f>(Post[[#This Row],[Likes]]+Post[[#This Row],[Shares]]+Post[[#This Row],[Comments]]) / Post[[#This Row],[Impressions]]</f>
        <v>0.32083531086853345</v>
      </c>
    </row>
    <row r="18" spans="1:19" ht="12" customHeight="1" x14ac:dyDescent="0.3">
      <c r="A18" t="s">
        <v>191</v>
      </c>
      <c r="B18" t="s">
        <v>27</v>
      </c>
      <c r="C18" s="1">
        <v>45574</v>
      </c>
      <c r="D18" t="s">
        <v>35</v>
      </c>
      <c r="E18" t="s">
        <v>36</v>
      </c>
      <c r="F18">
        <v>985</v>
      </c>
      <c r="G18">
        <v>932</v>
      </c>
      <c r="H18">
        <v>287</v>
      </c>
      <c r="I18">
        <v>6895</v>
      </c>
      <c r="J18">
        <v>6757</v>
      </c>
      <c r="K18">
        <v>64</v>
      </c>
      <c r="L18" t="s">
        <v>17</v>
      </c>
      <c r="M18" t="s">
        <v>22</v>
      </c>
      <c r="N18" t="s">
        <v>23</v>
      </c>
      <c r="O18" s="1">
        <f>VLOOKUP(N18,'Campaign Data'!A:D,2,FALSE)</f>
        <v>45453</v>
      </c>
      <c r="P18" s="1">
        <f>VLOOKUP(N18,'Campaign Data'!A:D,3,FALSE)</f>
        <v>45478</v>
      </c>
      <c r="Q18" s="1" t="str">
        <f t="shared" si="0"/>
        <v>During Campaign</v>
      </c>
      <c r="R18" s="26">
        <f>(Post[[#This Row],[Likes]]+Post[[#This Row],[Shares]]+Post[[#This Row],[Comments]])</f>
        <v>2204</v>
      </c>
      <c r="S18" s="2">
        <f>(Post[[#This Row],[Likes]]+Post[[#This Row],[Shares]]+Post[[#This Row],[Comments]]) / Post[[#This Row],[Impressions]]</f>
        <v>0.31965192168237855</v>
      </c>
    </row>
    <row r="19" spans="1:19" ht="12" customHeight="1" x14ac:dyDescent="0.3">
      <c r="A19" t="s">
        <v>156</v>
      </c>
      <c r="B19" t="s">
        <v>27</v>
      </c>
      <c r="C19" s="1">
        <v>45695</v>
      </c>
      <c r="D19" t="s">
        <v>15</v>
      </c>
      <c r="E19" t="s">
        <v>16</v>
      </c>
      <c r="F19">
        <v>1970</v>
      </c>
      <c r="G19">
        <v>675</v>
      </c>
      <c r="H19">
        <v>478</v>
      </c>
      <c r="I19">
        <v>9850</v>
      </c>
      <c r="J19">
        <v>8924</v>
      </c>
      <c r="K19">
        <v>117</v>
      </c>
      <c r="L19" t="s">
        <v>37</v>
      </c>
      <c r="M19" t="s">
        <v>441</v>
      </c>
      <c r="N19" t="s">
        <v>44</v>
      </c>
      <c r="O19" s="1">
        <f>VLOOKUP(N19,'Campaign Data'!A:D,2,FALSE)</f>
        <v>45667</v>
      </c>
      <c r="P19" s="1">
        <f>VLOOKUP(N19,'Campaign Data'!A:D,3,FALSE)</f>
        <v>45698</v>
      </c>
      <c r="Q19" s="1" t="str">
        <f t="shared" si="0"/>
        <v>Before Campaign</v>
      </c>
      <c r="R19" s="26">
        <f>(Post[[#This Row],[Likes]]+Post[[#This Row],[Shares]]+Post[[#This Row],[Comments]])</f>
        <v>3123</v>
      </c>
      <c r="S19" s="2">
        <f>(Post[[#This Row],[Likes]]+Post[[#This Row],[Shares]]+Post[[#This Row],[Comments]]) / Post[[#This Row],[Impressions]]</f>
        <v>0.31705583756345179</v>
      </c>
    </row>
    <row r="20" spans="1:19" ht="12" customHeight="1" x14ac:dyDescent="0.3">
      <c r="A20" t="s">
        <v>324</v>
      </c>
      <c r="B20" t="s">
        <v>27</v>
      </c>
      <c r="C20" s="1">
        <v>45519</v>
      </c>
      <c r="D20" t="s">
        <v>15</v>
      </c>
      <c r="E20" t="s">
        <v>16</v>
      </c>
      <c r="F20">
        <v>1164</v>
      </c>
      <c r="G20">
        <v>616</v>
      </c>
      <c r="H20">
        <v>324</v>
      </c>
      <c r="I20">
        <v>6984</v>
      </c>
      <c r="J20">
        <v>6636</v>
      </c>
      <c r="K20">
        <v>82</v>
      </c>
      <c r="L20" t="s">
        <v>22</v>
      </c>
      <c r="M20" t="s">
        <v>37</v>
      </c>
      <c r="N20" t="s">
        <v>32</v>
      </c>
      <c r="O20" s="1">
        <f>VLOOKUP(N20,'Campaign Data'!A:D,2,FALSE)</f>
        <v>45570</v>
      </c>
      <c r="P20" s="1">
        <f>VLOOKUP(N20,'Campaign Data'!A:D,3,FALSE)</f>
        <v>45601</v>
      </c>
      <c r="Q20" s="1" t="str">
        <f t="shared" si="0"/>
        <v>Before Campaign</v>
      </c>
      <c r="R20" s="26">
        <f>(Post[[#This Row],[Likes]]+Post[[#This Row],[Shares]]+Post[[#This Row],[Comments]])</f>
        <v>2104</v>
      </c>
      <c r="S20" s="2">
        <f>(Post[[#This Row],[Likes]]+Post[[#This Row],[Shares]]+Post[[#This Row],[Comments]]) / Post[[#This Row],[Impressions]]</f>
        <v>0.30126002290950743</v>
      </c>
    </row>
    <row r="21" spans="1:19" ht="12" customHeight="1" x14ac:dyDescent="0.3">
      <c r="A21" t="s">
        <v>241</v>
      </c>
      <c r="B21" t="s">
        <v>27</v>
      </c>
      <c r="C21" s="1">
        <v>45658</v>
      </c>
      <c r="D21" t="s">
        <v>35</v>
      </c>
      <c r="E21" t="s">
        <v>36</v>
      </c>
      <c r="F21">
        <v>2234</v>
      </c>
      <c r="G21">
        <v>653</v>
      </c>
      <c r="H21">
        <v>432</v>
      </c>
      <c r="I21">
        <v>11170</v>
      </c>
      <c r="J21">
        <v>10569</v>
      </c>
      <c r="K21">
        <v>198</v>
      </c>
      <c r="L21" t="s">
        <v>52</v>
      </c>
      <c r="M21" t="s">
        <v>31</v>
      </c>
      <c r="N21" t="s">
        <v>44</v>
      </c>
      <c r="O21" s="1">
        <f>VLOOKUP(N21,'Campaign Data'!A:D,2,FALSE)</f>
        <v>45667</v>
      </c>
      <c r="P21" s="1">
        <f>VLOOKUP(N21,'Campaign Data'!A:D,3,FALSE)</f>
        <v>45698</v>
      </c>
      <c r="Q21" s="1" t="str">
        <f t="shared" si="0"/>
        <v>Before Campaign</v>
      </c>
      <c r="R21" s="26">
        <f>(Post[[#This Row],[Likes]]+Post[[#This Row],[Shares]]+Post[[#This Row],[Comments]])</f>
        <v>3319</v>
      </c>
      <c r="S21" s="2">
        <f>(Post[[#This Row],[Likes]]+Post[[#This Row],[Shares]]+Post[[#This Row],[Comments]]) / Post[[#This Row],[Impressions]]</f>
        <v>0.29713518352730528</v>
      </c>
    </row>
    <row r="22" spans="1:19" ht="12" customHeight="1" x14ac:dyDescent="0.3">
      <c r="A22" t="s">
        <v>103</v>
      </c>
      <c r="B22" t="s">
        <v>14</v>
      </c>
      <c r="C22" s="1">
        <v>45499</v>
      </c>
      <c r="D22" t="s">
        <v>35</v>
      </c>
      <c r="E22" t="s">
        <v>36</v>
      </c>
      <c r="F22">
        <v>432</v>
      </c>
      <c r="G22">
        <v>171</v>
      </c>
      <c r="H22">
        <v>280</v>
      </c>
      <c r="I22">
        <v>3024</v>
      </c>
      <c r="J22">
        <v>2285</v>
      </c>
      <c r="K22">
        <v>184</v>
      </c>
      <c r="L22" t="s">
        <v>22</v>
      </c>
      <c r="M22" t="s">
        <v>441</v>
      </c>
      <c r="N22" t="s">
        <v>32</v>
      </c>
      <c r="O22" s="1">
        <f>VLOOKUP(N22,'Campaign Data'!A:D,2,FALSE)</f>
        <v>45570</v>
      </c>
      <c r="P22" s="1">
        <f>VLOOKUP(N22,'Campaign Data'!A:D,3,FALSE)</f>
        <v>45601</v>
      </c>
      <c r="Q22" s="1" t="str">
        <f t="shared" si="0"/>
        <v>Before Campaign</v>
      </c>
      <c r="R22" s="26">
        <f>(Post[[#This Row],[Likes]]+Post[[#This Row],[Shares]]+Post[[#This Row],[Comments]])</f>
        <v>883</v>
      </c>
      <c r="S22" s="2">
        <f>(Post[[#This Row],[Likes]]+Post[[#This Row],[Shares]]+Post[[#This Row],[Comments]]) / Post[[#This Row],[Impressions]]</f>
        <v>0.29199735449735448</v>
      </c>
    </row>
    <row r="23" spans="1:19" ht="12" customHeight="1" x14ac:dyDescent="0.3">
      <c r="A23" t="s">
        <v>220</v>
      </c>
      <c r="B23" t="s">
        <v>27</v>
      </c>
      <c r="C23" s="1">
        <v>45643</v>
      </c>
      <c r="D23" t="s">
        <v>28</v>
      </c>
      <c r="E23" t="s">
        <v>29</v>
      </c>
      <c r="F23">
        <v>360</v>
      </c>
      <c r="G23">
        <v>590</v>
      </c>
      <c r="H23">
        <v>393</v>
      </c>
      <c r="I23">
        <v>4680</v>
      </c>
      <c r="J23">
        <v>4322</v>
      </c>
      <c r="K23">
        <v>208</v>
      </c>
      <c r="L23" t="s">
        <v>31</v>
      </c>
      <c r="M23" t="s">
        <v>52</v>
      </c>
      <c r="N23" t="s">
        <v>23</v>
      </c>
      <c r="O23" s="1">
        <f>VLOOKUP(N23,'Campaign Data'!A:D,2,FALSE)</f>
        <v>45453</v>
      </c>
      <c r="P23" s="1">
        <f>VLOOKUP(N23,'Campaign Data'!A:D,3,FALSE)</f>
        <v>45478</v>
      </c>
      <c r="Q23" s="1" t="str">
        <f t="shared" si="0"/>
        <v>Before Campaign</v>
      </c>
      <c r="R23" s="26">
        <f>(Post[[#This Row],[Likes]]+Post[[#This Row],[Shares]]+Post[[#This Row],[Comments]])</f>
        <v>1343</v>
      </c>
      <c r="S23" s="2">
        <f>(Post[[#This Row],[Likes]]+Post[[#This Row],[Shares]]+Post[[#This Row],[Comments]]) / Post[[#This Row],[Impressions]]</f>
        <v>0.28696581196581195</v>
      </c>
    </row>
    <row r="24" spans="1:19" ht="12" customHeight="1" x14ac:dyDescent="0.3">
      <c r="A24" t="s">
        <v>68</v>
      </c>
      <c r="B24" t="s">
        <v>27</v>
      </c>
      <c r="C24" s="1">
        <v>45642</v>
      </c>
      <c r="D24" t="s">
        <v>20</v>
      </c>
      <c r="E24" t="s">
        <v>21</v>
      </c>
      <c r="F24">
        <v>438</v>
      </c>
      <c r="G24">
        <v>153</v>
      </c>
      <c r="H24">
        <v>275</v>
      </c>
      <c r="I24">
        <v>3066</v>
      </c>
      <c r="J24">
        <v>2701</v>
      </c>
      <c r="K24">
        <v>282</v>
      </c>
      <c r="L24" t="s">
        <v>37</v>
      </c>
      <c r="M24" t="s">
        <v>441</v>
      </c>
      <c r="N24" t="s">
        <v>44</v>
      </c>
      <c r="O24" s="1">
        <f>VLOOKUP(N24,'Campaign Data'!A:D,2,FALSE)</f>
        <v>45667</v>
      </c>
      <c r="P24" s="1">
        <f>VLOOKUP(N24,'Campaign Data'!A:D,3,FALSE)</f>
        <v>45698</v>
      </c>
      <c r="Q24" s="1" t="str">
        <f t="shared" si="0"/>
        <v>Before Campaign</v>
      </c>
      <c r="R24" s="26">
        <f>(Post[[#This Row],[Likes]]+Post[[#This Row],[Shares]]+Post[[#This Row],[Comments]])</f>
        <v>866</v>
      </c>
      <c r="S24" s="2">
        <f>(Post[[#This Row],[Likes]]+Post[[#This Row],[Shares]]+Post[[#This Row],[Comments]]) / Post[[#This Row],[Impressions]]</f>
        <v>0.28245270711024134</v>
      </c>
    </row>
    <row r="25" spans="1:19" ht="12" customHeight="1" x14ac:dyDescent="0.3">
      <c r="A25" t="s">
        <v>130</v>
      </c>
      <c r="B25" t="s">
        <v>27</v>
      </c>
      <c r="C25" s="1">
        <v>45637</v>
      </c>
      <c r="D25" t="s">
        <v>50</v>
      </c>
      <c r="E25" t="s">
        <v>51</v>
      </c>
      <c r="F25">
        <v>1431</v>
      </c>
      <c r="G25">
        <v>951</v>
      </c>
      <c r="H25">
        <v>26</v>
      </c>
      <c r="I25">
        <v>8586</v>
      </c>
      <c r="J25">
        <v>8396</v>
      </c>
      <c r="K25">
        <v>150</v>
      </c>
      <c r="L25" t="s">
        <v>37</v>
      </c>
      <c r="M25" t="s">
        <v>52</v>
      </c>
      <c r="N25" t="s">
        <v>18</v>
      </c>
      <c r="O25" s="1">
        <f>VLOOKUP(N25,'Campaign Data'!A:D,2,FALSE)</f>
        <v>45505</v>
      </c>
      <c r="P25" s="1">
        <f>VLOOKUP(N25,'Campaign Data'!A:D,3,FALSE)</f>
        <v>45535</v>
      </c>
      <c r="Q25" s="1" t="str">
        <f t="shared" si="0"/>
        <v>During Campaign</v>
      </c>
      <c r="R25" s="26">
        <f>(Post[[#This Row],[Likes]]+Post[[#This Row],[Shares]]+Post[[#This Row],[Comments]])</f>
        <v>2408</v>
      </c>
      <c r="S25" s="2">
        <f>(Post[[#This Row],[Likes]]+Post[[#This Row],[Shares]]+Post[[#This Row],[Comments]]) / Post[[#This Row],[Impressions]]</f>
        <v>0.28045655718611695</v>
      </c>
    </row>
    <row r="26" spans="1:19" ht="12" customHeight="1" x14ac:dyDescent="0.3">
      <c r="A26" t="s">
        <v>300</v>
      </c>
      <c r="B26" t="s">
        <v>27</v>
      </c>
      <c r="C26" s="1">
        <v>45524</v>
      </c>
      <c r="D26" t="s">
        <v>15</v>
      </c>
      <c r="E26" t="s">
        <v>16</v>
      </c>
      <c r="F26">
        <v>2603</v>
      </c>
      <c r="G26">
        <v>690</v>
      </c>
      <c r="H26">
        <v>205</v>
      </c>
      <c r="I26">
        <v>13015</v>
      </c>
      <c r="J26">
        <v>12130</v>
      </c>
      <c r="K26">
        <v>20</v>
      </c>
      <c r="L26" t="s">
        <v>37</v>
      </c>
      <c r="M26" t="s">
        <v>441</v>
      </c>
      <c r="N26" t="s">
        <v>18</v>
      </c>
      <c r="O26" s="1">
        <f>VLOOKUP(N26,'Campaign Data'!A:D,2,FALSE)</f>
        <v>45505</v>
      </c>
      <c r="P26" s="1">
        <f>VLOOKUP(N26,'Campaign Data'!A:D,3,FALSE)</f>
        <v>45535</v>
      </c>
      <c r="Q26" s="1" t="str">
        <f t="shared" si="0"/>
        <v>Before Campaign</v>
      </c>
      <c r="R26" s="26">
        <f>(Post[[#This Row],[Likes]]+Post[[#This Row],[Shares]]+Post[[#This Row],[Comments]])</f>
        <v>3498</v>
      </c>
      <c r="S26" s="2">
        <f>(Post[[#This Row],[Likes]]+Post[[#This Row],[Shares]]+Post[[#This Row],[Comments]]) / Post[[#This Row],[Impressions]]</f>
        <v>0.26876680752977333</v>
      </c>
    </row>
    <row r="27" spans="1:19" ht="12" customHeight="1" x14ac:dyDescent="0.3">
      <c r="A27" t="s">
        <v>285</v>
      </c>
      <c r="B27" t="s">
        <v>34</v>
      </c>
      <c r="C27" s="1">
        <v>45690</v>
      </c>
      <c r="D27" t="s">
        <v>28</v>
      </c>
      <c r="E27" t="s">
        <v>29</v>
      </c>
      <c r="F27">
        <v>886</v>
      </c>
      <c r="G27">
        <v>126</v>
      </c>
      <c r="H27">
        <v>153</v>
      </c>
      <c r="I27">
        <v>4430</v>
      </c>
      <c r="J27">
        <v>4037</v>
      </c>
      <c r="K27">
        <v>212</v>
      </c>
      <c r="L27" t="s">
        <v>17</v>
      </c>
      <c r="M27" t="s">
        <v>441</v>
      </c>
      <c r="N27" t="s">
        <v>32</v>
      </c>
      <c r="O27" s="1">
        <f>VLOOKUP(N27,'Campaign Data'!A:D,2,FALSE)</f>
        <v>45570</v>
      </c>
      <c r="P27" s="1">
        <f>VLOOKUP(N27,'Campaign Data'!A:D,3,FALSE)</f>
        <v>45601</v>
      </c>
      <c r="Q27" s="1" t="str">
        <f t="shared" si="0"/>
        <v>Before Campaign</v>
      </c>
      <c r="R27" s="26">
        <f>(Post[[#This Row],[Likes]]+Post[[#This Row],[Shares]]+Post[[#This Row],[Comments]])</f>
        <v>1165</v>
      </c>
      <c r="S27" s="2">
        <f>(Post[[#This Row],[Likes]]+Post[[#This Row],[Shares]]+Post[[#This Row],[Comments]]) / Post[[#This Row],[Impressions]]</f>
        <v>0.26297968397291194</v>
      </c>
    </row>
    <row r="28" spans="1:19" ht="12" customHeight="1" x14ac:dyDescent="0.3">
      <c r="A28" t="s">
        <v>281</v>
      </c>
      <c r="B28" t="s">
        <v>25</v>
      </c>
      <c r="C28" s="1">
        <v>45590</v>
      </c>
      <c r="D28" t="s">
        <v>50</v>
      </c>
      <c r="E28" t="s">
        <v>51</v>
      </c>
      <c r="F28">
        <v>4661</v>
      </c>
      <c r="G28">
        <v>935</v>
      </c>
      <c r="H28">
        <v>433</v>
      </c>
      <c r="I28">
        <v>23305</v>
      </c>
      <c r="J28">
        <v>22583</v>
      </c>
      <c r="K28">
        <v>63</v>
      </c>
      <c r="L28" t="s">
        <v>31</v>
      </c>
      <c r="M28" t="s">
        <v>52</v>
      </c>
      <c r="N28" t="s">
        <v>18</v>
      </c>
      <c r="O28" s="1">
        <f>VLOOKUP(N28,'Campaign Data'!A:D,2,FALSE)</f>
        <v>45505</v>
      </c>
      <c r="P28" s="1">
        <f>VLOOKUP(N28,'Campaign Data'!A:D,3,FALSE)</f>
        <v>45535</v>
      </c>
      <c r="Q28" s="1" t="str">
        <f t="shared" si="0"/>
        <v>During Campaign</v>
      </c>
      <c r="R28" s="26">
        <f>(Post[[#This Row],[Likes]]+Post[[#This Row],[Shares]]+Post[[#This Row],[Comments]])</f>
        <v>6029</v>
      </c>
      <c r="S28" s="2">
        <f>(Post[[#This Row],[Likes]]+Post[[#This Row],[Shares]]+Post[[#This Row],[Comments]]) / Post[[#This Row],[Impressions]]</f>
        <v>0.25869984981763572</v>
      </c>
    </row>
    <row r="29" spans="1:19" ht="12" customHeight="1" x14ac:dyDescent="0.3">
      <c r="A29" t="s">
        <v>296</v>
      </c>
      <c r="B29" t="s">
        <v>34</v>
      </c>
      <c r="C29" s="1">
        <v>45698</v>
      </c>
      <c r="D29" t="s">
        <v>20</v>
      </c>
      <c r="E29" t="s">
        <v>21</v>
      </c>
      <c r="F29">
        <v>562</v>
      </c>
      <c r="G29">
        <v>158</v>
      </c>
      <c r="H29">
        <v>149</v>
      </c>
      <c r="I29">
        <v>3372</v>
      </c>
      <c r="J29">
        <v>2940</v>
      </c>
      <c r="K29">
        <v>93</v>
      </c>
      <c r="L29" t="s">
        <v>52</v>
      </c>
      <c r="M29" t="s">
        <v>17</v>
      </c>
      <c r="N29" t="s">
        <v>44</v>
      </c>
      <c r="O29" s="1">
        <f>VLOOKUP(N29,'Campaign Data'!A:D,2,FALSE)</f>
        <v>45667</v>
      </c>
      <c r="P29" s="1">
        <f>VLOOKUP(N29,'Campaign Data'!A:D,3,FALSE)</f>
        <v>45698</v>
      </c>
      <c r="Q29" s="1" t="str">
        <f t="shared" si="0"/>
        <v>Before Campaign</v>
      </c>
      <c r="R29" s="26">
        <f>(Post[[#This Row],[Likes]]+Post[[#This Row],[Shares]]+Post[[#This Row],[Comments]])</f>
        <v>869</v>
      </c>
      <c r="S29" s="2">
        <f>(Post[[#This Row],[Likes]]+Post[[#This Row],[Shares]]+Post[[#This Row],[Comments]]) / Post[[#This Row],[Impressions]]</f>
        <v>0.25771055753262156</v>
      </c>
    </row>
    <row r="30" spans="1:19" ht="12" customHeight="1" x14ac:dyDescent="0.3">
      <c r="A30" t="s">
        <v>256</v>
      </c>
      <c r="B30" t="s">
        <v>14</v>
      </c>
      <c r="C30" s="1">
        <v>45685</v>
      </c>
      <c r="D30" t="s">
        <v>15</v>
      </c>
      <c r="E30" t="s">
        <v>16</v>
      </c>
      <c r="F30">
        <v>1188</v>
      </c>
      <c r="G30">
        <v>470</v>
      </c>
      <c r="H30">
        <v>174</v>
      </c>
      <c r="I30">
        <v>7128</v>
      </c>
      <c r="J30">
        <v>6145</v>
      </c>
      <c r="K30">
        <v>270</v>
      </c>
      <c r="L30" t="s">
        <v>31</v>
      </c>
      <c r="M30" t="s">
        <v>22</v>
      </c>
      <c r="N30" t="s">
        <v>23</v>
      </c>
      <c r="O30" s="1">
        <f>VLOOKUP(N30,'Campaign Data'!A:D,2,FALSE)</f>
        <v>45453</v>
      </c>
      <c r="P30" s="1">
        <f>VLOOKUP(N30,'Campaign Data'!A:D,3,FALSE)</f>
        <v>45478</v>
      </c>
      <c r="Q30" s="1" t="str">
        <f t="shared" si="0"/>
        <v>Before Campaign</v>
      </c>
      <c r="R30" s="26">
        <f>(Post[[#This Row],[Likes]]+Post[[#This Row],[Shares]]+Post[[#This Row],[Comments]])</f>
        <v>1832</v>
      </c>
      <c r="S30" s="2">
        <f>(Post[[#This Row],[Likes]]+Post[[#This Row],[Shares]]+Post[[#This Row],[Comments]]) / Post[[#This Row],[Impressions]]</f>
        <v>0.25701459034792368</v>
      </c>
    </row>
    <row r="31" spans="1:19" ht="12" customHeight="1" x14ac:dyDescent="0.3">
      <c r="A31" t="s">
        <v>263</v>
      </c>
      <c r="B31" t="s">
        <v>27</v>
      </c>
      <c r="C31" s="1">
        <v>45511</v>
      </c>
      <c r="D31" t="s">
        <v>35</v>
      </c>
      <c r="E31" t="s">
        <v>36</v>
      </c>
      <c r="F31">
        <v>1741</v>
      </c>
      <c r="G31">
        <v>164</v>
      </c>
      <c r="H31">
        <v>318</v>
      </c>
      <c r="I31">
        <v>8705</v>
      </c>
      <c r="J31">
        <v>8272</v>
      </c>
      <c r="K31">
        <v>121</v>
      </c>
      <c r="L31" t="s">
        <v>17</v>
      </c>
      <c r="M31" t="s">
        <v>441</v>
      </c>
      <c r="N31" t="s">
        <v>23</v>
      </c>
      <c r="O31" s="1">
        <f>VLOOKUP(N31,'Campaign Data'!A:D,2,FALSE)</f>
        <v>45453</v>
      </c>
      <c r="P31" s="1">
        <f>VLOOKUP(N31,'Campaign Data'!A:D,3,FALSE)</f>
        <v>45478</v>
      </c>
      <c r="Q31" s="1" t="str">
        <f t="shared" si="0"/>
        <v>Before Campaign</v>
      </c>
      <c r="R31" s="26">
        <f>(Post[[#This Row],[Likes]]+Post[[#This Row],[Shares]]+Post[[#This Row],[Comments]])</f>
        <v>2223</v>
      </c>
      <c r="S31" s="2">
        <f>(Post[[#This Row],[Likes]]+Post[[#This Row],[Shares]]+Post[[#This Row],[Comments]]) / Post[[#This Row],[Impressions]]</f>
        <v>0.25537047673750718</v>
      </c>
    </row>
    <row r="32" spans="1:19" ht="12" customHeight="1" x14ac:dyDescent="0.3">
      <c r="A32" t="s">
        <v>302</v>
      </c>
      <c r="B32" t="s">
        <v>14</v>
      </c>
      <c r="C32" s="1">
        <v>45708</v>
      </c>
      <c r="D32" t="s">
        <v>35</v>
      </c>
      <c r="E32" t="s">
        <v>36</v>
      </c>
      <c r="F32">
        <v>1877</v>
      </c>
      <c r="G32">
        <v>745</v>
      </c>
      <c r="H32">
        <v>225</v>
      </c>
      <c r="I32">
        <v>11262</v>
      </c>
      <c r="J32">
        <v>10967</v>
      </c>
      <c r="K32">
        <v>41</v>
      </c>
      <c r="L32" t="s">
        <v>31</v>
      </c>
      <c r="M32" t="s">
        <v>17</v>
      </c>
      <c r="N32" t="s">
        <v>18</v>
      </c>
      <c r="O32" s="1">
        <f>VLOOKUP(N32,'Campaign Data'!A:D,2,FALSE)</f>
        <v>45505</v>
      </c>
      <c r="P32" s="1">
        <f>VLOOKUP(N32,'Campaign Data'!A:D,3,FALSE)</f>
        <v>45535</v>
      </c>
      <c r="Q32" s="1" t="str">
        <f t="shared" si="0"/>
        <v>Before Campaign</v>
      </c>
      <c r="R32" s="26">
        <f>(Post[[#This Row],[Likes]]+Post[[#This Row],[Shares]]+Post[[#This Row],[Comments]])</f>
        <v>2847</v>
      </c>
      <c r="S32" s="2">
        <f>(Post[[#This Row],[Likes]]+Post[[#This Row],[Shares]]+Post[[#This Row],[Comments]]) / Post[[#This Row],[Impressions]]</f>
        <v>0.25279701651571657</v>
      </c>
    </row>
    <row r="33" spans="1:19" ht="12" customHeight="1" x14ac:dyDescent="0.3">
      <c r="A33" t="s">
        <v>276</v>
      </c>
      <c r="B33" t="s">
        <v>25</v>
      </c>
      <c r="C33" s="1">
        <v>45712</v>
      </c>
      <c r="D33" t="s">
        <v>20</v>
      </c>
      <c r="E33" t="s">
        <v>21</v>
      </c>
      <c r="F33">
        <v>4188</v>
      </c>
      <c r="G33">
        <v>942</v>
      </c>
      <c r="H33">
        <v>118</v>
      </c>
      <c r="I33">
        <v>20940</v>
      </c>
      <c r="J33">
        <v>20471</v>
      </c>
      <c r="K33">
        <v>102</v>
      </c>
      <c r="L33" t="s">
        <v>31</v>
      </c>
      <c r="M33" t="s">
        <v>441</v>
      </c>
      <c r="N33" t="s">
        <v>23</v>
      </c>
      <c r="O33" s="1">
        <f>VLOOKUP(N33,'Campaign Data'!A:D,2,FALSE)</f>
        <v>45453</v>
      </c>
      <c r="P33" s="1">
        <f>VLOOKUP(N33,'Campaign Data'!A:D,3,FALSE)</f>
        <v>45478</v>
      </c>
      <c r="Q33" s="1" t="str">
        <f t="shared" si="0"/>
        <v>Before Campaign</v>
      </c>
      <c r="R33" s="26">
        <f>(Post[[#This Row],[Likes]]+Post[[#This Row],[Shares]]+Post[[#This Row],[Comments]])</f>
        <v>5248</v>
      </c>
      <c r="S33" s="2">
        <f>(Post[[#This Row],[Likes]]+Post[[#This Row],[Shares]]+Post[[#This Row],[Comments]]) / Post[[#This Row],[Impressions]]</f>
        <v>0.25062082139446035</v>
      </c>
    </row>
    <row r="34" spans="1:19" ht="12" customHeight="1" x14ac:dyDescent="0.3">
      <c r="A34" t="s">
        <v>314</v>
      </c>
      <c r="B34" t="s">
        <v>34</v>
      </c>
      <c r="C34" s="1">
        <v>45753</v>
      </c>
      <c r="D34" t="s">
        <v>40</v>
      </c>
      <c r="E34" t="s">
        <v>41</v>
      </c>
      <c r="F34">
        <v>4236</v>
      </c>
      <c r="G34">
        <v>711</v>
      </c>
      <c r="H34">
        <v>298</v>
      </c>
      <c r="I34">
        <v>21180</v>
      </c>
      <c r="J34">
        <v>20516</v>
      </c>
      <c r="K34">
        <v>238</v>
      </c>
      <c r="L34" t="s">
        <v>37</v>
      </c>
      <c r="M34" t="s">
        <v>17</v>
      </c>
      <c r="N34" t="s">
        <v>44</v>
      </c>
      <c r="O34" s="1">
        <f>VLOOKUP(N34,'Campaign Data'!A:D,2,FALSE)</f>
        <v>45667</v>
      </c>
      <c r="P34" s="1">
        <f>VLOOKUP(N34,'Campaign Data'!A:D,3,FALSE)</f>
        <v>45698</v>
      </c>
      <c r="Q34" s="1" t="str">
        <f t="shared" si="0"/>
        <v>Before Campaign</v>
      </c>
      <c r="R34" s="26">
        <f>(Post[[#This Row],[Likes]]+Post[[#This Row],[Shares]]+Post[[#This Row],[Comments]])</f>
        <v>5245</v>
      </c>
      <c r="S34" s="2">
        <f>(Post[[#This Row],[Likes]]+Post[[#This Row],[Shares]]+Post[[#This Row],[Comments]]) / Post[[#This Row],[Impressions]]</f>
        <v>0.24763928234183191</v>
      </c>
    </row>
    <row r="35" spans="1:19" ht="12" customHeight="1" x14ac:dyDescent="0.3">
      <c r="A35" t="s">
        <v>334</v>
      </c>
      <c r="B35" t="s">
        <v>14</v>
      </c>
      <c r="C35" s="1">
        <v>45650</v>
      </c>
      <c r="D35" t="s">
        <v>20</v>
      </c>
      <c r="E35" t="s">
        <v>21</v>
      </c>
      <c r="F35">
        <v>2166</v>
      </c>
      <c r="G35">
        <v>354</v>
      </c>
      <c r="H35">
        <v>117</v>
      </c>
      <c r="I35">
        <v>10830</v>
      </c>
      <c r="J35">
        <v>10245</v>
      </c>
      <c r="K35">
        <v>24</v>
      </c>
      <c r="L35" t="s">
        <v>31</v>
      </c>
      <c r="M35" t="s">
        <v>37</v>
      </c>
      <c r="N35" t="s">
        <v>18</v>
      </c>
      <c r="O35" s="1">
        <f>VLOOKUP(N35,'Campaign Data'!A:D,2,FALSE)</f>
        <v>45505</v>
      </c>
      <c r="P35" s="1">
        <f>VLOOKUP(N35,'Campaign Data'!A:D,3,FALSE)</f>
        <v>45535</v>
      </c>
      <c r="Q35" s="1" t="str">
        <f t="shared" si="0"/>
        <v>Before Campaign</v>
      </c>
      <c r="R35" s="26">
        <f>(Post[[#This Row],[Likes]]+Post[[#This Row],[Shares]]+Post[[#This Row],[Comments]])</f>
        <v>2637</v>
      </c>
      <c r="S35" s="2">
        <f>(Post[[#This Row],[Likes]]+Post[[#This Row],[Shares]]+Post[[#This Row],[Comments]]) / Post[[#This Row],[Impressions]]</f>
        <v>0.24349030470914126</v>
      </c>
    </row>
    <row r="36" spans="1:19" ht="12" customHeight="1" x14ac:dyDescent="0.3">
      <c r="A36" t="s">
        <v>218</v>
      </c>
      <c r="B36" t="s">
        <v>25</v>
      </c>
      <c r="C36" s="1">
        <v>45737</v>
      </c>
      <c r="D36" t="s">
        <v>40</v>
      </c>
      <c r="E36" t="s">
        <v>41</v>
      </c>
      <c r="F36">
        <v>606</v>
      </c>
      <c r="G36">
        <v>789</v>
      </c>
      <c r="H36">
        <v>470</v>
      </c>
      <c r="I36">
        <v>7878</v>
      </c>
      <c r="J36">
        <v>7389</v>
      </c>
      <c r="K36">
        <v>239</v>
      </c>
      <c r="L36" t="s">
        <v>17</v>
      </c>
      <c r="M36" t="s">
        <v>441</v>
      </c>
      <c r="N36" t="s">
        <v>23</v>
      </c>
      <c r="O36" s="1">
        <f>VLOOKUP(N36,'Campaign Data'!A:D,2,FALSE)</f>
        <v>45453</v>
      </c>
      <c r="P36" s="1">
        <f>VLOOKUP(N36,'Campaign Data'!A:D,3,FALSE)</f>
        <v>45478</v>
      </c>
      <c r="Q36" s="1" t="str">
        <f t="shared" si="0"/>
        <v>Before Campaign</v>
      </c>
      <c r="R36" s="26">
        <f>(Post[[#This Row],[Likes]]+Post[[#This Row],[Shares]]+Post[[#This Row],[Comments]])</f>
        <v>1865</v>
      </c>
      <c r="S36" s="2">
        <f>(Post[[#This Row],[Likes]]+Post[[#This Row],[Shares]]+Post[[#This Row],[Comments]]) / Post[[#This Row],[Impressions]]</f>
        <v>0.23673521198273673</v>
      </c>
    </row>
    <row r="37" spans="1:19" ht="12" customHeight="1" x14ac:dyDescent="0.3">
      <c r="A37" t="s">
        <v>283</v>
      </c>
      <c r="B37" t="s">
        <v>34</v>
      </c>
      <c r="C37" s="1">
        <v>45576</v>
      </c>
      <c r="D37" t="s">
        <v>40</v>
      </c>
      <c r="E37" t="s">
        <v>41</v>
      </c>
      <c r="F37">
        <v>400</v>
      </c>
      <c r="G37">
        <v>680</v>
      </c>
      <c r="H37">
        <v>434</v>
      </c>
      <c r="I37">
        <v>6400</v>
      </c>
      <c r="J37">
        <v>5472</v>
      </c>
      <c r="K37">
        <v>160</v>
      </c>
      <c r="L37" t="s">
        <v>17</v>
      </c>
      <c r="M37" t="s">
        <v>37</v>
      </c>
      <c r="N37" t="s">
        <v>23</v>
      </c>
      <c r="O37" s="1">
        <f>VLOOKUP(N37,'Campaign Data'!A:D,2,FALSE)</f>
        <v>45453</v>
      </c>
      <c r="P37" s="1">
        <f>VLOOKUP(N37,'Campaign Data'!A:D,3,FALSE)</f>
        <v>45478</v>
      </c>
      <c r="Q37" s="1" t="str">
        <f t="shared" si="0"/>
        <v>During Campaign</v>
      </c>
      <c r="R37" s="26">
        <f>(Post[[#This Row],[Likes]]+Post[[#This Row],[Shares]]+Post[[#This Row],[Comments]])</f>
        <v>1514</v>
      </c>
      <c r="S37" s="2">
        <f>(Post[[#This Row],[Likes]]+Post[[#This Row],[Shares]]+Post[[#This Row],[Comments]]) / Post[[#This Row],[Impressions]]</f>
        <v>0.23656250000000001</v>
      </c>
    </row>
    <row r="38" spans="1:19" ht="12" customHeight="1" x14ac:dyDescent="0.3">
      <c r="A38" t="s">
        <v>160</v>
      </c>
      <c r="B38" t="s">
        <v>27</v>
      </c>
      <c r="C38" s="1">
        <v>45457</v>
      </c>
      <c r="D38" t="s">
        <v>28</v>
      </c>
      <c r="E38" t="s">
        <v>29</v>
      </c>
      <c r="F38">
        <v>4363</v>
      </c>
      <c r="G38">
        <v>649</v>
      </c>
      <c r="H38">
        <v>140</v>
      </c>
      <c r="I38">
        <v>21815</v>
      </c>
      <c r="J38">
        <v>21481</v>
      </c>
      <c r="K38">
        <v>157</v>
      </c>
      <c r="L38" t="s">
        <v>17</v>
      </c>
      <c r="M38" t="s">
        <v>22</v>
      </c>
      <c r="N38" t="s">
        <v>23</v>
      </c>
      <c r="O38" s="1">
        <f>VLOOKUP(N38,'Campaign Data'!A:D,2,FALSE)</f>
        <v>45453</v>
      </c>
      <c r="P38" s="1">
        <f>VLOOKUP(N38,'Campaign Data'!A:D,3,FALSE)</f>
        <v>45478</v>
      </c>
      <c r="Q38" s="1" t="str">
        <f t="shared" si="0"/>
        <v>Before Campaign</v>
      </c>
      <c r="R38" s="26">
        <f>(Post[[#This Row],[Likes]]+Post[[#This Row],[Shares]]+Post[[#This Row],[Comments]])</f>
        <v>5152</v>
      </c>
      <c r="S38" s="2">
        <f>(Post[[#This Row],[Likes]]+Post[[#This Row],[Shares]]+Post[[#This Row],[Comments]]) / Post[[#This Row],[Impressions]]</f>
        <v>0.23616777446710979</v>
      </c>
    </row>
    <row r="39" spans="1:19" ht="12" customHeight="1" x14ac:dyDescent="0.3">
      <c r="A39" t="s">
        <v>157</v>
      </c>
      <c r="B39" t="s">
        <v>34</v>
      </c>
      <c r="C39" s="1">
        <v>45586</v>
      </c>
      <c r="D39" t="s">
        <v>28</v>
      </c>
      <c r="E39" t="s">
        <v>29</v>
      </c>
      <c r="F39">
        <v>780</v>
      </c>
      <c r="G39">
        <v>928</v>
      </c>
      <c r="H39">
        <v>301</v>
      </c>
      <c r="I39">
        <v>8580</v>
      </c>
      <c r="J39">
        <v>8081</v>
      </c>
      <c r="K39">
        <v>91</v>
      </c>
      <c r="L39" t="s">
        <v>17</v>
      </c>
      <c r="M39" t="s">
        <v>22</v>
      </c>
      <c r="N39" t="s">
        <v>44</v>
      </c>
      <c r="O39" s="1">
        <f>VLOOKUP(N39,'Campaign Data'!A:D,2,FALSE)</f>
        <v>45667</v>
      </c>
      <c r="P39" s="1">
        <f>VLOOKUP(N39,'Campaign Data'!A:D,3,FALSE)</f>
        <v>45698</v>
      </c>
      <c r="Q39" s="1" t="str">
        <f t="shared" si="0"/>
        <v>Before Campaign</v>
      </c>
      <c r="R39" s="26">
        <f>(Post[[#This Row],[Likes]]+Post[[#This Row],[Shares]]+Post[[#This Row],[Comments]])</f>
        <v>2009</v>
      </c>
      <c r="S39" s="2">
        <f>(Post[[#This Row],[Likes]]+Post[[#This Row],[Shares]]+Post[[#This Row],[Comments]]) / Post[[#This Row],[Impressions]]</f>
        <v>0.23414918414918415</v>
      </c>
    </row>
    <row r="40" spans="1:19" ht="12" customHeight="1" x14ac:dyDescent="0.3">
      <c r="A40" t="s">
        <v>178</v>
      </c>
      <c r="B40" t="s">
        <v>14</v>
      </c>
      <c r="C40" s="1">
        <v>45535</v>
      </c>
      <c r="D40" t="s">
        <v>40</v>
      </c>
      <c r="E40" t="s">
        <v>41</v>
      </c>
      <c r="F40">
        <v>3170</v>
      </c>
      <c r="G40">
        <v>857</v>
      </c>
      <c r="H40">
        <v>379</v>
      </c>
      <c r="I40">
        <v>19020</v>
      </c>
      <c r="J40">
        <v>18559</v>
      </c>
      <c r="K40">
        <v>240</v>
      </c>
      <c r="L40" t="s">
        <v>17</v>
      </c>
      <c r="M40" t="s">
        <v>441</v>
      </c>
      <c r="N40" t="s">
        <v>32</v>
      </c>
      <c r="O40" s="1">
        <f>VLOOKUP(N40,'Campaign Data'!A:D,2,FALSE)</f>
        <v>45570</v>
      </c>
      <c r="P40" s="1">
        <f>VLOOKUP(N40,'Campaign Data'!A:D,3,FALSE)</f>
        <v>45601</v>
      </c>
      <c r="Q40" s="1" t="str">
        <f t="shared" si="0"/>
        <v>Before Campaign</v>
      </c>
      <c r="R40" s="26">
        <f>(Post[[#This Row],[Likes]]+Post[[#This Row],[Shares]]+Post[[#This Row],[Comments]])</f>
        <v>4406</v>
      </c>
      <c r="S40" s="2">
        <f>(Post[[#This Row],[Likes]]+Post[[#This Row],[Shares]]+Post[[#This Row],[Comments]]) / Post[[#This Row],[Impressions]]</f>
        <v>0.2316508937960042</v>
      </c>
    </row>
    <row r="41" spans="1:19" ht="12" customHeight="1" x14ac:dyDescent="0.3">
      <c r="A41" t="s">
        <v>200</v>
      </c>
      <c r="B41" t="s">
        <v>27</v>
      </c>
      <c r="C41" s="1">
        <v>45755</v>
      </c>
      <c r="D41" t="s">
        <v>40</v>
      </c>
      <c r="E41" t="s">
        <v>41</v>
      </c>
      <c r="F41">
        <v>4501</v>
      </c>
      <c r="G41">
        <v>375</v>
      </c>
      <c r="H41">
        <v>323</v>
      </c>
      <c r="I41">
        <v>22505</v>
      </c>
      <c r="J41">
        <v>21836</v>
      </c>
      <c r="K41">
        <v>132</v>
      </c>
      <c r="L41" t="s">
        <v>22</v>
      </c>
      <c r="M41" t="s">
        <v>441</v>
      </c>
      <c r="N41" t="s">
        <v>44</v>
      </c>
      <c r="O41" s="1">
        <f>VLOOKUP(N41,'Campaign Data'!A:D,2,FALSE)</f>
        <v>45667</v>
      </c>
      <c r="P41" s="1">
        <f>VLOOKUP(N41,'Campaign Data'!A:D,3,FALSE)</f>
        <v>45698</v>
      </c>
      <c r="Q41" s="1" t="str">
        <f t="shared" si="0"/>
        <v>Before Campaign</v>
      </c>
      <c r="R41" s="26">
        <f>(Post[[#This Row],[Likes]]+Post[[#This Row],[Shares]]+Post[[#This Row],[Comments]])</f>
        <v>5199</v>
      </c>
      <c r="S41" s="2">
        <f>(Post[[#This Row],[Likes]]+Post[[#This Row],[Shares]]+Post[[#This Row],[Comments]]) / Post[[#This Row],[Impressions]]</f>
        <v>0.23101532992668297</v>
      </c>
    </row>
    <row r="42" spans="1:19" ht="12" customHeight="1" x14ac:dyDescent="0.3">
      <c r="A42" t="s">
        <v>306</v>
      </c>
      <c r="B42" t="s">
        <v>27</v>
      </c>
      <c r="C42" s="1">
        <v>45601</v>
      </c>
      <c r="D42" t="s">
        <v>50</v>
      </c>
      <c r="E42" t="s">
        <v>51</v>
      </c>
      <c r="F42">
        <v>4561</v>
      </c>
      <c r="G42">
        <v>51</v>
      </c>
      <c r="H42">
        <v>441</v>
      </c>
      <c r="I42">
        <v>22805</v>
      </c>
      <c r="J42">
        <v>21890</v>
      </c>
      <c r="K42">
        <v>45</v>
      </c>
      <c r="L42" t="s">
        <v>31</v>
      </c>
      <c r="M42" t="s">
        <v>441</v>
      </c>
      <c r="N42" t="s">
        <v>23</v>
      </c>
      <c r="O42" s="1">
        <f>VLOOKUP(N42,'Campaign Data'!A:D,2,FALSE)</f>
        <v>45453</v>
      </c>
      <c r="P42" s="1">
        <f>VLOOKUP(N42,'Campaign Data'!A:D,3,FALSE)</f>
        <v>45478</v>
      </c>
      <c r="Q42" s="1" t="str">
        <f t="shared" si="0"/>
        <v>Before Campaign</v>
      </c>
      <c r="R42" s="26">
        <f>(Post[[#This Row],[Likes]]+Post[[#This Row],[Shares]]+Post[[#This Row],[Comments]])</f>
        <v>5053</v>
      </c>
      <c r="S42" s="2">
        <f>(Post[[#This Row],[Likes]]+Post[[#This Row],[Shares]]+Post[[#This Row],[Comments]]) / Post[[#This Row],[Impressions]]</f>
        <v>0.22157421618066214</v>
      </c>
    </row>
    <row r="43" spans="1:19" ht="12" customHeight="1" x14ac:dyDescent="0.3">
      <c r="A43" t="s">
        <v>79</v>
      </c>
      <c r="B43" t="s">
        <v>25</v>
      </c>
      <c r="C43" s="1">
        <v>45721</v>
      </c>
      <c r="D43" t="s">
        <v>15</v>
      </c>
      <c r="E43" t="s">
        <v>16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31</v>
      </c>
      <c r="M43" t="s">
        <v>441</v>
      </c>
      <c r="N43" t="s">
        <v>32</v>
      </c>
      <c r="O43" s="1">
        <f>VLOOKUP(N43,'Campaign Data'!A:D,2,FALSE)</f>
        <v>45570</v>
      </c>
      <c r="P43" s="1">
        <f>VLOOKUP(N43,'Campaign Data'!A:D,3,FALSE)</f>
        <v>45601</v>
      </c>
      <c r="Q43" s="1" t="str">
        <f t="shared" si="0"/>
        <v>Before Campaign</v>
      </c>
      <c r="R43" s="26">
        <f>(Post[[#This Row],[Likes]]+Post[[#This Row],[Shares]]+Post[[#This Row],[Comments]])</f>
        <v>2696</v>
      </c>
      <c r="S43" s="2">
        <f>(Post[[#This Row],[Likes]]+Post[[#This Row],[Shares]]+Post[[#This Row],[Comments]]) / Post[[#This Row],[Impressions]]</f>
        <v>0.21840570317563188</v>
      </c>
    </row>
    <row r="44" spans="1:19" ht="12" customHeight="1" x14ac:dyDescent="0.3">
      <c r="A44" t="s">
        <v>80</v>
      </c>
      <c r="B44" t="s">
        <v>27</v>
      </c>
      <c r="C44" s="1">
        <v>45640</v>
      </c>
      <c r="D44" t="s">
        <v>35</v>
      </c>
      <c r="E44" t="s">
        <v>36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17</v>
      </c>
      <c r="M44" t="s">
        <v>22</v>
      </c>
      <c r="N44" t="s">
        <v>44</v>
      </c>
      <c r="O44" s="1">
        <f>VLOOKUP(N44,'Campaign Data'!A:D,2,FALSE)</f>
        <v>45667</v>
      </c>
      <c r="P44" s="1">
        <f>VLOOKUP(N44,'Campaign Data'!A:D,3,FALSE)</f>
        <v>45698</v>
      </c>
      <c r="Q44" s="1" t="str">
        <f t="shared" si="0"/>
        <v>Before Campaign</v>
      </c>
      <c r="R44" s="26">
        <f>(Post[[#This Row],[Likes]]+Post[[#This Row],[Shares]]+Post[[#This Row],[Comments]])</f>
        <v>2847</v>
      </c>
      <c r="S44" s="2">
        <f>(Post[[#This Row],[Likes]]+Post[[#This Row],[Shares]]+Post[[#This Row],[Comments]]) / Post[[#This Row],[Impressions]]</f>
        <v>0.21826126954921804</v>
      </c>
    </row>
    <row r="45" spans="1:19" ht="12" customHeight="1" x14ac:dyDescent="0.3">
      <c r="A45" t="s">
        <v>196</v>
      </c>
      <c r="B45" t="s">
        <v>34</v>
      </c>
      <c r="C45" s="1">
        <v>45621</v>
      </c>
      <c r="D45" t="s">
        <v>28</v>
      </c>
      <c r="E45" t="s">
        <v>29</v>
      </c>
      <c r="F45">
        <v>2120</v>
      </c>
      <c r="G45">
        <v>158</v>
      </c>
      <c r="H45">
        <v>488</v>
      </c>
      <c r="I45">
        <v>12720</v>
      </c>
      <c r="J45">
        <v>12085</v>
      </c>
      <c r="K45">
        <v>17</v>
      </c>
      <c r="L45" t="s">
        <v>31</v>
      </c>
      <c r="M45" t="s">
        <v>37</v>
      </c>
      <c r="N45" t="s">
        <v>23</v>
      </c>
      <c r="O45" s="1">
        <f>VLOOKUP(N45,'Campaign Data'!A:D,2,FALSE)</f>
        <v>45453</v>
      </c>
      <c r="P45" s="1">
        <f>VLOOKUP(N45,'Campaign Data'!A:D,3,FALSE)</f>
        <v>45478</v>
      </c>
      <c r="Q45" s="1" t="str">
        <f t="shared" si="0"/>
        <v>Before Campaign</v>
      </c>
      <c r="R45" s="26">
        <f>(Post[[#This Row],[Likes]]+Post[[#This Row],[Shares]]+Post[[#This Row],[Comments]])</f>
        <v>2766</v>
      </c>
      <c r="S45" s="2">
        <f>(Post[[#This Row],[Likes]]+Post[[#This Row],[Shares]]+Post[[#This Row],[Comments]]) / Post[[#This Row],[Impressions]]</f>
        <v>0.21745283018867925</v>
      </c>
    </row>
    <row r="46" spans="1:19" ht="12" customHeight="1" x14ac:dyDescent="0.3">
      <c r="A46" t="s">
        <v>183</v>
      </c>
      <c r="B46" t="s">
        <v>25</v>
      </c>
      <c r="C46" s="1">
        <v>45448</v>
      </c>
      <c r="D46" t="s">
        <v>15</v>
      </c>
      <c r="E46" t="s">
        <v>16</v>
      </c>
      <c r="F46">
        <v>3065</v>
      </c>
      <c r="G46">
        <v>772</v>
      </c>
      <c r="H46">
        <v>142</v>
      </c>
      <c r="I46">
        <v>18390</v>
      </c>
      <c r="J46">
        <v>17875</v>
      </c>
      <c r="K46">
        <v>200</v>
      </c>
      <c r="L46" t="s">
        <v>31</v>
      </c>
      <c r="M46" t="s">
        <v>441</v>
      </c>
      <c r="N46" t="s">
        <v>18</v>
      </c>
      <c r="O46" s="1">
        <f>VLOOKUP(N46,'Campaign Data'!A:D,2,FALSE)</f>
        <v>45505</v>
      </c>
      <c r="P46" s="1">
        <f>VLOOKUP(N46,'Campaign Data'!A:D,3,FALSE)</f>
        <v>45535</v>
      </c>
      <c r="Q46" s="1" t="str">
        <f t="shared" si="0"/>
        <v>Before Campaign</v>
      </c>
      <c r="R46" s="26">
        <f>(Post[[#This Row],[Likes]]+Post[[#This Row],[Shares]]+Post[[#This Row],[Comments]])</f>
        <v>3979</v>
      </c>
      <c r="S46" s="2">
        <f>(Post[[#This Row],[Likes]]+Post[[#This Row],[Shares]]+Post[[#This Row],[Comments]]) / Post[[#This Row],[Impressions]]</f>
        <v>0.21636759108210984</v>
      </c>
    </row>
    <row r="47" spans="1:19" ht="12" customHeight="1" x14ac:dyDescent="0.3">
      <c r="A47" t="s">
        <v>66</v>
      </c>
      <c r="B47" t="s">
        <v>27</v>
      </c>
      <c r="C47" s="1">
        <v>45688</v>
      </c>
      <c r="D47" t="s">
        <v>35</v>
      </c>
      <c r="E47" t="s">
        <v>36</v>
      </c>
      <c r="F47">
        <v>2566</v>
      </c>
      <c r="G47">
        <v>118</v>
      </c>
      <c r="H47">
        <v>37</v>
      </c>
      <c r="I47">
        <v>12830</v>
      </c>
      <c r="J47">
        <v>12264</v>
      </c>
      <c r="K47">
        <v>221</v>
      </c>
      <c r="L47" t="s">
        <v>37</v>
      </c>
      <c r="M47" t="s">
        <v>22</v>
      </c>
      <c r="N47" t="s">
        <v>32</v>
      </c>
      <c r="O47" s="1">
        <f>VLOOKUP(N47,'Campaign Data'!A:D,2,FALSE)</f>
        <v>45570</v>
      </c>
      <c r="P47" s="1">
        <f>VLOOKUP(N47,'Campaign Data'!A:D,3,FALSE)</f>
        <v>45601</v>
      </c>
      <c r="Q47" s="1" t="str">
        <f t="shared" si="0"/>
        <v>Before Campaign</v>
      </c>
      <c r="R47" s="26">
        <f>(Post[[#This Row],[Likes]]+Post[[#This Row],[Shares]]+Post[[#This Row],[Comments]])</f>
        <v>2721</v>
      </c>
      <c r="S47" s="2">
        <f>(Post[[#This Row],[Likes]]+Post[[#This Row],[Shares]]+Post[[#This Row],[Comments]]) / Post[[#This Row],[Impressions]]</f>
        <v>0.21208106001558846</v>
      </c>
    </row>
    <row r="48" spans="1:19" ht="12" customHeight="1" x14ac:dyDescent="0.3">
      <c r="A48" t="s">
        <v>174</v>
      </c>
      <c r="B48" t="s">
        <v>34</v>
      </c>
      <c r="C48" s="1">
        <v>45504</v>
      </c>
      <c r="D48" t="s">
        <v>50</v>
      </c>
      <c r="E48" t="s">
        <v>51</v>
      </c>
      <c r="F48">
        <v>3008</v>
      </c>
      <c r="G48">
        <v>94</v>
      </c>
      <c r="H48">
        <v>37</v>
      </c>
      <c r="I48">
        <v>15040</v>
      </c>
      <c r="J48">
        <v>14639</v>
      </c>
      <c r="K48">
        <v>277</v>
      </c>
      <c r="L48" t="s">
        <v>52</v>
      </c>
      <c r="M48" t="s">
        <v>441</v>
      </c>
      <c r="N48" t="s">
        <v>18</v>
      </c>
      <c r="O48" s="1">
        <f>VLOOKUP(N48,'Campaign Data'!A:D,2,FALSE)</f>
        <v>45505</v>
      </c>
      <c r="P48" s="1">
        <f>VLOOKUP(N48,'Campaign Data'!A:D,3,FALSE)</f>
        <v>45535</v>
      </c>
      <c r="Q48" s="1" t="str">
        <f t="shared" si="0"/>
        <v>Before Campaign</v>
      </c>
      <c r="R48" s="26">
        <f>(Post[[#This Row],[Likes]]+Post[[#This Row],[Shares]]+Post[[#This Row],[Comments]])</f>
        <v>3139</v>
      </c>
      <c r="S48" s="2">
        <f>(Post[[#This Row],[Likes]]+Post[[#This Row],[Shares]]+Post[[#This Row],[Comments]]) / Post[[#This Row],[Impressions]]</f>
        <v>0.20871010638297871</v>
      </c>
    </row>
    <row r="49" spans="1:19" ht="12" customHeight="1" x14ac:dyDescent="0.3">
      <c r="A49" t="s">
        <v>124</v>
      </c>
      <c r="B49" t="s">
        <v>14</v>
      </c>
      <c r="C49" s="1">
        <v>45449</v>
      </c>
      <c r="D49" t="s">
        <v>50</v>
      </c>
      <c r="E49" t="s">
        <v>51</v>
      </c>
      <c r="F49">
        <v>1436</v>
      </c>
      <c r="G49">
        <v>765</v>
      </c>
      <c r="H49">
        <v>496</v>
      </c>
      <c r="I49">
        <v>12924</v>
      </c>
      <c r="J49">
        <v>12701</v>
      </c>
      <c r="K49">
        <v>197</v>
      </c>
      <c r="L49" t="s">
        <v>37</v>
      </c>
      <c r="M49" t="s">
        <v>17</v>
      </c>
      <c r="N49" t="s">
        <v>23</v>
      </c>
      <c r="O49" s="1">
        <f>VLOOKUP(N49,'Campaign Data'!A:D,2,FALSE)</f>
        <v>45453</v>
      </c>
      <c r="P49" s="1">
        <f>VLOOKUP(N49,'Campaign Data'!A:D,3,FALSE)</f>
        <v>45478</v>
      </c>
      <c r="Q49" s="1" t="str">
        <f t="shared" si="0"/>
        <v>During Campaign</v>
      </c>
      <c r="R49" s="26">
        <f>(Post[[#This Row],[Likes]]+Post[[#This Row],[Shares]]+Post[[#This Row],[Comments]])</f>
        <v>2697</v>
      </c>
      <c r="S49" s="2">
        <f>(Post[[#This Row],[Likes]]+Post[[#This Row],[Shares]]+Post[[#This Row],[Comments]]) / Post[[#This Row],[Impressions]]</f>
        <v>0.20868152274837512</v>
      </c>
    </row>
    <row r="50" spans="1:19" ht="12" customHeight="1" x14ac:dyDescent="0.3">
      <c r="A50" t="s">
        <v>308</v>
      </c>
      <c r="B50" t="s">
        <v>27</v>
      </c>
      <c r="C50" s="1">
        <v>45582</v>
      </c>
      <c r="D50" t="s">
        <v>50</v>
      </c>
      <c r="E50" t="s">
        <v>51</v>
      </c>
      <c r="F50">
        <v>3575</v>
      </c>
      <c r="G50">
        <v>749</v>
      </c>
      <c r="H50">
        <v>111</v>
      </c>
      <c r="I50">
        <v>21450</v>
      </c>
      <c r="J50">
        <v>20785</v>
      </c>
      <c r="K50">
        <v>195</v>
      </c>
      <c r="L50" t="s">
        <v>52</v>
      </c>
      <c r="M50" t="s">
        <v>441</v>
      </c>
      <c r="N50" t="s">
        <v>32</v>
      </c>
      <c r="O50" s="1">
        <f>VLOOKUP(N50,'Campaign Data'!A:D,2,FALSE)</f>
        <v>45570</v>
      </c>
      <c r="P50" s="1">
        <f>VLOOKUP(N50,'Campaign Data'!A:D,3,FALSE)</f>
        <v>45601</v>
      </c>
      <c r="Q50" s="1" t="str">
        <f t="shared" si="0"/>
        <v>Before Campaign</v>
      </c>
      <c r="R50" s="26">
        <f>(Post[[#This Row],[Likes]]+Post[[#This Row],[Shares]]+Post[[#This Row],[Comments]])</f>
        <v>4435</v>
      </c>
      <c r="S50" s="2">
        <f>(Post[[#This Row],[Likes]]+Post[[#This Row],[Shares]]+Post[[#This Row],[Comments]]) / Post[[#This Row],[Impressions]]</f>
        <v>0.20675990675990677</v>
      </c>
    </row>
    <row r="51" spans="1:19" ht="12" customHeight="1" x14ac:dyDescent="0.3">
      <c r="A51" t="s">
        <v>114</v>
      </c>
      <c r="B51" t="s">
        <v>34</v>
      </c>
      <c r="C51" s="1">
        <v>45720</v>
      </c>
      <c r="D51" t="s">
        <v>28</v>
      </c>
      <c r="E51" t="s">
        <v>29</v>
      </c>
      <c r="F51">
        <v>1249</v>
      </c>
      <c r="G51">
        <v>116</v>
      </c>
      <c r="H51">
        <v>420</v>
      </c>
      <c r="I51">
        <v>8743</v>
      </c>
      <c r="J51">
        <v>8538</v>
      </c>
      <c r="K51">
        <v>63</v>
      </c>
      <c r="L51" t="s">
        <v>22</v>
      </c>
      <c r="M51" t="s">
        <v>52</v>
      </c>
      <c r="N51" t="s">
        <v>32</v>
      </c>
      <c r="O51" s="1">
        <f>VLOOKUP(N51,'Campaign Data'!A:D,2,FALSE)</f>
        <v>45570</v>
      </c>
      <c r="P51" s="1">
        <f>VLOOKUP(N51,'Campaign Data'!A:D,3,FALSE)</f>
        <v>45601</v>
      </c>
      <c r="Q51" s="1" t="str">
        <f t="shared" si="0"/>
        <v>Before Campaign</v>
      </c>
      <c r="R51" s="26">
        <f>(Post[[#This Row],[Likes]]+Post[[#This Row],[Shares]]+Post[[#This Row],[Comments]])</f>
        <v>1785</v>
      </c>
      <c r="S51" s="2">
        <f>(Post[[#This Row],[Likes]]+Post[[#This Row],[Shares]]+Post[[#This Row],[Comments]]) / Post[[#This Row],[Impressions]]</f>
        <v>0.20416333066453163</v>
      </c>
    </row>
    <row r="52" spans="1:19" ht="12" customHeight="1" x14ac:dyDescent="0.3">
      <c r="A52" t="s">
        <v>173</v>
      </c>
      <c r="B52" t="s">
        <v>27</v>
      </c>
      <c r="C52" s="1">
        <v>45484</v>
      </c>
      <c r="D52" t="s">
        <v>20</v>
      </c>
      <c r="E52" t="s">
        <v>21</v>
      </c>
      <c r="F52">
        <v>3134</v>
      </c>
      <c r="G52">
        <v>888</v>
      </c>
      <c r="H52">
        <v>444</v>
      </c>
      <c r="I52">
        <v>21938</v>
      </c>
      <c r="J52">
        <v>21337</v>
      </c>
      <c r="K52">
        <v>130</v>
      </c>
      <c r="L52" t="s">
        <v>17</v>
      </c>
      <c r="M52" t="s">
        <v>22</v>
      </c>
      <c r="N52" t="s">
        <v>44</v>
      </c>
      <c r="O52" s="1">
        <f>VLOOKUP(N52,'Campaign Data'!A:D,2,FALSE)</f>
        <v>45667</v>
      </c>
      <c r="P52" s="1">
        <f>VLOOKUP(N52,'Campaign Data'!A:D,3,FALSE)</f>
        <v>45698</v>
      </c>
      <c r="Q52" s="1" t="str">
        <f t="shared" si="0"/>
        <v>Before Campaign</v>
      </c>
      <c r="R52" s="26">
        <f>(Post[[#This Row],[Likes]]+Post[[#This Row],[Shares]]+Post[[#This Row],[Comments]])</f>
        <v>4466</v>
      </c>
      <c r="S52" s="2">
        <f>(Post[[#This Row],[Likes]]+Post[[#This Row],[Shares]]+Post[[#This Row],[Comments]]) / Post[[#This Row],[Impressions]]</f>
        <v>0.20357370772176134</v>
      </c>
    </row>
    <row r="53" spans="1:19" ht="12" customHeight="1" x14ac:dyDescent="0.3">
      <c r="A53" t="s">
        <v>295</v>
      </c>
      <c r="B53" t="s">
        <v>27</v>
      </c>
      <c r="C53" s="1">
        <v>45509</v>
      </c>
      <c r="D53" t="s">
        <v>28</v>
      </c>
      <c r="E53" t="s">
        <v>29</v>
      </c>
      <c r="F53">
        <v>3601</v>
      </c>
      <c r="G53">
        <v>695</v>
      </c>
      <c r="H53">
        <v>75</v>
      </c>
      <c r="I53">
        <v>21606</v>
      </c>
      <c r="J53">
        <v>21454</v>
      </c>
      <c r="K53">
        <v>172</v>
      </c>
      <c r="L53" t="s">
        <v>31</v>
      </c>
      <c r="M53" t="s">
        <v>441</v>
      </c>
      <c r="N53" t="s">
        <v>23</v>
      </c>
      <c r="O53" s="1">
        <f>VLOOKUP(N53,'Campaign Data'!A:D,2,FALSE)</f>
        <v>45453</v>
      </c>
      <c r="P53" s="1">
        <f>VLOOKUP(N53,'Campaign Data'!A:D,3,FALSE)</f>
        <v>45478</v>
      </c>
      <c r="Q53" s="1" t="str">
        <f t="shared" si="0"/>
        <v>Before Campaign</v>
      </c>
      <c r="R53" s="26">
        <f>(Post[[#This Row],[Likes]]+Post[[#This Row],[Shares]]+Post[[#This Row],[Comments]])</f>
        <v>4371</v>
      </c>
      <c r="S53" s="2">
        <f>(Post[[#This Row],[Likes]]+Post[[#This Row],[Shares]]+Post[[#This Row],[Comments]]) / Post[[#This Row],[Impressions]]</f>
        <v>0.2023049153013052</v>
      </c>
    </row>
    <row r="54" spans="1:19" ht="12" customHeight="1" x14ac:dyDescent="0.3">
      <c r="A54" t="s">
        <v>313</v>
      </c>
      <c r="B54" t="s">
        <v>14</v>
      </c>
      <c r="C54" s="1">
        <v>45450</v>
      </c>
      <c r="D54" t="s">
        <v>35</v>
      </c>
      <c r="E54" t="s">
        <v>36</v>
      </c>
      <c r="F54">
        <v>1556</v>
      </c>
      <c r="G54">
        <v>195</v>
      </c>
      <c r="H54">
        <v>131</v>
      </c>
      <c r="I54">
        <v>9336</v>
      </c>
      <c r="J54">
        <v>8875</v>
      </c>
      <c r="K54">
        <v>137</v>
      </c>
      <c r="L54" t="s">
        <v>22</v>
      </c>
      <c r="M54" t="s">
        <v>441</v>
      </c>
      <c r="N54" t="s">
        <v>23</v>
      </c>
      <c r="O54" s="1">
        <f>VLOOKUP(N54,'Campaign Data'!A:D,2,FALSE)</f>
        <v>45453</v>
      </c>
      <c r="P54" s="1">
        <f>VLOOKUP(N54,'Campaign Data'!A:D,3,FALSE)</f>
        <v>45478</v>
      </c>
      <c r="Q54" s="1" t="str">
        <f t="shared" si="0"/>
        <v>Before Campaign</v>
      </c>
      <c r="R54" s="26">
        <f>(Post[[#This Row],[Likes]]+Post[[#This Row],[Shares]]+Post[[#This Row],[Comments]])</f>
        <v>1882</v>
      </c>
      <c r="S54" s="2">
        <f>(Post[[#This Row],[Likes]]+Post[[#This Row],[Shares]]+Post[[#This Row],[Comments]]) / Post[[#This Row],[Impressions]]</f>
        <v>0.2015852613538989</v>
      </c>
    </row>
    <row r="55" spans="1:19" ht="12" customHeight="1" x14ac:dyDescent="0.3">
      <c r="A55" t="s">
        <v>185</v>
      </c>
      <c r="B55" t="s">
        <v>27</v>
      </c>
      <c r="C55" s="1">
        <v>45762</v>
      </c>
      <c r="D55" t="s">
        <v>50</v>
      </c>
      <c r="E55" t="s">
        <v>51</v>
      </c>
      <c r="F55">
        <v>4133</v>
      </c>
      <c r="G55">
        <v>466</v>
      </c>
      <c r="H55">
        <v>327</v>
      </c>
      <c r="I55">
        <v>24798</v>
      </c>
      <c r="J55">
        <v>24620</v>
      </c>
      <c r="K55">
        <v>176</v>
      </c>
      <c r="L55" t="s">
        <v>31</v>
      </c>
      <c r="M55" t="s">
        <v>441</v>
      </c>
      <c r="N55" t="s">
        <v>23</v>
      </c>
      <c r="O55" s="1">
        <f>VLOOKUP(N55,'Campaign Data'!A:D,2,FALSE)</f>
        <v>45453</v>
      </c>
      <c r="P55" s="1">
        <f>VLOOKUP(N55,'Campaign Data'!A:D,3,FALSE)</f>
        <v>45478</v>
      </c>
      <c r="Q55" s="1" t="str">
        <f t="shared" si="0"/>
        <v>Before Campaign</v>
      </c>
      <c r="R55" s="26">
        <f>(Post[[#This Row],[Likes]]+Post[[#This Row],[Shares]]+Post[[#This Row],[Comments]])</f>
        <v>4926</v>
      </c>
      <c r="S55" s="2">
        <f>(Post[[#This Row],[Likes]]+Post[[#This Row],[Shares]]+Post[[#This Row],[Comments]]) / Post[[#This Row],[Impressions]]</f>
        <v>0.19864505202032423</v>
      </c>
    </row>
    <row r="56" spans="1:19" ht="12" customHeight="1" x14ac:dyDescent="0.3">
      <c r="A56" t="s">
        <v>235</v>
      </c>
      <c r="B56" t="s">
        <v>14</v>
      </c>
      <c r="C56" s="1">
        <v>45549</v>
      </c>
      <c r="D56" t="s">
        <v>40</v>
      </c>
      <c r="E56" t="s">
        <v>41</v>
      </c>
      <c r="F56">
        <v>1048</v>
      </c>
      <c r="G56">
        <v>374</v>
      </c>
      <c r="H56">
        <v>450</v>
      </c>
      <c r="I56">
        <v>9432</v>
      </c>
      <c r="J56">
        <v>8882</v>
      </c>
      <c r="K56">
        <v>158</v>
      </c>
      <c r="L56" t="s">
        <v>37</v>
      </c>
      <c r="M56" t="s">
        <v>17</v>
      </c>
      <c r="N56" t="s">
        <v>23</v>
      </c>
      <c r="O56" s="1">
        <f>VLOOKUP(N56,'Campaign Data'!A:D,2,FALSE)</f>
        <v>45453</v>
      </c>
      <c r="P56" s="1">
        <f>VLOOKUP(N56,'Campaign Data'!A:D,3,FALSE)</f>
        <v>45478</v>
      </c>
      <c r="Q56" s="1" t="str">
        <f t="shared" si="0"/>
        <v>Before Campaign</v>
      </c>
      <c r="R56" s="26">
        <f>(Post[[#This Row],[Likes]]+Post[[#This Row],[Shares]]+Post[[#This Row],[Comments]])</f>
        <v>1872</v>
      </c>
      <c r="S56" s="2">
        <f>(Post[[#This Row],[Likes]]+Post[[#This Row],[Shares]]+Post[[#This Row],[Comments]]) / Post[[#This Row],[Impressions]]</f>
        <v>0.19847328244274809</v>
      </c>
    </row>
    <row r="57" spans="1:19" ht="12" customHeight="1" x14ac:dyDescent="0.3">
      <c r="A57" t="s">
        <v>189</v>
      </c>
      <c r="B57" t="s">
        <v>34</v>
      </c>
      <c r="C57" s="1">
        <v>45769</v>
      </c>
      <c r="D57" t="s">
        <v>40</v>
      </c>
      <c r="E57" t="s">
        <v>41</v>
      </c>
      <c r="F57">
        <v>4804</v>
      </c>
      <c r="G57">
        <v>550</v>
      </c>
      <c r="H57">
        <v>270</v>
      </c>
      <c r="I57">
        <v>28824</v>
      </c>
      <c r="J57">
        <v>28370</v>
      </c>
      <c r="K57">
        <v>47</v>
      </c>
      <c r="L57" t="s">
        <v>17</v>
      </c>
      <c r="M57" t="s">
        <v>31</v>
      </c>
      <c r="N57" t="s">
        <v>44</v>
      </c>
      <c r="O57" s="1">
        <f>VLOOKUP(N57,'Campaign Data'!A:D,2,FALSE)</f>
        <v>45667</v>
      </c>
      <c r="P57" s="1">
        <f>VLOOKUP(N57,'Campaign Data'!A:D,3,FALSE)</f>
        <v>45698</v>
      </c>
      <c r="Q57" s="1" t="str">
        <f t="shared" si="0"/>
        <v>Before Campaign</v>
      </c>
      <c r="R57" s="26">
        <f>(Post[[#This Row],[Likes]]+Post[[#This Row],[Shares]]+Post[[#This Row],[Comments]])</f>
        <v>5624</v>
      </c>
      <c r="S57" s="2">
        <f>(Post[[#This Row],[Likes]]+Post[[#This Row],[Shares]]+Post[[#This Row],[Comments]]) / Post[[#This Row],[Impressions]]</f>
        <v>0.19511518179295032</v>
      </c>
    </row>
    <row r="58" spans="1:19" ht="12" customHeight="1" x14ac:dyDescent="0.3">
      <c r="A58" t="s">
        <v>323</v>
      </c>
      <c r="B58" t="s">
        <v>25</v>
      </c>
      <c r="C58" s="1">
        <v>45560</v>
      </c>
      <c r="D58" t="s">
        <v>50</v>
      </c>
      <c r="E58" t="s">
        <v>51</v>
      </c>
      <c r="F58">
        <v>3389</v>
      </c>
      <c r="G58">
        <v>344</v>
      </c>
      <c r="H58">
        <v>229</v>
      </c>
      <c r="I58">
        <v>20334</v>
      </c>
      <c r="J58">
        <v>19443</v>
      </c>
      <c r="K58">
        <v>228</v>
      </c>
      <c r="L58" t="s">
        <v>22</v>
      </c>
      <c r="M58" t="s">
        <v>17</v>
      </c>
      <c r="N58" t="s">
        <v>23</v>
      </c>
      <c r="O58" s="1">
        <f>VLOOKUP(N58,'Campaign Data'!A:D,2,FALSE)</f>
        <v>45453</v>
      </c>
      <c r="P58" s="1">
        <f>VLOOKUP(N58,'Campaign Data'!A:D,3,FALSE)</f>
        <v>45478</v>
      </c>
      <c r="Q58" s="1" t="str">
        <f t="shared" si="0"/>
        <v>Before Campaign</v>
      </c>
      <c r="R58" s="26">
        <f>(Post[[#This Row],[Likes]]+Post[[#This Row],[Shares]]+Post[[#This Row],[Comments]])</f>
        <v>3962</v>
      </c>
      <c r="S58" s="2">
        <f>(Post[[#This Row],[Likes]]+Post[[#This Row],[Shares]]+Post[[#This Row],[Comments]]) / Post[[#This Row],[Impressions]]</f>
        <v>0.19484607062063539</v>
      </c>
    </row>
    <row r="59" spans="1:19" ht="12" customHeight="1" x14ac:dyDescent="0.3">
      <c r="A59" t="s">
        <v>105</v>
      </c>
      <c r="B59" t="s">
        <v>27</v>
      </c>
      <c r="C59" s="1">
        <v>45634</v>
      </c>
      <c r="D59" t="s">
        <v>28</v>
      </c>
      <c r="E59" t="s">
        <v>29</v>
      </c>
      <c r="F59">
        <v>2610</v>
      </c>
      <c r="G59">
        <v>126</v>
      </c>
      <c r="H59">
        <v>288</v>
      </c>
      <c r="I59">
        <v>15660</v>
      </c>
      <c r="J59">
        <v>15145</v>
      </c>
      <c r="K59">
        <v>73</v>
      </c>
      <c r="L59" t="s">
        <v>22</v>
      </c>
      <c r="M59" t="s">
        <v>441</v>
      </c>
      <c r="N59" t="s">
        <v>18</v>
      </c>
      <c r="O59" s="1">
        <f>VLOOKUP(N59,'Campaign Data'!A:D,2,FALSE)</f>
        <v>45505</v>
      </c>
      <c r="P59" s="1">
        <f>VLOOKUP(N59,'Campaign Data'!A:D,3,FALSE)</f>
        <v>45535</v>
      </c>
      <c r="Q59" s="1" t="str">
        <f t="shared" si="0"/>
        <v>Before Campaign</v>
      </c>
      <c r="R59" s="26">
        <f>(Post[[#This Row],[Likes]]+Post[[#This Row],[Shares]]+Post[[#This Row],[Comments]])</f>
        <v>3024</v>
      </c>
      <c r="S59" s="2">
        <f>(Post[[#This Row],[Likes]]+Post[[#This Row],[Shares]]+Post[[#This Row],[Comments]]) / Post[[#This Row],[Impressions]]</f>
        <v>0.19310344827586207</v>
      </c>
    </row>
    <row r="60" spans="1:19" ht="12" customHeight="1" x14ac:dyDescent="0.3">
      <c r="A60" t="s">
        <v>122</v>
      </c>
      <c r="B60" t="s">
        <v>27</v>
      </c>
      <c r="C60" s="1">
        <v>45766</v>
      </c>
      <c r="D60" t="s">
        <v>40</v>
      </c>
      <c r="E60" t="s">
        <v>41</v>
      </c>
      <c r="F60">
        <v>4177</v>
      </c>
      <c r="G60">
        <v>569</v>
      </c>
      <c r="H60">
        <v>55</v>
      </c>
      <c r="I60">
        <v>25062</v>
      </c>
      <c r="J60">
        <v>24847</v>
      </c>
      <c r="K60">
        <v>230</v>
      </c>
      <c r="L60" t="s">
        <v>22</v>
      </c>
      <c r="M60" t="s">
        <v>441</v>
      </c>
      <c r="N60" t="s">
        <v>18</v>
      </c>
      <c r="O60" s="1">
        <f>VLOOKUP(N60,'Campaign Data'!A:D,2,FALSE)</f>
        <v>45505</v>
      </c>
      <c r="P60" s="1">
        <f>VLOOKUP(N60,'Campaign Data'!A:D,3,FALSE)</f>
        <v>45535</v>
      </c>
      <c r="Q60" s="1" t="str">
        <f t="shared" si="0"/>
        <v>Before Campaign</v>
      </c>
      <c r="R60" s="26">
        <f>(Post[[#This Row],[Likes]]+Post[[#This Row],[Shares]]+Post[[#This Row],[Comments]])</f>
        <v>4801</v>
      </c>
      <c r="S60" s="2">
        <f>(Post[[#This Row],[Likes]]+Post[[#This Row],[Shares]]+Post[[#This Row],[Comments]]) / Post[[#This Row],[Impressions]]</f>
        <v>0.19156491900087783</v>
      </c>
    </row>
    <row r="61" spans="1:19" ht="12" customHeight="1" x14ac:dyDescent="0.3">
      <c r="A61" t="s">
        <v>69</v>
      </c>
      <c r="B61" t="s">
        <v>14</v>
      </c>
      <c r="C61" s="1">
        <v>45504</v>
      </c>
      <c r="D61" t="s">
        <v>35</v>
      </c>
      <c r="E61" t="s">
        <v>36</v>
      </c>
      <c r="F61">
        <v>2278</v>
      </c>
      <c r="G61">
        <v>10</v>
      </c>
      <c r="H61">
        <v>321</v>
      </c>
      <c r="I61">
        <v>13668</v>
      </c>
      <c r="J61">
        <v>12676</v>
      </c>
      <c r="K61">
        <v>275</v>
      </c>
      <c r="L61" t="s">
        <v>37</v>
      </c>
      <c r="M61" t="s">
        <v>22</v>
      </c>
      <c r="N61" t="s">
        <v>44</v>
      </c>
      <c r="O61" s="1">
        <f>VLOOKUP(N61,'Campaign Data'!A:D,2,FALSE)</f>
        <v>45667</v>
      </c>
      <c r="P61" s="1">
        <f>VLOOKUP(N61,'Campaign Data'!A:D,3,FALSE)</f>
        <v>45698</v>
      </c>
      <c r="Q61" s="1" t="str">
        <f t="shared" si="0"/>
        <v>Before Campaign</v>
      </c>
      <c r="R61" s="26">
        <f>(Post[[#This Row],[Likes]]+Post[[#This Row],[Shares]]+Post[[#This Row],[Comments]])</f>
        <v>2609</v>
      </c>
      <c r="S61" s="2">
        <f>(Post[[#This Row],[Likes]]+Post[[#This Row],[Shares]]+Post[[#This Row],[Comments]]) / Post[[#This Row],[Impressions]]</f>
        <v>0.19088381621305239</v>
      </c>
    </row>
    <row r="62" spans="1:19" ht="12" customHeight="1" x14ac:dyDescent="0.3">
      <c r="A62" t="s">
        <v>255</v>
      </c>
      <c r="B62" t="s">
        <v>34</v>
      </c>
      <c r="C62" s="1">
        <v>45454</v>
      </c>
      <c r="D62" t="s">
        <v>35</v>
      </c>
      <c r="E62" t="s">
        <v>36</v>
      </c>
      <c r="F62">
        <v>1869</v>
      </c>
      <c r="G62">
        <v>453</v>
      </c>
      <c r="H62">
        <v>490</v>
      </c>
      <c r="I62">
        <v>14952</v>
      </c>
      <c r="J62">
        <v>14309</v>
      </c>
      <c r="K62">
        <v>275</v>
      </c>
      <c r="L62" t="s">
        <v>52</v>
      </c>
      <c r="M62" t="s">
        <v>31</v>
      </c>
      <c r="N62" t="s">
        <v>18</v>
      </c>
      <c r="O62" s="1">
        <f>VLOOKUP(N62,'Campaign Data'!A:D,2,FALSE)</f>
        <v>45505</v>
      </c>
      <c r="P62" s="1">
        <f>VLOOKUP(N62,'Campaign Data'!A:D,3,FALSE)</f>
        <v>45535</v>
      </c>
      <c r="Q62" s="1" t="str">
        <f t="shared" si="0"/>
        <v>Before Campaign</v>
      </c>
      <c r="R62" s="26">
        <f>(Post[[#This Row],[Likes]]+Post[[#This Row],[Shares]]+Post[[#This Row],[Comments]])</f>
        <v>2812</v>
      </c>
      <c r="S62" s="2">
        <f>(Post[[#This Row],[Likes]]+Post[[#This Row],[Shares]]+Post[[#This Row],[Comments]]) / Post[[#This Row],[Impressions]]</f>
        <v>0.18806848582129482</v>
      </c>
    </row>
    <row r="63" spans="1:19" ht="12" customHeight="1" x14ac:dyDescent="0.3">
      <c r="A63" t="s">
        <v>248</v>
      </c>
      <c r="B63" t="s">
        <v>14</v>
      </c>
      <c r="C63" s="1">
        <v>45491</v>
      </c>
      <c r="D63" t="s">
        <v>35</v>
      </c>
      <c r="E63" t="s">
        <v>36</v>
      </c>
      <c r="F63">
        <v>2120</v>
      </c>
      <c r="G63">
        <v>38</v>
      </c>
      <c r="H63">
        <v>212</v>
      </c>
      <c r="I63">
        <v>12720</v>
      </c>
      <c r="J63">
        <v>12564</v>
      </c>
      <c r="K63">
        <v>21</v>
      </c>
      <c r="L63" t="s">
        <v>37</v>
      </c>
      <c r="M63" t="s">
        <v>17</v>
      </c>
      <c r="N63" t="s">
        <v>18</v>
      </c>
      <c r="O63" s="1">
        <f>VLOOKUP(N63,'Campaign Data'!A:D,2,FALSE)</f>
        <v>45505</v>
      </c>
      <c r="P63" s="1">
        <f>VLOOKUP(N63,'Campaign Data'!A:D,3,FALSE)</f>
        <v>45535</v>
      </c>
      <c r="Q63" s="1" t="str">
        <f t="shared" si="0"/>
        <v>Before Campaign</v>
      </c>
      <c r="R63" s="26">
        <f>(Post[[#This Row],[Likes]]+Post[[#This Row],[Shares]]+Post[[#This Row],[Comments]])</f>
        <v>2370</v>
      </c>
      <c r="S63" s="2">
        <f>(Post[[#This Row],[Likes]]+Post[[#This Row],[Shares]]+Post[[#This Row],[Comments]]) / Post[[#This Row],[Impressions]]</f>
        <v>0.18632075471698112</v>
      </c>
    </row>
    <row r="64" spans="1:19" ht="12" customHeight="1" x14ac:dyDescent="0.3">
      <c r="A64" t="s">
        <v>279</v>
      </c>
      <c r="B64" t="s">
        <v>34</v>
      </c>
      <c r="C64" s="1">
        <v>45480</v>
      </c>
      <c r="D64" t="s">
        <v>15</v>
      </c>
      <c r="E64" t="s">
        <v>16</v>
      </c>
      <c r="F64">
        <v>4767</v>
      </c>
      <c r="G64">
        <v>190</v>
      </c>
      <c r="H64">
        <v>340</v>
      </c>
      <c r="I64">
        <v>28602</v>
      </c>
      <c r="J64">
        <v>28044</v>
      </c>
      <c r="K64">
        <v>210</v>
      </c>
      <c r="L64" t="s">
        <v>52</v>
      </c>
      <c r="M64" t="s">
        <v>441</v>
      </c>
      <c r="N64" t="s">
        <v>44</v>
      </c>
      <c r="O64" s="1">
        <f>VLOOKUP(N64,'Campaign Data'!A:D,2,FALSE)</f>
        <v>45667</v>
      </c>
      <c r="P64" s="1">
        <f>VLOOKUP(N64,'Campaign Data'!A:D,3,FALSE)</f>
        <v>45698</v>
      </c>
      <c r="Q64" s="1" t="str">
        <f t="shared" si="0"/>
        <v>Before Campaign</v>
      </c>
      <c r="R64" s="26">
        <f>(Post[[#This Row],[Likes]]+Post[[#This Row],[Shares]]+Post[[#This Row],[Comments]])</f>
        <v>5297</v>
      </c>
      <c r="S64" s="2">
        <f>(Post[[#This Row],[Likes]]+Post[[#This Row],[Shares]]+Post[[#This Row],[Comments]]) / Post[[#This Row],[Impressions]]</f>
        <v>0.18519683938186141</v>
      </c>
    </row>
    <row r="65" spans="1:19" ht="12" customHeight="1" x14ac:dyDescent="0.3">
      <c r="A65" t="s">
        <v>78</v>
      </c>
      <c r="B65" t="s">
        <v>27</v>
      </c>
      <c r="C65" s="1">
        <v>45724</v>
      </c>
      <c r="D65" t="s">
        <v>15</v>
      </c>
      <c r="E65" t="s">
        <v>16</v>
      </c>
      <c r="F65">
        <v>456</v>
      </c>
      <c r="G65">
        <v>629</v>
      </c>
      <c r="H65">
        <v>428</v>
      </c>
      <c r="I65">
        <v>8208</v>
      </c>
      <c r="J65">
        <v>7377</v>
      </c>
      <c r="K65">
        <v>205</v>
      </c>
      <c r="L65" t="s">
        <v>17</v>
      </c>
      <c r="M65" t="s">
        <v>52</v>
      </c>
      <c r="N65" t="s">
        <v>32</v>
      </c>
      <c r="O65" s="1">
        <f>VLOOKUP(N65,'Campaign Data'!A:D,2,FALSE)</f>
        <v>45570</v>
      </c>
      <c r="P65" s="1">
        <f>VLOOKUP(N65,'Campaign Data'!A:D,3,FALSE)</f>
        <v>45601</v>
      </c>
      <c r="Q65" s="1" t="str">
        <f t="shared" si="0"/>
        <v>Before Campaign</v>
      </c>
      <c r="R65" s="26">
        <f>(Post[[#This Row],[Likes]]+Post[[#This Row],[Shares]]+Post[[#This Row],[Comments]])</f>
        <v>1513</v>
      </c>
      <c r="S65" s="2">
        <f>(Post[[#This Row],[Likes]]+Post[[#This Row],[Shares]]+Post[[#This Row],[Comments]]) / Post[[#This Row],[Impressions]]</f>
        <v>0.18433235867446393</v>
      </c>
    </row>
    <row r="66" spans="1:19" ht="12" customHeight="1" x14ac:dyDescent="0.3">
      <c r="A66" t="s">
        <v>331</v>
      </c>
      <c r="B66" t="s">
        <v>34</v>
      </c>
      <c r="C66" s="1">
        <v>45462</v>
      </c>
      <c r="D66" t="s">
        <v>35</v>
      </c>
      <c r="E66" t="s">
        <v>36</v>
      </c>
      <c r="F66">
        <v>4731</v>
      </c>
      <c r="G66">
        <v>173</v>
      </c>
      <c r="H66">
        <v>276</v>
      </c>
      <c r="I66">
        <v>28386</v>
      </c>
      <c r="J66">
        <v>28185</v>
      </c>
      <c r="K66">
        <v>89</v>
      </c>
      <c r="L66" t="s">
        <v>37</v>
      </c>
      <c r="M66" t="s">
        <v>22</v>
      </c>
      <c r="N66" t="s">
        <v>44</v>
      </c>
      <c r="O66" s="1">
        <f>VLOOKUP(N66,'Campaign Data'!A:D,2,FALSE)</f>
        <v>45667</v>
      </c>
      <c r="P66" s="1">
        <f>VLOOKUP(N66,'Campaign Data'!A:D,3,FALSE)</f>
        <v>45698</v>
      </c>
      <c r="Q66" s="1" t="str">
        <f t="shared" ref="Q66:Q129" si="1">IF(AND(C67&gt;=O67,C67&lt;=P67),"During Campaign","Before Campaign")</f>
        <v>Before Campaign</v>
      </c>
      <c r="R66" s="26">
        <f>(Post[[#This Row],[Likes]]+Post[[#This Row],[Shares]]+Post[[#This Row],[Comments]])</f>
        <v>5180</v>
      </c>
      <c r="S66" s="2">
        <f>(Post[[#This Row],[Likes]]+Post[[#This Row],[Shares]]+Post[[#This Row],[Comments]]) / Post[[#This Row],[Impressions]]</f>
        <v>0.18248432325794406</v>
      </c>
    </row>
    <row r="67" spans="1:19" ht="12" customHeight="1" x14ac:dyDescent="0.3">
      <c r="A67" t="s">
        <v>33</v>
      </c>
      <c r="B67" t="s">
        <v>34</v>
      </c>
      <c r="C67" s="1">
        <v>45596</v>
      </c>
      <c r="D67" t="s">
        <v>35</v>
      </c>
      <c r="E67" t="s">
        <v>36</v>
      </c>
      <c r="F67">
        <v>2945</v>
      </c>
      <c r="G67">
        <v>930</v>
      </c>
      <c r="H67">
        <v>355</v>
      </c>
      <c r="I67">
        <v>23560</v>
      </c>
      <c r="J67">
        <v>23275</v>
      </c>
      <c r="K67">
        <v>256</v>
      </c>
      <c r="L67" t="s">
        <v>37</v>
      </c>
      <c r="M67" t="s">
        <v>441</v>
      </c>
      <c r="N67" t="s">
        <v>23</v>
      </c>
      <c r="O67" s="1">
        <f>VLOOKUP(N67,'Campaign Data'!A:D,2,FALSE)</f>
        <v>45453</v>
      </c>
      <c r="P67" s="1">
        <f>VLOOKUP(N67,'Campaign Data'!A:D,3,FALSE)</f>
        <v>45478</v>
      </c>
      <c r="Q67" s="1" t="str">
        <f t="shared" si="1"/>
        <v>Before Campaign</v>
      </c>
      <c r="R67" s="26">
        <f>(Post[[#This Row],[Likes]]+Post[[#This Row],[Shares]]+Post[[#This Row],[Comments]])</f>
        <v>4230</v>
      </c>
      <c r="S67" s="2">
        <f>(Post[[#This Row],[Likes]]+Post[[#This Row],[Shares]]+Post[[#This Row],[Comments]]) / Post[[#This Row],[Impressions]]</f>
        <v>0.17954159592529711</v>
      </c>
    </row>
    <row r="68" spans="1:19" ht="12" customHeight="1" x14ac:dyDescent="0.3">
      <c r="A68" t="s">
        <v>190</v>
      </c>
      <c r="B68" t="s">
        <v>14</v>
      </c>
      <c r="C68" s="1">
        <v>45658</v>
      </c>
      <c r="D68" t="s">
        <v>50</v>
      </c>
      <c r="E68" t="s">
        <v>51</v>
      </c>
      <c r="F68">
        <v>754</v>
      </c>
      <c r="G68">
        <v>197</v>
      </c>
      <c r="H68">
        <v>257</v>
      </c>
      <c r="I68">
        <v>6786</v>
      </c>
      <c r="J68">
        <v>6221</v>
      </c>
      <c r="K68">
        <v>212</v>
      </c>
      <c r="L68" t="s">
        <v>52</v>
      </c>
      <c r="M68" t="s">
        <v>37</v>
      </c>
      <c r="N68" t="s">
        <v>32</v>
      </c>
      <c r="O68" s="1">
        <f>VLOOKUP(N68,'Campaign Data'!A:D,2,FALSE)</f>
        <v>45570</v>
      </c>
      <c r="P68" s="1">
        <f>VLOOKUP(N68,'Campaign Data'!A:D,3,FALSE)</f>
        <v>45601</v>
      </c>
      <c r="Q68" s="1" t="str">
        <f t="shared" si="1"/>
        <v>Before Campaign</v>
      </c>
      <c r="R68" s="26">
        <f>(Post[[#This Row],[Likes]]+Post[[#This Row],[Shares]]+Post[[#This Row],[Comments]])</f>
        <v>1208</v>
      </c>
      <c r="S68" s="2">
        <f>(Post[[#This Row],[Likes]]+Post[[#This Row],[Shares]]+Post[[#This Row],[Comments]]) / Post[[#This Row],[Impressions]]</f>
        <v>0.17801355732390214</v>
      </c>
    </row>
    <row r="69" spans="1:19" ht="12" customHeight="1" x14ac:dyDescent="0.3">
      <c r="A69" t="s">
        <v>74</v>
      </c>
      <c r="B69" t="s">
        <v>34</v>
      </c>
      <c r="C69" s="1">
        <v>45663</v>
      </c>
      <c r="D69" t="s">
        <v>35</v>
      </c>
      <c r="E69" t="s">
        <v>36</v>
      </c>
      <c r="F69">
        <v>3024</v>
      </c>
      <c r="G69">
        <v>925</v>
      </c>
      <c r="H69">
        <v>350</v>
      </c>
      <c r="I69">
        <v>24192</v>
      </c>
      <c r="J69">
        <v>23518</v>
      </c>
      <c r="K69">
        <v>36</v>
      </c>
      <c r="L69" t="s">
        <v>17</v>
      </c>
      <c r="M69" t="s">
        <v>441</v>
      </c>
      <c r="N69" t="s">
        <v>32</v>
      </c>
      <c r="O69" s="1">
        <f>VLOOKUP(N69,'Campaign Data'!A:D,2,FALSE)</f>
        <v>45570</v>
      </c>
      <c r="P69" s="1">
        <f>VLOOKUP(N69,'Campaign Data'!A:D,3,FALSE)</f>
        <v>45601</v>
      </c>
      <c r="Q69" s="1" t="str">
        <f t="shared" si="1"/>
        <v>Before Campaign</v>
      </c>
      <c r="R69" s="26">
        <f>(Post[[#This Row],[Likes]]+Post[[#This Row],[Shares]]+Post[[#This Row],[Comments]])</f>
        <v>4299</v>
      </c>
      <c r="S69" s="2">
        <f>(Post[[#This Row],[Likes]]+Post[[#This Row],[Shares]]+Post[[#This Row],[Comments]]) / Post[[#This Row],[Impressions]]</f>
        <v>0.17770337301587302</v>
      </c>
    </row>
    <row r="70" spans="1:19" ht="12" customHeight="1" x14ac:dyDescent="0.3">
      <c r="A70" t="s">
        <v>278</v>
      </c>
      <c r="B70" t="s">
        <v>34</v>
      </c>
      <c r="C70" s="1">
        <v>45675</v>
      </c>
      <c r="D70" t="s">
        <v>28</v>
      </c>
      <c r="E70" t="s">
        <v>29</v>
      </c>
      <c r="F70">
        <v>4321</v>
      </c>
      <c r="G70">
        <v>874</v>
      </c>
      <c r="H70">
        <v>172</v>
      </c>
      <c r="I70">
        <v>30247</v>
      </c>
      <c r="J70">
        <v>29254</v>
      </c>
      <c r="K70">
        <v>122</v>
      </c>
      <c r="L70" t="s">
        <v>17</v>
      </c>
      <c r="M70" t="s">
        <v>22</v>
      </c>
      <c r="N70" t="s">
        <v>32</v>
      </c>
      <c r="O70" s="1">
        <f>VLOOKUP(N70,'Campaign Data'!A:D,2,FALSE)</f>
        <v>45570</v>
      </c>
      <c r="P70" s="1">
        <f>VLOOKUP(N70,'Campaign Data'!A:D,3,FALSE)</f>
        <v>45601</v>
      </c>
      <c r="Q70" s="1" t="str">
        <f t="shared" si="1"/>
        <v>During Campaign</v>
      </c>
      <c r="R70" s="26">
        <f>(Post[[#This Row],[Likes]]+Post[[#This Row],[Shares]]+Post[[#This Row],[Comments]])</f>
        <v>5367</v>
      </c>
      <c r="S70" s="2">
        <f>(Post[[#This Row],[Likes]]+Post[[#This Row],[Shares]]+Post[[#This Row],[Comments]]) / Post[[#This Row],[Impressions]]</f>
        <v>0.17743908486792079</v>
      </c>
    </row>
    <row r="71" spans="1:19" ht="12" customHeight="1" x14ac:dyDescent="0.3">
      <c r="A71" t="s">
        <v>149</v>
      </c>
      <c r="B71" t="s">
        <v>14</v>
      </c>
      <c r="C71" s="1">
        <v>45570</v>
      </c>
      <c r="D71" t="s">
        <v>28</v>
      </c>
      <c r="E71" t="s">
        <v>29</v>
      </c>
      <c r="F71">
        <v>1957</v>
      </c>
      <c r="G71">
        <v>877</v>
      </c>
      <c r="H71">
        <v>238</v>
      </c>
      <c r="I71">
        <v>17613</v>
      </c>
      <c r="J71">
        <v>16865</v>
      </c>
      <c r="K71">
        <v>297</v>
      </c>
      <c r="L71" t="s">
        <v>22</v>
      </c>
      <c r="M71" t="s">
        <v>17</v>
      </c>
      <c r="N71" t="s">
        <v>32</v>
      </c>
      <c r="O71" s="1">
        <f>VLOOKUP(N71,'Campaign Data'!A:D,2,FALSE)</f>
        <v>45570</v>
      </c>
      <c r="P71" s="1">
        <f>VLOOKUP(N71,'Campaign Data'!A:D,3,FALSE)</f>
        <v>45601</v>
      </c>
      <c r="Q71" s="1" t="str">
        <f t="shared" si="1"/>
        <v>Before Campaign</v>
      </c>
      <c r="R71" s="26">
        <f>(Post[[#This Row],[Likes]]+Post[[#This Row],[Shares]]+Post[[#This Row],[Comments]])</f>
        <v>3072</v>
      </c>
      <c r="S71" s="2">
        <f>(Post[[#This Row],[Likes]]+Post[[#This Row],[Shares]]+Post[[#This Row],[Comments]]) / Post[[#This Row],[Impressions]]</f>
        <v>0.17441662408448305</v>
      </c>
    </row>
    <row r="72" spans="1:19" ht="12" customHeight="1" x14ac:dyDescent="0.3">
      <c r="A72" t="s">
        <v>166</v>
      </c>
      <c r="B72" t="s">
        <v>14</v>
      </c>
      <c r="C72" s="1">
        <v>45494</v>
      </c>
      <c r="D72" t="s">
        <v>20</v>
      </c>
      <c r="E72" t="s">
        <v>21</v>
      </c>
      <c r="F72">
        <v>2147</v>
      </c>
      <c r="G72">
        <v>430</v>
      </c>
      <c r="H72">
        <v>393</v>
      </c>
      <c r="I72">
        <v>17176</v>
      </c>
      <c r="J72">
        <v>16483</v>
      </c>
      <c r="K72">
        <v>170</v>
      </c>
      <c r="L72" t="s">
        <v>52</v>
      </c>
      <c r="M72" t="s">
        <v>441</v>
      </c>
      <c r="N72" t="s">
        <v>44</v>
      </c>
      <c r="O72" s="1">
        <f>VLOOKUP(N72,'Campaign Data'!A:D,2,FALSE)</f>
        <v>45667</v>
      </c>
      <c r="P72" s="1">
        <f>VLOOKUP(N72,'Campaign Data'!A:D,3,FALSE)</f>
        <v>45698</v>
      </c>
      <c r="Q72" s="1" t="str">
        <f t="shared" si="1"/>
        <v>Before Campaign</v>
      </c>
      <c r="R72" s="26">
        <f>(Post[[#This Row],[Likes]]+Post[[#This Row],[Shares]]+Post[[#This Row],[Comments]])</f>
        <v>2970</v>
      </c>
      <c r="S72" s="2">
        <f>(Post[[#This Row],[Likes]]+Post[[#This Row],[Shares]]+Post[[#This Row],[Comments]]) / Post[[#This Row],[Impressions]]</f>
        <v>0.17291569632044715</v>
      </c>
    </row>
    <row r="73" spans="1:19" ht="12" customHeight="1" x14ac:dyDescent="0.3">
      <c r="A73" t="s">
        <v>65</v>
      </c>
      <c r="B73" t="s">
        <v>27</v>
      </c>
      <c r="C73" s="1">
        <v>45720</v>
      </c>
      <c r="D73" t="s">
        <v>50</v>
      </c>
      <c r="E73" t="s">
        <v>51</v>
      </c>
      <c r="F73">
        <v>432</v>
      </c>
      <c r="G73">
        <v>624</v>
      </c>
      <c r="H73">
        <v>123</v>
      </c>
      <c r="I73">
        <v>6912</v>
      </c>
      <c r="J73">
        <v>6259</v>
      </c>
      <c r="K73">
        <v>79</v>
      </c>
      <c r="L73" t="s">
        <v>17</v>
      </c>
      <c r="M73" t="s">
        <v>37</v>
      </c>
      <c r="N73" t="s">
        <v>23</v>
      </c>
      <c r="O73" s="1">
        <f>VLOOKUP(N73,'Campaign Data'!A:D,2,FALSE)</f>
        <v>45453</v>
      </c>
      <c r="P73" s="1">
        <f>VLOOKUP(N73,'Campaign Data'!A:D,3,FALSE)</f>
        <v>45478</v>
      </c>
      <c r="Q73" s="1" t="str">
        <f t="shared" si="1"/>
        <v>Before Campaign</v>
      </c>
      <c r="R73" s="26">
        <f>(Post[[#This Row],[Likes]]+Post[[#This Row],[Shares]]+Post[[#This Row],[Comments]])</f>
        <v>1179</v>
      </c>
      <c r="S73" s="2">
        <f>(Post[[#This Row],[Likes]]+Post[[#This Row],[Shares]]+Post[[#This Row],[Comments]]) / Post[[#This Row],[Impressions]]</f>
        <v>0.17057291666666666</v>
      </c>
    </row>
    <row r="74" spans="1:19" ht="12" customHeight="1" x14ac:dyDescent="0.3">
      <c r="A74" t="s">
        <v>83</v>
      </c>
      <c r="B74" t="s">
        <v>14</v>
      </c>
      <c r="C74" s="1">
        <v>45779</v>
      </c>
      <c r="D74" t="s">
        <v>50</v>
      </c>
      <c r="E74" t="s">
        <v>51</v>
      </c>
      <c r="F74">
        <v>1108</v>
      </c>
      <c r="G74">
        <v>177</v>
      </c>
      <c r="H74">
        <v>212</v>
      </c>
      <c r="I74">
        <v>8864</v>
      </c>
      <c r="J74">
        <v>8710</v>
      </c>
      <c r="K74">
        <v>97</v>
      </c>
      <c r="L74" t="s">
        <v>22</v>
      </c>
      <c r="M74" t="s">
        <v>441</v>
      </c>
      <c r="N74" t="s">
        <v>44</v>
      </c>
      <c r="O74" s="1">
        <f>VLOOKUP(N74,'Campaign Data'!A:D,2,FALSE)</f>
        <v>45667</v>
      </c>
      <c r="P74" s="1">
        <f>VLOOKUP(N74,'Campaign Data'!A:D,3,FALSE)</f>
        <v>45698</v>
      </c>
      <c r="Q74" s="1" t="str">
        <f t="shared" si="1"/>
        <v>Before Campaign</v>
      </c>
      <c r="R74" s="26">
        <f>(Post[[#This Row],[Likes]]+Post[[#This Row],[Shares]]+Post[[#This Row],[Comments]])</f>
        <v>1497</v>
      </c>
      <c r="S74" s="2">
        <f>(Post[[#This Row],[Likes]]+Post[[#This Row],[Shares]]+Post[[#This Row],[Comments]]) / Post[[#This Row],[Impressions]]</f>
        <v>0.16888537906137185</v>
      </c>
    </row>
    <row r="75" spans="1:19" ht="12" customHeight="1" x14ac:dyDescent="0.3">
      <c r="A75" t="s">
        <v>126</v>
      </c>
      <c r="B75" t="s">
        <v>14</v>
      </c>
      <c r="C75" s="1">
        <v>45667</v>
      </c>
      <c r="D75" t="s">
        <v>40</v>
      </c>
      <c r="E75" t="s">
        <v>41</v>
      </c>
      <c r="F75">
        <v>2214</v>
      </c>
      <c r="G75">
        <v>249</v>
      </c>
      <c r="H75">
        <v>152</v>
      </c>
      <c r="I75">
        <v>15498</v>
      </c>
      <c r="J75">
        <v>14800</v>
      </c>
      <c r="K75">
        <v>180</v>
      </c>
      <c r="L75" t="s">
        <v>17</v>
      </c>
      <c r="M75" t="s">
        <v>441</v>
      </c>
      <c r="N75" t="s">
        <v>23</v>
      </c>
      <c r="O75" s="1">
        <f>VLOOKUP(N75,'Campaign Data'!A:D,2,FALSE)</f>
        <v>45453</v>
      </c>
      <c r="P75" s="1">
        <f>VLOOKUP(N75,'Campaign Data'!A:D,3,FALSE)</f>
        <v>45478</v>
      </c>
      <c r="Q75" s="1" t="str">
        <f t="shared" si="1"/>
        <v>Before Campaign</v>
      </c>
      <c r="R75" s="26">
        <f>(Post[[#This Row],[Likes]]+Post[[#This Row],[Shares]]+Post[[#This Row],[Comments]])</f>
        <v>2615</v>
      </c>
      <c r="S75" s="2">
        <f>(Post[[#This Row],[Likes]]+Post[[#This Row],[Shares]]+Post[[#This Row],[Comments]]) / Post[[#This Row],[Impressions]]</f>
        <v>0.16873144921925409</v>
      </c>
    </row>
    <row r="76" spans="1:19" ht="12" customHeight="1" x14ac:dyDescent="0.3">
      <c r="A76" t="s">
        <v>131</v>
      </c>
      <c r="B76" t="s">
        <v>27</v>
      </c>
      <c r="C76" s="1">
        <v>45603</v>
      </c>
      <c r="D76" t="s">
        <v>40</v>
      </c>
      <c r="E76" t="s">
        <v>41</v>
      </c>
      <c r="F76">
        <v>2647</v>
      </c>
      <c r="G76">
        <v>304</v>
      </c>
      <c r="H76">
        <v>170</v>
      </c>
      <c r="I76">
        <v>18529</v>
      </c>
      <c r="J76">
        <v>17841</v>
      </c>
      <c r="K76">
        <v>46</v>
      </c>
      <c r="L76" t="s">
        <v>31</v>
      </c>
      <c r="M76" t="s">
        <v>441</v>
      </c>
      <c r="N76" t="s">
        <v>23</v>
      </c>
      <c r="O76" s="1">
        <f>VLOOKUP(N76,'Campaign Data'!A:D,2,FALSE)</f>
        <v>45453</v>
      </c>
      <c r="P76" s="1">
        <f>VLOOKUP(N76,'Campaign Data'!A:D,3,FALSE)</f>
        <v>45478</v>
      </c>
      <c r="Q76" s="1" t="str">
        <f t="shared" si="1"/>
        <v>Before Campaign</v>
      </c>
      <c r="R76" s="26">
        <f>(Post[[#This Row],[Likes]]+Post[[#This Row],[Shares]]+Post[[#This Row],[Comments]])</f>
        <v>3121</v>
      </c>
      <c r="S76" s="2">
        <f>(Post[[#This Row],[Likes]]+Post[[#This Row],[Shares]]+Post[[#This Row],[Comments]]) / Post[[#This Row],[Impressions]]</f>
        <v>0.16843866371633656</v>
      </c>
    </row>
    <row r="77" spans="1:19" ht="12" customHeight="1" x14ac:dyDescent="0.3">
      <c r="A77" t="s">
        <v>153</v>
      </c>
      <c r="B77" t="s">
        <v>25</v>
      </c>
      <c r="C77" s="1">
        <v>45734</v>
      </c>
      <c r="D77" t="s">
        <v>15</v>
      </c>
      <c r="E77" t="s">
        <v>16</v>
      </c>
      <c r="F77">
        <v>3704</v>
      </c>
      <c r="G77">
        <v>186</v>
      </c>
      <c r="H77">
        <v>458</v>
      </c>
      <c r="I77">
        <v>25928</v>
      </c>
      <c r="J77">
        <v>25081</v>
      </c>
      <c r="K77">
        <v>131</v>
      </c>
      <c r="L77" t="s">
        <v>31</v>
      </c>
      <c r="M77" t="s">
        <v>441</v>
      </c>
      <c r="N77" t="s">
        <v>18</v>
      </c>
      <c r="O77" s="1">
        <f>VLOOKUP(N77,'Campaign Data'!A:D,2,FALSE)</f>
        <v>45505</v>
      </c>
      <c r="P77" s="1">
        <f>VLOOKUP(N77,'Campaign Data'!A:D,3,FALSE)</f>
        <v>45535</v>
      </c>
      <c r="Q77" s="1" t="str">
        <f t="shared" si="1"/>
        <v>Before Campaign</v>
      </c>
      <c r="R77" s="26">
        <f>(Post[[#This Row],[Likes]]+Post[[#This Row],[Shares]]+Post[[#This Row],[Comments]])</f>
        <v>4348</v>
      </c>
      <c r="S77" s="2">
        <f>(Post[[#This Row],[Likes]]+Post[[#This Row],[Shares]]+Post[[#This Row],[Comments]]) / Post[[#This Row],[Impressions]]</f>
        <v>0.16769515581610614</v>
      </c>
    </row>
    <row r="78" spans="1:19" ht="12" customHeight="1" x14ac:dyDescent="0.3">
      <c r="A78" t="s">
        <v>312</v>
      </c>
      <c r="B78" t="s">
        <v>34</v>
      </c>
      <c r="C78" s="1">
        <v>45509</v>
      </c>
      <c r="D78" t="s">
        <v>15</v>
      </c>
      <c r="E78" t="s">
        <v>16</v>
      </c>
      <c r="F78">
        <v>1741</v>
      </c>
      <c r="G78">
        <v>831</v>
      </c>
      <c r="H78">
        <v>345</v>
      </c>
      <c r="I78">
        <v>17410</v>
      </c>
      <c r="J78">
        <v>16844</v>
      </c>
      <c r="K78">
        <v>58</v>
      </c>
      <c r="L78" t="s">
        <v>22</v>
      </c>
      <c r="M78" t="s">
        <v>52</v>
      </c>
      <c r="N78" t="s">
        <v>44</v>
      </c>
      <c r="O78" s="1">
        <f>VLOOKUP(N78,'Campaign Data'!A:D,2,FALSE)</f>
        <v>45667</v>
      </c>
      <c r="P78" s="1">
        <f>VLOOKUP(N78,'Campaign Data'!A:D,3,FALSE)</f>
        <v>45698</v>
      </c>
      <c r="Q78" s="1" t="str">
        <f t="shared" si="1"/>
        <v>During Campaign</v>
      </c>
      <c r="R78" s="26">
        <f>(Post[[#This Row],[Likes]]+Post[[#This Row],[Shares]]+Post[[#This Row],[Comments]])</f>
        <v>2917</v>
      </c>
      <c r="S78" s="2">
        <f>(Post[[#This Row],[Likes]]+Post[[#This Row],[Shares]]+Post[[#This Row],[Comments]]) / Post[[#This Row],[Impressions]]</f>
        <v>0.16754738655944859</v>
      </c>
    </row>
    <row r="79" spans="1:19" ht="12" customHeight="1" x14ac:dyDescent="0.3">
      <c r="A79" t="s">
        <v>146</v>
      </c>
      <c r="B79" t="s">
        <v>14</v>
      </c>
      <c r="C79" s="1">
        <v>45512</v>
      </c>
      <c r="D79" t="s">
        <v>28</v>
      </c>
      <c r="E79" t="s">
        <v>29</v>
      </c>
      <c r="F79">
        <v>3649</v>
      </c>
      <c r="G79">
        <v>215</v>
      </c>
      <c r="H79">
        <v>413</v>
      </c>
      <c r="I79">
        <v>25543</v>
      </c>
      <c r="J79">
        <v>24963</v>
      </c>
      <c r="K79">
        <v>167</v>
      </c>
      <c r="L79" t="s">
        <v>22</v>
      </c>
      <c r="M79" t="s">
        <v>31</v>
      </c>
      <c r="N79" t="s">
        <v>18</v>
      </c>
      <c r="O79" s="1">
        <f>VLOOKUP(N79,'Campaign Data'!A:D,2,FALSE)</f>
        <v>45505</v>
      </c>
      <c r="P79" s="1">
        <f>VLOOKUP(N79,'Campaign Data'!A:D,3,FALSE)</f>
        <v>45535</v>
      </c>
      <c r="Q79" s="1" t="str">
        <f t="shared" si="1"/>
        <v>Before Campaign</v>
      </c>
      <c r="R79" s="26">
        <f>(Post[[#This Row],[Likes]]+Post[[#This Row],[Shares]]+Post[[#This Row],[Comments]])</f>
        <v>4277</v>
      </c>
      <c r="S79" s="2">
        <f>(Post[[#This Row],[Likes]]+Post[[#This Row],[Shares]]+Post[[#This Row],[Comments]]) / Post[[#This Row],[Impressions]]</f>
        <v>0.16744313510550835</v>
      </c>
    </row>
    <row r="80" spans="1:19" ht="12" customHeight="1" x14ac:dyDescent="0.3">
      <c r="A80" t="s">
        <v>84</v>
      </c>
      <c r="B80" t="s">
        <v>14</v>
      </c>
      <c r="C80" s="1">
        <v>45712</v>
      </c>
      <c r="D80" t="s">
        <v>35</v>
      </c>
      <c r="E80" t="s">
        <v>36</v>
      </c>
      <c r="F80">
        <v>2704</v>
      </c>
      <c r="G80">
        <v>752</v>
      </c>
      <c r="H80">
        <v>153</v>
      </c>
      <c r="I80">
        <v>21632</v>
      </c>
      <c r="J80">
        <v>20792</v>
      </c>
      <c r="K80">
        <v>127</v>
      </c>
      <c r="L80" t="s">
        <v>52</v>
      </c>
      <c r="M80" t="s">
        <v>22</v>
      </c>
      <c r="N80" t="s">
        <v>18</v>
      </c>
      <c r="O80" s="1">
        <f>VLOOKUP(N80,'Campaign Data'!A:D,2,FALSE)</f>
        <v>45505</v>
      </c>
      <c r="P80" s="1">
        <f>VLOOKUP(N80,'Campaign Data'!A:D,3,FALSE)</f>
        <v>45535</v>
      </c>
      <c r="Q80" s="1" t="str">
        <f t="shared" si="1"/>
        <v>Before Campaign</v>
      </c>
      <c r="R80" s="26">
        <f>(Post[[#This Row],[Likes]]+Post[[#This Row],[Shares]]+Post[[#This Row],[Comments]])</f>
        <v>3609</v>
      </c>
      <c r="S80" s="2">
        <f>(Post[[#This Row],[Likes]]+Post[[#This Row],[Shares]]+Post[[#This Row],[Comments]]) / Post[[#This Row],[Impressions]]</f>
        <v>0.16683616863905326</v>
      </c>
    </row>
    <row r="81" spans="1:19" ht="12" customHeight="1" x14ac:dyDescent="0.3">
      <c r="A81" t="s">
        <v>332</v>
      </c>
      <c r="B81" t="s">
        <v>14</v>
      </c>
      <c r="C81" s="1">
        <v>45783</v>
      </c>
      <c r="D81" t="s">
        <v>40</v>
      </c>
      <c r="E81" t="s">
        <v>41</v>
      </c>
      <c r="F81">
        <v>1952</v>
      </c>
      <c r="G81">
        <v>344</v>
      </c>
      <c r="H81">
        <v>287</v>
      </c>
      <c r="I81">
        <v>15616</v>
      </c>
      <c r="J81">
        <v>15403</v>
      </c>
      <c r="K81">
        <v>235</v>
      </c>
      <c r="L81" t="s">
        <v>17</v>
      </c>
      <c r="M81" t="s">
        <v>22</v>
      </c>
      <c r="N81" t="s">
        <v>32</v>
      </c>
      <c r="O81" s="1">
        <f>VLOOKUP(N81,'Campaign Data'!A:D,2,FALSE)</f>
        <v>45570</v>
      </c>
      <c r="P81" s="1">
        <f>VLOOKUP(N81,'Campaign Data'!A:D,3,FALSE)</f>
        <v>45601</v>
      </c>
      <c r="Q81" s="1" t="str">
        <f t="shared" si="1"/>
        <v>Before Campaign</v>
      </c>
      <c r="R81" s="26">
        <f>(Post[[#This Row],[Likes]]+Post[[#This Row],[Shares]]+Post[[#This Row],[Comments]])</f>
        <v>2583</v>
      </c>
      <c r="S81" s="2">
        <f>(Post[[#This Row],[Likes]]+Post[[#This Row],[Shares]]+Post[[#This Row],[Comments]]) / Post[[#This Row],[Impressions]]</f>
        <v>0.16540727459016394</v>
      </c>
    </row>
    <row r="82" spans="1:19" ht="12" customHeight="1" x14ac:dyDescent="0.3">
      <c r="A82" t="s">
        <v>91</v>
      </c>
      <c r="B82" t="s">
        <v>25</v>
      </c>
      <c r="C82" s="1">
        <v>45729</v>
      </c>
      <c r="D82" t="s">
        <v>35</v>
      </c>
      <c r="E82" t="s">
        <v>36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22</v>
      </c>
      <c r="M82" t="s">
        <v>52</v>
      </c>
      <c r="N82" t="s">
        <v>23</v>
      </c>
      <c r="O82" s="1">
        <f>VLOOKUP(N82,'Campaign Data'!A:D,2,FALSE)</f>
        <v>45453</v>
      </c>
      <c r="P82" s="1">
        <f>VLOOKUP(N82,'Campaign Data'!A:D,3,FALSE)</f>
        <v>45478</v>
      </c>
      <c r="Q82" s="1" t="str">
        <f t="shared" si="1"/>
        <v>Before Campaign</v>
      </c>
      <c r="R82" s="26">
        <f>(Post[[#This Row],[Likes]]+Post[[#This Row],[Shares]]+Post[[#This Row],[Comments]])</f>
        <v>3062</v>
      </c>
      <c r="S82" s="2">
        <f>(Post[[#This Row],[Likes]]+Post[[#This Row],[Shares]]+Post[[#This Row],[Comments]]) / Post[[#This Row],[Impressions]]</f>
        <v>0.16510298716704411</v>
      </c>
    </row>
    <row r="83" spans="1:19" ht="12" customHeight="1" x14ac:dyDescent="0.3">
      <c r="A83" t="s">
        <v>97</v>
      </c>
      <c r="B83" t="s">
        <v>27</v>
      </c>
      <c r="C83" s="1">
        <v>45685</v>
      </c>
      <c r="D83" t="s">
        <v>50</v>
      </c>
      <c r="E83" t="s">
        <v>51</v>
      </c>
      <c r="F83">
        <v>904</v>
      </c>
      <c r="G83">
        <v>973</v>
      </c>
      <c r="H83">
        <v>63</v>
      </c>
      <c r="I83">
        <v>11752</v>
      </c>
      <c r="J83">
        <v>11580</v>
      </c>
      <c r="K83">
        <v>84</v>
      </c>
      <c r="L83" t="s">
        <v>31</v>
      </c>
      <c r="M83" t="s">
        <v>441</v>
      </c>
      <c r="N83" t="s">
        <v>18</v>
      </c>
      <c r="O83" s="1">
        <f>VLOOKUP(N83,'Campaign Data'!A:D,2,FALSE)</f>
        <v>45505</v>
      </c>
      <c r="P83" s="1">
        <f>VLOOKUP(N83,'Campaign Data'!A:D,3,FALSE)</f>
        <v>45535</v>
      </c>
      <c r="Q83" s="1" t="str">
        <f t="shared" si="1"/>
        <v>During Campaign</v>
      </c>
      <c r="R83" s="26">
        <f>(Post[[#This Row],[Likes]]+Post[[#This Row],[Shares]]+Post[[#This Row],[Comments]])</f>
        <v>1940</v>
      </c>
      <c r="S83" s="2">
        <f>(Post[[#This Row],[Likes]]+Post[[#This Row],[Shares]]+Post[[#This Row],[Comments]]) / Post[[#This Row],[Impressions]]</f>
        <v>0.1650782845473111</v>
      </c>
    </row>
    <row r="84" spans="1:19" ht="12" customHeight="1" x14ac:dyDescent="0.3">
      <c r="A84" t="s">
        <v>120</v>
      </c>
      <c r="B84" t="s">
        <v>25</v>
      </c>
      <c r="C84" s="1">
        <v>45580</v>
      </c>
      <c r="D84" t="s">
        <v>50</v>
      </c>
      <c r="E84" t="s">
        <v>51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M84" t="s">
        <v>31</v>
      </c>
      <c r="N84" t="s">
        <v>32</v>
      </c>
      <c r="O84" s="1">
        <f>VLOOKUP(N84,'Campaign Data'!A:D,2,FALSE)</f>
        <v>45570</v>
      </c>
      <c r="P84" s="1">
        <f>VLOOKUP(N84,'Campaign Data'!A:D,3,FALSE)</f>
        <v>45601</v>
      </c>
      <c r="Q84" s="1" t="str">
        <f t="shared" si="1"/>
        <v>Before Campaign</v>
      </c>
      <c r="R84" s="26">
        <f>(Post[[#This Row],[Likes]]+Post[[#This Row],[Shares]]+Post[[#This Row],[Comments]])</f>
        <v>1587</v>
      </c>
      <c r="S84" s="2">
        <f>(Post[[#This Row],[Likes]]+Post[[#This Row],[Shares]]+Post[[#This Row],[Comments]]) / Post[[#This Row],[Impressions]]</f>
        <v>0.16118220597196831</v>
      </c>
    </row>
    <row r="85" spans="1:19" ht="12" customHeight="1" x14ac:dyDescent="0.3">
      <c r="A85" t="s">
        <v>175</v>
      </c>
      <c r="B85" t="s">
        <v>14</v>
      </c>
      <c r="C85" s="1">
        <v>45745</v>
      </c>
      <c r="D85" t="s">
        <v>40</v>
      </c>
      <c r="E85" t="s">
        <v>41</v>
      </c>
      <c r="F85">
        <v>305</v>
      </c>
      <c r="G85">
        <v>187</v>
      </c>
      <c r="H85">
        <v>243</v>
      </c>
      <c r="I85">
        <v>4575</v>
      </c>
      <c r="J85">
        <v>3704</v>
      </c>
      <c r="K85">
        <v>234</v>
      </c>
      <c r="L85" t="s">
        <v>22</v>
      </c>
      <c r="M85" t="s">
        <v>37</v>
      </c>
      <c r="N85" t="s">
        <v>44</v>
      </c>
      <c r="O85" s="1">
        <f>VLOOKUP(N85,'Campaign Data'!A:D,2,FALSE)</f>
        <v>45667</v>
      </c>
      <c r="P85" s="1">
        <f>VLOOKUP(N85,'Campaign Data'!A:D,3,FALSE)</f>
        <v>45698</v>
      </c>
      <c r="Q85" s="1" t="str">
        <f t="shared" si="1"/>
        <v>Before Campaign</v>
      </c>
      <c r="R85" s="26">
        <f>(Post[[#This Row],[Likes]]+Post[[#This Row],[Shares]]+Post[[#This Row],[Comments]])</f>
        <v>735</v>
      </c>
      <c r="S85" s="2">
        <f>(Post[[#This Row],[Likes]]+Post[[#This Row],[Shares]]+Post[[#This Row],[Comments]]) / Post[[#This Row],[Impressions]]</f>
        <v>0.16065573770491803</v>
      </c>
    </row>
    <row r="86" spans="1:19" ht="12" customHeight="1" x14ac:dyDescent="0.3">
      <c r="A86" t="s">
        <v>258</v>
      </c>
      <c r="B86" t="s">
        <v>34</v>
      </c>
      <c r="C86" s="1">
        <v>45739</v>
      </c>
      <c r="D86" t="s">
        <v>50</v>
      </c>
      <c r="E86" t="s">
        <v>51</v>
      </c>
      <c r="F86">
        <v>4453</v>
      </c>
      <c r="G86">
        <v>111</v>
      </c>
      <c r="H86">
        <v>420</v>
      </c>
      <c r="I86">
        <v>31171</v>
      </c>
      <c r="J86">
        <v>30565</v>
      </c>
      <c r="K86">
        <v>23</v>
      </c>
      <c r="L86" t="s">
        <v>37</v>
      </c>
      <c r="M86" t="s">
        <v>22</v>
      </c>
      <c r="N86" t="s">
        <v>44</v>
      </c>
      <c r="O86" s="1">
        <f>VLOOKUP(N86,'Campaign Data'!A:D,2,FALSE)</f>
        <v>45667</v>
      </c>
      <c r="P86" s="1">
        <f>VLOOKUP(N86,'Campaign Data'!A:D,3,FALSE)</f>
        <v>45698</v>
      </c>
      <c r="Q86" s="1" t="str">
        <f t="shared" si="1"/>
        <v>Before Campaign</v>
      </c>
      <c r="R86" s="26">
        <f>(Post[[#This Row],[Likes]]+Post[[#This Row],[Shares]]+Post[[#This Row],[Comments]])</f>
        <v>4984</v>
      </c>
      <c r="S86" s="2">
        <f>(Post[[#This Row],[Likes]]+Post[[#This Row],[Shares]]+Post[[#This Row],[Comments]]) / Post[[#This Row],[Impressions]]</f>
        <v>0.15989220750056141</v>
      </c>
    </row>
    <row r="87" spans="1:19" ht="12" customHeight="1" x14ac:dyDescent="0.3">
      <c r="A87" t="s">
        <v>289</v>
      </c>
      <c r="B87" t="s">
        <v>34</v>
      </c>
      <c r="C87" s="1">
        <v>45775</v>
      </c>
      <c r="D87" t="s">
        <v>35</v>
      </c>
      <c r="E87" t="s">
        <v>36</v>
      </c>
      <c r="F87">
        <v>2089</v>
      </c>
      <c r="G87">
        <v>476</v>
      </c>
      <c r="H87">
        <v>69</v>
      </c>
      <c r="I87">
        <v>16712</v>
      </c>
      <c r="J87">
        <v>16309</v>
      </c>
      <c r="K87">
        <v>64</v>
      </c>
      <c r="L87" t="s">
        <v>31</v>
      </c>
      <c r="M87" t="s">
        <v>17</v>
      </c>
      <c r="N87" t="s">
        <v>18</v>
      </c>
      <c r="O87" s="1">
        <f>VLOOKUP(N87,'Campaign Data'!A:D,2,FALSE)</f>
        <v>45505</v>
      </c>
      <c r="P87" s="1">
        <f>VLOOKUP(N87,'Campaign Data'!A:D,3,FALSE)</f>
        <v>45535</v>
      </c>
      <c r="Q87" s="1" t="str">
        <f t="shared" si="1"/>
        <v>Before Campaign</v>
      </c>
      <c r="R87" s="26">
        <f>(Post[[#This Row],[Likes]]+Post[[#This Row],[Shares]]+Post[[#This Row],[Comments]])</f>
        <v>2634</v>
      </c>
      <c r="S87" s="2">
        <f>(Post[[#This Row],[Likes]]+Post[[#This Row],[Shares]]+Post[[#This Row],[Comments]]) / Post[[#This Row],[Impressions]]</f>
        <v>0.15761129727142173</v>
      </c>
    </row>
    <row r="88" spans="1:19" ht="12" customHeight="1" x14ac:dyDescent="0.3">
      <c r="A88" t="s">
        <v>89</v>
      </c>
      <c r="B88" t="s">
        <v>34</v>
      </c>
      <c r="C88" s="1">
        <v>45660</v>
      </c>
      <c r="D88" t="s">
        <v>40</v>
      </c>
      <c r="E88" t="s">
        <v>41</v>
      </c>
      <c r="F88">
        <v>947</v>
      </c>
      <c r="G88">
        <v>338</v>
      </c>
      <c r="H88">
        <v>350</v>
      </c>
      <c r="I88">
        <v>10417</v>
      </c>
      <c r="J88">
        <v>9730</v>
      </c>
      <c r="K88">
        <v>34</v>
      </c>
      <c r="L88" t="s">
        <v>22</v>
      </c>
      <c r="M88" t="s">
        <v>17</v>
      </c>
      <c r="N88" t="s">
        <v>32</v>
      </c>
      <c r="O88" s="1">
        <f>VLOOKUP(N88,'Campaign Data'!A:D,2,FALSE)</f>
        <v>45570</v>
      </c>
      <c r="P88" s="1">
        <f>VLOOKUP(N88,'Campaign Data'!A:D,3,FALSE)</f>
        <v>45601</v>
      </c>
      <c r="Q88" s="1" t="str">
        <f t="shared" si="1"/>
        <v>Before Campaign</v>
      </c>
      <c r="R88" s="26">
        <f>(Post[[#This Row],[Likes]]+Post[[#This Row],[Shares]]+Post[[#This Row],[Comments]])</f>
        <v>1635</v>
      </c>
      <c r="S88" s="2">
        <f>(Post[[#This Row],[Likes]]+Post[[#This Row],[Shares]]+Post[[#This Row],[Comments]]) / Post[[#This Row],[Impressions]]</f>
        <v>0.1569549774407219</v>
      </c>
    </row>
    <row r="89" spans="1:19" ht="12" customHeight="1" x14ac:dyDescent="0.3">
      <c r="A89" t="s">
        <v>177</v>
      </c>
      <c r="B89" t="s">
        <v>34</v>
      </c>
      <c r="C89" s="1">
        <v>45488</v>
      </c>
      <c r="D89" t="s">
        <v>40</v>
      </c>
      <c r="E89" t="s">
        <v>41</v>
      </c>
      <c r="F89">
        <v>2291</v>
      </c>
      <c r="G89">
        <v>78</v>
      </c>
      <c r="H89">
        <v>485</v>
      </c>
      <c r="I89">
        <v>18328</v>
      </c>
      <c r="J89">
        <v>18101</v>
      </c>
      <c r="K89">
        <v>10</v>
      </c>
      <c r="L89" t="s">
        <v>52</v>
      </c>
      <c r="M89" t="s">
        <v>441</v>
      </c>
      <c r="N89" t="s">
        <v>18</v>
      </c>
      <c r="O89" s="1">
        <f>VLOOKUP(N89,'Campaign Data'!A:D,2,FALSE)</f>
        <v>45505</v>
      </c>
      <c r="P89" s="1">
        <f>VLOOKUP(N89,'Campaign Data'!A:D,3,FALSE)</f>
        <v>45535</v>
      </c>
      <c r="Q89" s="1" t="str">
        <f t="shared" si="1"/>
        <v>Before Campaign</v>
      </c>
      <c r="R89" s="26">
        <f>(Post[[#This Row],[Likes]]+Post[[#This Row],[Shares]]+Post[[#This Row],[Comments]])</f>
        <v>2854</v>
      </c>
      <c r="S89" s="2">
        <f>(Post[[#This Row],[Likes]]+Post[[#This Row],[Shares]]+Post[[#This Row],[Comments]]) / Post[[#This Row],[Impressions]]</f>
        <v>0.15571802706241816</v>
      </c>
    </row>
    <row r="90" spans="1:19" ht="12" customHeight="1" x14ac:dyDescent="0.3">
      <c r="A90" t="s">
        <v>202</v>
      </c>
      <c r="B90" t="s">
        <v>14</v>
      </c>
      <c r="C90" s="1">
        <v>45637</v>
      </c>
      <c r="D90" t="s">
        <v>20</v>
      </c>
      <c r="E90" t="s">
        <v>21</v>
      </c>
      <c r="F90">
        <v>3239</v>
      </c>
      <c r="G90">
        <v>43</v>
      </c>
      <c r="H90">
        <v>211</v>
      </c>
      <c r="I90">
        <v>22673</v>
      </c>
      <c r="J90">
        <v>22171</v>
      </c>
      <c r="K90">
        <v>230</v>
      </c>
      <c r="L90" t="s">
        <v>37</v>
      </c>
      <c r="M90" t="s">
        <v>31</v>
      </c>
      <c r="N90" t="s">
        <v>23</v>
      </c>
      <c r="O90" s="1">
        <f>VLOOKUP(N90,'Campaign Data'!A:D,2,FALSE)</f>
        <v>45453</v>
      </c>
      <c r="P90" s="1">
        <f>VLOOKUP(N90,'Campaign Data'!A:D,3,FALSE)</f>
        <v>45478</v>
      </c>
      <c r="Q90" s="1" t="str">
        <f t="shared" si="1"/>
        <v>Before Campaign</v>
      </c>
      <c r="R90" s="26">
        <f>(Post[[#This Row],[Likes]]+Post[[#This Row],[Shares]]+Post[[#This Row],[Comments]])</f>
        <v>3493</v>
      </c>
      <c r="S90" s="2">
        <f>(Post[[#This Row],[Likes]]+Post[[#This Row],[Shares]]+Post[[#This Row],[Comments]]) / Post[[#This Row],[Impressions]]</f>
        <v>0.15405989502933004</v>
      </c>
    </row>
    <row r="91" spans="1:19" ht="12" customHeight="1" x14ac:dyDescent="0.3">
      <c r="A91" t="s">
        <v>201</v>
      </c>
      <c r="B91" t="s">
        <v>25</v>
      </c>
      <c r="C91" s="1">
        <v>45715</v>
      </c>
      <c r="D91" t="s">
        <v>20</v>
      </c>
      <c r="E91" t="s">
        <v>21</v>
      </c>
      <c r="F91">
        <v>4934</v>
      </c>
      <c r="G91">
        <v>971</v>
      </c>
      <c r="H91">
        <v>156</v>
      </c>
      <c r="I91">
        <v>39472</v>
      </c>
      <c r="J91">
        <v>39025</v>
      </c>
      <c r="K91">
        <v>169</v>
      </c>
      <c r="L91" t="s">
        <v>52</v>
      </c>
      <c r="M91" t="s">
        <v>31</v>
      </c>
      <c r="N91" t="s">
        <v>23</v>
      </c>
      <c r="O91" s="1">
        <f>VLOOKUP(N91,'Campaign Data'!A:D,2,FALSE)</f>
        <v>45453</v>
      </c>
      <c r="P91" s="1">
        <f>VLOOKUP(N91,'Campaign Data'!A:D,3,FALSE)</f>
        <v>45478</v>
      </c>
      <c r="Q91" s="1" t="str">
        <f t="shared" si="1"/>
        <v>Before Campaign</v>
      </c>
      <c r="R91" s="26">
        <f>(Post[[#This Row],[Likes]]+Post[[#This Row],[Shares]]+Post[[#This Row],[Comments]])</f>
        <v>6061</v>
      </c>
      <c r="S91" s="2">
        <f>(Post[[#This Row],[Likes]]+Post[[#This Row],[Shares]]+Post[[#This Row],[Comments]]) / Post[[#This Row],[Impressions]]</f>
        <v>0.15355188488042157</v>
      </c>
    </row>
    <row r="92" spans="1:19" ht="12" customHeight="1" x14ac:dyDescent="0.3">
      <c r="A92" t="s">
        <v>299</v>
      </c>
      <c r="B92" t="s">
        <v>25</v>
      </c>
      <c r="C92" s="1">
        <v>45675</v>
      </c>
      <c r="D92" t="s">
        <v>40</v>
      </c>
      <c r="E92" t="s">
        <v>41</v>
      </c>
      <c r="F92">
        <v>1206</v>
      </c>
      <c r="G92">
        <v>238</v>
      </c>
      <c r="H92">
        <v>36</v>
      </c>
      <c r="I92">
        <v>9648</v>
      </c>
      <c r="J92">
        <v>9417</v>
      </c>
      <c r="K92">
        <v>237</v>
      </c>
      <c r="L92" t="s">
        <v>17</v>
      </c>
      <c r="M92" t="s">
        <v>31</v>
      </c>
      <c r="N92" t="s">
        <v>32</v>
      </c>
      <c r="O92" s="1">
        <f>VLOOKUP(N92,'Campaign Data'!A:D,2,FALSE)</f>
        <v>45570</v>
      </c>
      <c r="P92" s="1">
        <f>VLOOKUP(N92,'Campaign Data'!A:D,3,FALSE)</f>
        <v>45601</v>
      </c>
      <c r="Q92" s="1" t="str">
        <f t="shared" si="1"/>
        <v>During Campaign</v>
      </c>
      <c r="R92" s="26">
        <f>(Post[[#This Row],[Likes]]+Post[[#This Row],[Shares]]+Post[[#This Row],[Comments]])</f>
        <v>1480</v>
      </c>
      <c r="S92" s="2">
        <f>(Post[[#This Row],[Likes]]+Post[[#This Row],[Shares]]+Post[[#This Row],[Comments]]) / Post[[#This Row],[Impressions]]</f>
        <v>0.15339966832504145</v>
      </c>
    </row>
    <row r="93" spans="1:19" ht="12" customHeight="1" x14ac:dyDescent="0.3">
      <c r="A93" t="s">
        <v>184</v>
      </c>
      <c r="B93" t="s">
        <v>27</v>
      </c>
      <c r="C93" s="1">
        <v>45586</v>
      </c>
      <c r="D93" t="s">
        <v>15</v>
      </c>
      <c r="E93" t="s">
        <v>16</v>
      </c>
      <c r="F93">
        <v>3256</v>
      </c>
      <c r="G93">
        <v>459</v>
      </c>
      <c r="H93">
        <v>266</v>
      </c>
      <c r="I93">
        <v>26048</v>
      </c>
      <c r="J93">
        <v>25529</v>
      </c>
      <c r="K93">
        <v>143</v>
      </c>
      <c r="L93" t="s">
        <v>17</v>
      </c>
      <c r="M93" t="s">
        <v>31</v>
      </c>
      <c r="N93" t="s">
        <v>32</v>
      </c>
      <c r="O93" s="1">
        <f>VLOOKUP(N93,'Campaign Data'!A:D,2,FALSE)</f>
        <v>45570</v>
      </c>
      <c r="P93" s="1">
        <f>VLOOKUP(N93,'Campaign Data'!A:D,3,FALSE)</f>
        <v>45601</v>
      </c>
      <c r="Q93" s="1" t="str">
        <f t="shared" si="1"/>
        <v>During Campaign</v>
      </c>
      <c r="R93" s="26">
        <f>(Post[[#This Row],[Likes]]+Post[[#This Row],[Shares]]+Post[[#This Row],[Comments]])</f>
        <v>3981</v>
      </c>
      <c r="S93" s="2">
        <f>(Post[[#This Row],[Likes]]+Post[[#This Row],[Shares]]+Post[[#This Row],[Comments]]) / Post[[#This Row],[Impressions]]</f>
        <v>0.15283323095823095</v>
      </c>
    </row>
    <row r="94" spans="1:19" ht="12" customHeight="1" x14ac:dyDescent="0.3">
      <c r="A94" t="s">
        <v>26</v>
      </c>
      <c r="B94" t="s">
        <v>27</v>
      </c>
      <c r="C94" s="1">
        <v>45516</v>
      </c>
      <c r="D94" t="s">
        <v>28</v>
      </c>
      <c r="E94" t="s">
        <v>29</v>
      </c>
      <c r="F94">
        <v>2404</v>
      </c>
      <c r="G94">
        <v>363</v>
      </c>
      <c r="H94">
        <v>138</v>
      </c>
      <c r="I94">
        <v>19232</v>
      </c>
      <c r="J94">
        <v>18636</v>
      </c>
      <c r="K94">
        <v>128</v>
      </c>
      <c r="L94" t="s">
        <v>17</v>
      </c>
      <c r="M94" t="s">
        <v>441</v>
      </c>
      <c r="N94" t="s">
        <v>18</v>
      </c>
      <c r="O94" s="1">
        <f>VLOOKUP(N94,'Campaign Data'!A:D,2,FALSE)</f>
        <v>45505</v>
      </c>
      <c r="P94" s="1">
        <f>VLOOKUP(N94,'Campaign Data'!A:D,3,FALSE)</f>
        <v>45535</v>
      </c>
      <c r="Q94" s="1" t="str">
        <f t="shared" si="1"/>
        <v>Before Campaign</v>
      </c>
      <c r="R94" s="26">
        <f>(Post[[#This Row],[Likes]]+Post[[#This Row],[Shares]]+Post[[#This Row],[Comments]])</f>
        <v>2905</v>
      </c>
      <c r="S94" s="2">
        <f>(Post[[#This Row],[Likes]]+Post[[#This Row],[Shares]]+Post[[#This Row],[Comments]]) / Post[[#This Row],[Impressions]]</f>
        <v>0.15105033277870217</v>
      </c>
    </row>
    <row r="95" spans="1:19" ht="12" customHeight="1" x14ac:dyDescent="0.3">
      <c r="A95" t="s">
        <v>48</v>
      </c>
      <c r="B95" t="s">
        <v>34</v>
      </c>
      <c r="C95" s="1">
        <v>45704</v>
      </c>
      <c r="D95" t="s">
        <v>28</v>
      </c>
      <c r="E95" t="s">
        <v>29</v>
      </c>
      <c r="F95">
        <v>4242</v>
      </c>
      <c r="G95">
        <v>555</v>
      </c>
      <c r="H95">
        <v>131</v>
      </c>
      <c r="I95">
        <v>33936</v>
      </c>
      <c r="J95">
        <v>33802</v>
      </c>
      <c r="K95">
        <v>265</v>
      </c>
      <c r="L95" t="s">
        <v>17</v>
      </c>
      <c r="M95" t="s">
        <v>22</v>
      </c>
      <c r="N95" t="s">
        <v>32</v>
      </c>
      <c r="O95" s="1">
        <f>VLOOKUP(N95,'Campaign Data'!A:D,2,FALSE)</f>
        <v>45570</v>
      </c>
      <c r="P95" s="1">
        <f>VLOOKUP(N95,'Campaign Data'!A:D,3,FALSE)</f>
        <v>45601</v>
      </c>
      <c r="Q95" s="1" t="str">
        <f t="shared" si="1"/>
        <v>Before Campaign</v>
      </c>
      <c r="R95" s="26">
        <f>(Post[[#This Row],[Likes]]+Post[[#This Row],[Shares]]+Post[[#This Row],[Comments]])</f>
        <v>4928</v>
      </c>
      <c r="S95" s="2">
        <f>(Post[[#This Row],[Likes]]+Post[[#This Row],[Shares]]+Post[[#This Row],[Comments]]) / Post[[#This Row],[Impressions]]</f>
        <v>0.14521452145214522</v>
      </c>
    </row>
    <row r="96" spans="1:19" ht="12" customHeight="1" x14ac:dyDescent="0.3">
      <c r="A96" t="s">
        <v>229</v>
      </c>
      <c r="B96" t="s">
        <v>27</v>
      </c>
      <c r="C96" s="1">
        <v>45625</v>
      </c>
      <c r="D96" t="s">
        <v>50</v>
      </c>
      <c r="E96" t="s">
        <v>51</v>
      </c>
      <c r="F96">
        <v>1176</v>
      </c>
      <c r="G96">
        <v>464</v>
      </c>
      <c r="H96">
        <v>394</v>
      </c>
      <c r="I96">
        <v>14112</v>
      </c>
      <c r="J96">
        <v>13588</v>
      </c>
      <c r="K96">
        <v>272</v>
      </c>
      <c r="L96" t="s">
        <v>52</v>
      </c>
      <c r="M96" t="s">
        <v>441</v>
      </c>
      <c r="N96" t="s">
        <v>18</v>
      </c>
      <c r="O96" s="1">
        <f>VLOOKUP(N96,'Campaign Data'!A:D,2,FALSE)</f>
        <v>45505</v>
      </c>
      <c r="P96" s="1">
        <f>VLOOKUP(N96,'Campaign Data'!A:D,3,FALSE)</f>
        <v>45535</v>
      </c>
      <c r="Q96" s="1" t="str">
        <f t="shared" si="1"/>
        <v>Before Campaign</v>
      </c>
      <c r="R96" s="26">
        <f>(Post[[#This Row],[Likes]]+Post[[#This Row],[Shares]]+Post[[#This Row],[Comments]])</f>
        <v>2034</v>
      </c>
      <c r="S96" s="2">
        <f>(Post[[#This Row],[Likes]]+Post[[#This Row],[Shares]]+Post[[#This Row],[Comments]]) / Post[[#This Row],[Impressions]]</f>
        <v>0.1441326530612245</v>
      </c>
    </row>
    <row r="97" spans="1:19" ht="12" customHeight="1" x14ac:dyDescent="0.3">
      <c r="A97" t="s">
        <v>210</v>
      </c>
      <c r="B97" t="s">
        <v>14</v>
      </c>
      <c r="C97" s="1">
        <v>45631</v>
      </c>
      <c r="D97" t="s">
        <v>50</v>
      </c>
      <c r="E97" t="s">
        <v>51</v>
      </c>
      <c r="F97">
        <v>1330</v>
      </c>
      <c r="G97">
        <v>925</v>
      </c>
      <c r="H97">
        <v>35</v>
      </c>
      <c r="I97">
        <v>15960</v>
      </c>
      <c r="J97">
        <v>15379</v>
      </c>
      <c r="K97">
        <v>229</v>
      </c>
      <c r="L97" t="s">
        <v>52</v>
      </c>
      <c r="M97" t="s">
        <v>37</v>
      </c>
      <c r="N97" t="s">
        <v>44</v>
      </c>
      <c r="O97" s="1">
        <f>VLOOKUP(N97,'Campaign Data'!A:D,2,FALSE)</f>
        <v>45667</v>
      </c>
      <c r="P97" s="1">
        <f>VLOOKUP(N97,'Campaign Data'!A:D,3,FALSE)</f>
        <v>45698</v>
      </c>
      <c r="Q97" s="1" t="str">
        <f t="shared" si="1"/>
        <v>Before Campaign</v>
      </c>
      <c r="R97" s="26">
        <f>(Post[[#This Row],[Likes]]+Post[[#This Row],[Shares]]+Post[[#This Row],[Comments]])</f>
        <v>2290</v>
      </c>
      <c r="S97" s="2">
        <f>(Post[[#This Row],[Likes]]+Post[[#This Row],[Shares]]+Post[[#This Row],[Comments]]) / Post[[#This Row],[Impressions]]</f>
        <v>0.14348370927318296</v>
      </c>
    </row>
    <row r="98" spans="1:19" ht="12" customHeight="1" x14ac:dyDescent="0.3">
      <c r="A98" t="s">
        <v>203</v>
      </c>
      <c r="B98" t="s">
        <v>14</v>
      </c>
      <c r="C98" s="1">
        <v>45704</v>
      </c>
      <c r="D98" t="s">
        <v>15</v>
      </c>
      <c r="E98" t="s">
        <v>16</v>
      </c>
      <c r="F98">
        <v>1076</v>
      </c>
      <c r="G98">
        <v>313</v>
      </c>
      <c r="H98">
        <v>306</v>
      </c>
      <c r="I98">
        <v>11836</v>
      </c>
      <c r="J98">
        <v>11596</v>
      </c>
      <c r="K98">
        <v>104</v>
      </c>
      <c r="L98" t="s">
        <v>52</v>
      </c>
      <c r="M98" t="s">
        <v>441</v>
      </c>
      <c r="N98" t="s">
        <v>23</v>
      </c>
      <c r="O98" s="1">
        <f>VLOOKUP(N98,'Campaign Data'!A:D,2,FALSE)</f>
        <v>45453</v>
      </c>
      <c r="P98" s="1">
        <f>VLOOKUP(N98,'Campaign Data'!A:D,3,FALSE)</f>
        <v>45478</v>
      </c>
      <c r="Q98" s="1" t="str">
        <f t="shared" si="1"/>
        <v>Before Campaign</v>
      </c>
      <c r="R98" s="26">
        <f>(Post[[#This Row],[Likes]]+Post[[#This Row],[Shares]]+Post[[#This Row],[Comments]])</f>
        <v>1695</v>
      </c>
      <c r="S98" s="2">
        <f>(Post[[#This Row],[Likes]]+Post[[#This Row],[Shares]]+Post[[#This Row],[Comments]]) / Post[[#This Row],[Impressions]]</f>
        <v>0.14320716458262928</v>
      </c>
    </row>
    <row r="99" spans="1:19" ht="12" customHeight="1" x14ac:dyDescent="0.3">
      <c r="A99" t="s">
        <v>244</v>
      </c>
      <c r="B99" t="s">
        <v>14</v>
      </c>
      <c r="C99" s="1">
        <v>45655</v>
      </c>
      <c r="D99" t="s">
        <v>35</v>
      </c>
      <c r="E99" t="s">
        <v>36</v>
      </c>
      <c r="F99">
        <v>4274</v>
      </c>
      <c r="G99">
        <v>340</v>
      </c>
      <c r="H99">
        <v>281</v>
      </c>
      <c r="I99">
        <v>34192</v>
      </c>
      <c r="J99">
        <v>33446</v>
      </c>
      <c r="K99">
        <v>129</v>
      </c>
      <c r="L99" t="s">
        <v>31</v>
      </c>
      <c r="M99" t="s">
        <v>52</v>
      </c>
      <c r="N99" t="s">
        <v>32</v>
      </c>
      <c r="O99" s="1">
        <f>VLOOKUP(N99,'Campaign Data'!A:D,2,FALSE)</f>
        <v>45570</v>
      </c>
      <c r="P99" s="1">
        <f>VLOOKUP(N99,'Campaign Data'!A:D,3,FALSE)</f>
        <v>45601</v>
      </c>
      <c r="Q99" s="1" t="str">
        <f t="shared" si="1"/>
        <v>Before Campaign</v>
      </c>
      <c r="R99" s="26">
        <f>(Post[[#This Row],[Likes]]+Post[[#This Row],[Shares]]+Post[[#This Row],[Comments]])</f>
        <v>4895</v>
      </c>
      <c r="S99" s="2">
        <f>(Post[[#This Row],[Likes]]+Post[[#This Row],[Shares]]+Post[[#This Row],[Comments]]) / Post[[#This Row],[Impressions]]</f>
        <v>0.14316214319138981</v>
      </c>
    </row>
    <row r="100" spans="1:19" ht="12" customHeight="1" x14ac:dyDescent="0.3">
      <c r="A100" t="s">
        <v>98</v>
      </c>
      <c r="B100" t="s">
        <v>14</v>
      </c>
      <c r="C100" s="1">
        <v>45540</v>
      </c>
      <c r="D100" t="s">
        <v>50</v>
      </c>
      <c r="E100" t="s">
        <v>51</v>
      </c>
      <c r="F100">
        <v>4886</v>
      </c>
      <c r="G100">
        <v>983</v>
      </c>
      <c r="H100">
        <v>409</v>
      </c>
      <c r="I100">
        <v>43974</v>
      </c>
      <c r="J100">
        <v>43239</v>
      </c>
      <c r="K100">
        <v>65</v>
      </c>
      <c r="L100" t="s">
        <v>22</v>
      </c>
      <c r="M100" t="s">
        <v>441</v>
      </c>
      <c r="N100" t="s">
        <v>18</v>
      </c>
      <c r="O100" s="1">
        <f>VLOOKUP(N100,'Campaign Data'!A:D,2,FALSE)</f>
        <v>45505</v>
      </c>
      <c r="P100" s="1">
        <f>VLOOKUP(N100,'Campaign Data'!A:D,3,FALSE)</f>
        <v>45535</v>
      </c>
      <c r="Q100" s="1" t="str">
        <f t="shared" si="1"/>
        <v>Before Campaign</v>
      </c>
      <c r="R100" s="26">
        <f>(Post[[#This Row],[Likes]]+Post[[#This Row],[Shares]]+Post[[#This Row],[Comments]])</f>
        <v>6278</v>
      </c>
      <c r="S100" s="2">
        <f>(Post[[#This Row],[Likes]]+Post[[#This Row],[Shares]]+Post[[#This Row],[Comments]]) / Post[[#This Row],[Impressions]]</f>
        <v>0.14276618001546368</v>
      </c>
    </row>
    <row r="101" spans="1:19" ht="12" customHeight="1" x14ac:dyDescent="0.3">
      <c r="A101" t="s">
        <v>162</v>
      </c>
      <c r="B101" t="s">
        <v>14</v>
      </c>
      <c r="C101" s="1">
        <v>45543</v>
      </c>
      <c r="D101" t="s">
        <v>35</v>
      </c>
      <c r="E101" t="s">
        <v>36</v>
      </c>
      <c r="F101">
        <v>3811</v>
      </c>
      <c r="G101">
        <v>866</v>
      </c>
      <c r="H101">
        <v>216</v>
      </c>
      <c r="I101">
        <v>34299</v>
      </c>
      <c r="J101">
        <v>34088</v>
      </c>
      <c r="K101">
        <v>233</v>
      </c>
      <c r="L101" t="s">
        <v>31</v>
      </c>
      <c r="M101" t="s">
        <v>441</v>
      </c>
      <c r="N101" t="s">
        <v>32</v>
      </c>
      <c r="O101" s="1">
        <f>VLOOKUP(N101,'Campaign Data'!A:D,2,FALSE)</f>
        <v>45570</v>
      </c>
      <c r="P101" s="1">
        <f>VLOOKUP(N101,'Campaign Data'!A:D,3,FALSE)</f>
        <v>45601</v>
      </c>
      <c r="Q101" s="1" t="str">
        <f t="shared" si="1"/>
        <v>Before Campaign</v>
      </c>
      <c r="R101" s="26">
        <f>(Post[[#This Row],[Likes]]+Post[[#This Row],[Shares]]+Post[[#This Row],[Comments]])</f>
        <v>4893</v>
      </c>
      <c r="S101" s="2">
        <f>(Post[[#This Row],[Likes]]+Post[[#This Row],[Shares]]+Post[[#This Row],[Comments]]) / Post[[#This Row],[Impressions]]</f>
        <v>0.14265722032712325</v>
      </c>
    </row>
    <row r="102" spans="1:19" ht="12" customHeight="1" x14ac:dyDescent="0.3">
      <c r="A102" t="s">
        <v>309</v>
      </c>
      <c r="B102" t="s">
        <v>27</v>
      </c>
      <c r="C102" s="1">
        <v>45743</v>
      </c>
      <c r="D102" t="s">
        <v>20</v>
      </c>
      <c r="E102" t="s">
        <v>21</v>
      </c>
      <c r="F102">
        <v>4941</v>
      </c>
      <c r="G102">
        <v>414</v>
      </c>
      <c r="H102">
        <v>266</v>
      </c>
      <c r="I102">
        <v>39528</v>
      </c>
      <c r="J102">
        <v>39154</v>
      </c>
      <c r="K102">
        <v>217</v>
      </c>
      <c r="L102" t="s">
        <v>17</v>
      </c>
      <c r="M102" t="s">
        <v>441</v>
      </c>
      <c r="N102" t="s">
        <v>23</v>
      </c>
      <c r="O102" s="1">
        <f>VLOOKUP(N102,'Campaign Data'!A:D,2,FALSE)</f>
        <v>45453</v>
      </c>
      <c r="P102" s="1">
        <f>VLOOKUP(N102,'Campaign Data'!A:D,3,FALSE)</f>
        <v>45478</v>
      </c>
      <c r="Q102" s="1" t="str">
        <f t="shared" si="1"/>
        <v>Before Campaign</v>
      </c>
      <c r="R102" s="26">
        <f>(Post[[#This Row],[Likes]]+Post[[#This Row],[Shares]]+Post[[#This Row],[Comments]])</f>
        <v>5621</v>
      </c>
      <c r="S102" s="2">
        <f>(Post[[#This Row],[Likes]]+Post[[#This Row],[Shares]]+Post[[#This Row],[Comments]]) / Post[[#This Row],[Impressions]]</f>
        <v>0.14220299534507186</v>
      </c>
    </row>
    <row r="103" spans="1:19" ht="12" customHeight="1" x14ac:dyDescent="0.3">
      <c r="A103" t="s">
        <v>77</v>
      </c>
      <c r="B103" t="s">
        <v>14</v>
      </c>
      <c r="C103" s="1">
        <v>45723</v>
      </c>
      <c r="D103" t="s">
        <v>40</v>
      </c>
      <c r="E103" t="s">
        <v>41</v>
      </c>
      <c r="F103">
        <v>4750</v>
      </c>
      <c r="G103">
        <v>151</v>
      </c>
      <c r="H103">
        <v>415</v>
      </c>
      <c r="I103">
        <v>38000</v>
      </c>
      <c r="J103">
        <v>37792</v>
      </c>
      <c r="K103">
        <v>299</v>
      </c>
      <c r="L103" t="s">
        <v>31</v>
      </c>
      <c r="M103" t="s">
        <v>17</v>
      </c>
      <c r="N103" t="s">
        <v>23</v>
      </c>
      <c r="O103" s="1">
        <f>VLOOKUP(N103,'Campaign Data'!A:D,2,FALSE)</f>
        <v>45453</v>
      </c>
      <c r="P103" s="1">
        <f>VLOOKUP(N103,'Campaign Data'!A:D,3,FALSE)</f>
        <v>45478</v>
      </c>
      <c r="Q103" s="1" t="str">
        <f t="shared" si="1"/>
        <v>Before Campaign</v>
      </c>
      <c r="R103" s="26">
        <f>(Post[[#This Row],[Likes]]+Post[[#This Row],[Shares]]+Post[[#This Row],[Comments]])</f>
        <v>5316</v>
      </c>
      <c r="S103" s="2">
        <f>(Post[[#This Row],[Likes]]+Post[[#This Row],[Shares]]+Post[[#This Row],[Comments]]) / Post[[#This Row],[Impressions]]</f>
        <v>0.13989473684210527</v>
      </c>
    </row>
    <row r="104" spans="1:19" ht="12" customHeight="1" x14ac:dyDescent="0.3">
      <c r="A104" t="s">
        <v>336</v>
      </c>
      <c r="B104" t="s">
        <v>34</v>
      </c>
      <c r="C104" s="1">
        <v>45530</v>
      </c>
      <c r="D104" t="s">
        <v>40</v>
      </c>
      <c r="E104" t="s">
        <v>41</v>
      </c>
      <c r="F104">
        <v>2581</v>
      </c>
      <c r="G104">
        <v>517</v>
      </c>
      <c r="H104">
        <v>117</v>
      </c>
      <c r="I104">
        <v>23229</v>
      </c>
      <c r="J104">
        <v>22331</v>
      </c>
      <c r="K104">
        <v>70</v>
      </c>
      <c r="L104" t="s">
        <v>17</v>
      </c>
      <c r="M104" t="s">
        <v>31</v>
      </c>
      <c r="N104" t="s">
        <v>23</v>
      </c>
      <c r="O104" s="1">
        <f>VLOOKUP(N104,'Campaign Data'!A:D,2,FALSE)</f>
        <v>45453</v>
      </c>
      <c r="P104" s="1">
        <f>VLOOKUP(N104,'Campaign Data'!A:D,3,FALSE)</f>
        <v>45478</v>
      </c>
      <c r="Q104" s="1" t="str">
        <f t="shared" si="1"/>
        <v>Before Campaign</v>
      </c>
      <c r="R104" s="26">
        <f>(Post[[#This Row],[Likes]]+Post[[#This Row],[Shares]]+Post[[#This Row],[Comments]])</f>
        <v>3215</v>
      </c>
      <c r="S104" s="2">
        <f>(Post[[#This Row],[Likes]]+Post[[#This Row],[Shares]]+Post[[#This Row],[Comments]]) / Post[[#This Row],[Impressions]]</f>
        <v>0.13840458048129492</v>
      </c>
    </row>
    <row r="105" spans="1:19" ht="12" customHeight="1" x14ac:dyDescent="0.3">
      <c r="A105" t="s">
        <v>211</v>
      </c>
      <c r="B105" t="s">
        <v>34</v>
      </c>
      <c r="C105" s="1">
        <v>45465</v>
      </c>
      <c r="D105" t="s">
        <v>20</v>
      </c>
      <c r="E105" t="s">
        <v>21</v>
      </c>
      <c r="F105">
        <v>3828</v>
      </c>
      <c r="G105">
        <v>148</v>
      </c>
      <c r="H105">
        <v>253</v>
      </c>
      <c r="I105">
        <v>30624</v>
      </c>
      <c r="J105">
        <v>30229</v>
      </c>
      <c r="K105">
        <v>235</v>
      </c>
      <c r="L105" t="s">
        <v>17</v>
      </c>
      <c r="M105" t="s">
        <v>31</v>
      </c>
      <c r="N105" t="s">
        <v>44</v>
      </c>
      <c r="O105" s="1">
        <f>VLOOKUP(N105,'Campaign Data'!A:D,2,FALSE)</f>
        <v>45667</v>
      </c>
      <c r="P105" s="1">
        <f>VLOOKUP(N105,'Campaign Data'!A:D,3,FALSE)</f>
        <v>45698</v>
      </c>
      <c r="Q105" s="1" t="str">
        <f t="shared" si="1"/>
        <v>Before Campaign</v>
      </c>
      <c r="R105" s="26">
        <f>(Post[[#This Row],[Likes]]+Post[[#This Row],[Shares]]+Post[[#This Row],[Comments]])</f>
        <v>4229</v>
      </c>
      <c r="S105" s="2">
        <f>(Post[[#This Row],[Likes]]+Post[[#This Row],[Shares]]+Post[[#This Row],[Comments]]) / Post[[#This Row],[Impressions]]</f>
        <v>0.13809430512016718</v>
      </c>
    </row>
    <row r="106" spans="1:19" ht="12" customHeight="1" x14ac:dyDescent="0.3">
      <c r="A106" t="s">
        <v>141</v>
      </c>
      <c r="B106" t="s">
        <v>25</v>
      </c>
      <c r="C106" s="1">
        <v>45739</v>
      </c>
      <c r="D106" t="s">
        <v>28</v>
      </c>
      <c r="E106" t="s">
        <v>29</v>
      </c>
      <c r="F106">
        <v>3655</v>
      </c>
      <c r="G106">
        <v>568</v>
      </c>
      <c r="H106">
        <v>286</v>
      </c>
      <c r="I106">
        <v>32895</v>
      </c>
      <c r="J106">
        <v>32015</v>
      </c>
      <c r="K106">
        <v>199</v>
      </c>
      <c r="L106" t="s">
        <v>37</v>
      </c>
      <c r="M106" t="s">
        <v>441</v>
      </c>
      <c r="N106" t="s">
        <v>44</v>
      </c>
      <c r="O106" s="1">
        <f>VLOOKUP(N106,'Campaign Data'!A:D,2,FALSE)</f>
        <v>45667</v>
      </c>
      <c r="P106" s="1">
        <f>VLOOKUP(N106,'Campaign Data'!A:D,3,FALSE)</f>
        <v>45698</v>
      </c>
      <c r="Q106" s="1" t="str">
        <f t="shared" si="1"/>
        <v>Before Campaign</v>
      </c>
      <c r="R106" s="26">
        <f>(Post[[#This Row],[Likes]]+Post[[#This Row],[Shares]]+Post[[#This Row],[Comments]])</f>
        <v>4509</v>
      </c>
      <c r="S106" s="2">
        <f>(Post[[#This Row],[Likes]]+Post[[#This Row],[Shares]]+Post[[#This Row],[Comments]]) / Post[[#This Row],[Impressions]]</f>
        <v>0.13707250341997265</v>
      </c>
    </row>
    <row r="107" spans="1:19" ht="12" customHeight="1" x14ac:dyDescent="0.3">
      <c r="A107" t="s">
        <v>232</v>
      </c>
      <c r="B107" t="s">
        <v>27</v>
      </c>
      <c r="C107" s="1">
        <v>45519</v>
      </c>
      <c r="D107" t="s">
        <v>35</v>
      </c>
      <c r="E107" t="s">
        <v>36</v>
      </c>
      <c r="F107">
        <v>914</v>
      </c>
      <c r="G107">
        <v>464</v>
      </c>
      <c r="H107">
        <v>246</v>
      </c>
      <c r="I107">
        <v>11882</v>
      </c>
      <c r="J107">
        <v>11500</v>
      </c>
      <c r="K107">
        <v>282</v>
      </c>
      <c r="L107" t="s">
        <v>22</v>
      </c>
      <c r="M107" t="s">
        <v>37</v>
      </c>
      <c r="N107" t="s">
        <v>32</v>
      </c>
      <c r="O107" s="1">
        <f>VLOOKUP(N107,'Campaign Data'!A:D,2,FALSE)</f>
        <v>45570</v>
      </c>
      <c r="P107" s="1">
        <f>VLOOKUP(N107,'Campaign Data'!A:D,3,FALSE)</f>
        <v>45601</v>
      </c>
      <c r="Q107" s="1" t="str">
        <f t="shared" si="1"/>
        <v>Before Campaign</v>
      </c>
      <c r="R107" s="26">
        <f>(Post[[#This Row],[Likes]]+Post[[#This Row],[Shares]]+Post[[#This Row],[Comments]])</f>
        <v>1624</v>
      </c>
      <c r="S107" s="2">
        <f>(Post[[#This Row],[Likes]]+Post[[#This Row],[Shares]]+Post[[#This Row],[Comments]]) / Post[[#This Row],[Impressions]]</f>
        <v>0.13667732704931829</v>
      </c>
    </row>
    <row r="108" spans="1:19" ht="12" customHeight="1" x14ac:dyDescent="0.3">
      <c r="A108" t="s">
        <v>221</v>
      </c>
      <c r="B108" t="s">
        <v>14</v>
      </c>
      <c r="C108" s="1">
        <v>45501</v>
      </c>
      <c r="D108" t="s">
        <v>40</v>
      </c>
      <c r="E108" t="s">
        <v>41</v>
      </c>
      <c r="F108">
        <v>3215</v>
      </c>
      <c r="G108">
        <v>960</v>
      </c>
      <c r="H108">
        <v>202</v>
      </c>
      <c r="I108">
        <v>32150</v>
      </c>
      <c r="J108">
        <v>31404</v>
      </c>
      <c r="K108">
        <v>251</v>
      </c>
      <c r="L108" t="s">
        <v>31</v>
      </c>
      <c r="M108" t="s">
        <v>441</v>
      </c>
      <c r="N108" t="s">
        <v>32</v>
      </c>
      <c r="O108" s="1">
        <f>VLOOKUP(N108,'Campaign Data'!A:D,2,FALSE)</f>
        <v>45570</v>
      </c>
      <c r="P108" s="1">
        <f>VLOOKUP(N108,'Campaign Data'!A:D,3,FALSE)</f>
        <v>45601</v>
      </c>
      <c r="Q108" s="1" t="str">
        <f t="shared" si="1"/>
        <v>Before Campaign</v>
      </c>
      <c r="R108" s="26">
        <f>(Post[[#This Row],[Likes]]+Post[[#This Row],[Shares]]+Post[[#This Row],[Comments]])</f>
        <v>4377</v>
      </c>
      <c r="S108" s="2">
        <f>(Post[[#This Row],[Likes]]+Post[[#This Row],[Shares]]+Post[[#This Row],[Comments]]) / Post[[#This Row],[Impressions]]</f>
        <v>0.13614307931570763</v>
      </c>
    </row>
    <row r="109" spans="1:19" ht="12" customHeight="1" x14ac:dyDescent="0.3">
      <c r="A109" t="s">
        <v>129</v>
      </c>
      <c r="B109" t="s">
        <v>14</v>
      </c>
      <c r="C109" s="1">
        <v>45586</v>
      </c>
      <c r="D109" t="s">
        <v>28</v>
      </c>
      <c r="E109" t="s">
        <v>29</v>
      </c>
      <c r="F109">
        <v>3801</v>
      </c>
      <c r="G109">
        <v>967</v>
      </c>
      <c r="H109">
        <v>401</v>
      </c>
      <c r="I109">
        <v>38010</v>
      </c>
      <c r="J109">
        <v>37625</v>
      </c>
      <c r="K109">
        <v>236</v>
      </c>
      <c r="L109" t="s">
        <v>31</v>
      </c>
      <c r="M109" t="s">
        <v>441</v>
      </c>
      <c r="N109" t="s">
        <v>44</v>
      </c>
      <c r="O109" s="1">
        <f>VLOOKUP(N109,'Campaign Data'!A:D,2,FALSE)</f>
        <v>45667</v>
      </c>
      <c r="P109" s="1">
        <f>VLOOKUP(N109,'Campaign Data'!A:D,3,FALSE)</f>
        <v>45698</v>
      </c>
      <c r="Q109" s="1" t="str">
        <f t="shared" si="1"/>
        <v>Before Campaign</v>
      </c>
      <c r="R109" s="26">
        <f>(Post[[#This Row],[Likes]]+Post[[#This Row],[Shares]]+Post[[#This Row],[Comments]])</f>
        <v>5169</v>
      </c>
      <c r="S109" s="2">
        <f>(Post[[#This Row],[Likes]]+Post[[#This Row],[Shares]]+Post[[#This Row],[Comments]]) / Post[[#This Row],[Impressions]]</f>
        <v>0.13599052880820836</v>
      </c>
    </row>
    <row r="110" spans="1:19" ht="12" customHeight="1" x14ac:dyDescent="0.3">
      <c r="A110" t="s">
        <v>125</v>
      </c>
      <c r="B110" t="s">
        <v>34</v>
      </c>
      <c r="C110" s="1">
        <v>45480</v>
      </c>
      <c r="D110" t="s">
        <v>28</v>
      </c>
      <c r="E110" t="s">
        <v>29</v>
      </c>
      <c r="F110">
        <v>302</v>
      </c>
      <c r="G110">
        <v>47</v>
      </c>
      <c r="H110">
        <v>430</v>
      </c>
      <c r="I110">
        <v>5738</v>
      </c>
      <c r="J110">
        <v>4890</v>
      </c>
      <c r="K110">
        <v>25</v>
      </c>
      <c r="L110" t="s">
        <v>22</v>
      </c>
      <c r="M110" t="s">
        <v>17</v>
      </c>
      <c r="N110" t="s">
        <v>23</v>
      </c>
      <c r="O110" s="1">
        <f>VLOOKUP(N110,'Campaign Data'!A:D,2,FALSE)</f>
        <v>45453</v>
      </c>
      <c r="P110" s="1">
        <f>VLOOKUP(N110,'Campaign Data'!A:D,3,FALSE)</f>
        <v>45478</v>
      </c>
      <c r="Q110" s="1" t="str">
        <f t="shared" si="1"/>
        <v>Before Campaign</v>
      </c>
      <c r="R110" s="26">
        <f>(Post[[#This Row],[Likes]]+Post[[#This Row],[Shares]]+Post[[#This Row],[Comments]])</f>
        <v>779</v>
      </c>
      <c r="S110" s="2">
        <f>(Post[[#This Row],[Likes]]+Post[[#This Row],[Shares]]+Post[[#This Row],[Comments]]) / Post[[#This Row],[Impressions]]</f>
        <v>0.13576158940397351</v>
      </c>
    </row>
    <row r="111" spans="1:19" ht="12" customHeight="1" x14ac:dyDescent="0.3">
      <c r="A111" t="s">
        <v>322</v>
      </c>
      <c r="B111" t="s">
        <v>25</v>
      </c>
      <c r="C111" s="1">
        <v>45491</v>
      </c>
      <c r="D111" t="s">
        <v>20</v>
      </c>
      <c r="E111" t="s">
        <v>21</v>
      </c>
      <c r="F111">
        <v>4021</v>
      </c>
      <c r="G111">
        <v>794</v>
      </c>
      <c r="H111">
        <v>77</v>
      </c>
      <c r="I111">
        <v>36189</v>
      </c>
      <c r="J111">
        <v>35505</v>
      </c>
      <c r="K111">
        <v>174</v>
      </c>
      <c r="L111" t="s">
        <v>52</v>
      </c>
      <c r="M111" t="s">
        <v>31</v>
      </c>
      <c r="N111" t="s">
        <v>18</v>
      </c>
      <c r="O111" s="1">
        <f>VLOOKUP(N111,'Campaign Data'!A:D,2,FALSE)</f>
        <v>45505</v>
      </c>
      <c r="P111" s="1">
        <f>VLOOKUP(N111,'Campaign Data'!A:D,3,FALSE)</f>
        <v>45535</v>
      </c>
      <c r="Q111" s="1" t="str">
        <f t="shared" si="1"/>
        <v>Before Campaign</v>
      </c>
      <c r="R111" s="26">
        <f>(Post[[#This Row],[Likes]]+Post[[#This Row],[Shares]]+Post[[#This Row],[Comments]])</f>
        <v>4892</v>
      </c>
      <c r="S111" s="2">
        <f>(Post[[#This Row],[Likes]]+Post[[#This Row],[Shares]]+Post[[#This Row],[Comments]]) / Post[[#This Row],[Impressions]]</f>
        <v>0.13517919809886983</v>
      </c>
    </row>
    <row r="112" spans="1:19" ht="12" customHeight="1" x14ac:dyDescent="0.3">
      <c r="A112" t="s">
        <v>87</v>
      </c>
      <c r="B112" t="s">
        <v>25</v>
      </c>
      <c r="C112" s="1">
        <v>45476</v>
      </c>
      <c r="D112" t="s">
        <v>28</v>
      </c>
      <c r="E112" t="s">
        <v>29</v>
      </c>
      <c r="F112">
        <v>2754</v>
      </c>
      <c r="G112">
        <v>130</v>
      </c>
      <c r="H112">
        <v>90</v>
      </c>
      <c r="I112">
        <v>22032</v>
      </c>
      <c r="J112">
        <v>21288</v>
      </c>
      <c r="K112">
        <v>112</v>
      </c>
      <c r="L112" t="s">
        <v>22</v>
      </c>
      <c r="M112" t="s">
        <v>441</v>
      </c>
      <c r="N112" t="s">
        <v>18</v>
      </c>
      <c r="O112" s="1">
        <f>VLOOKUP(N112,'Campaign Data'!A:D,2,FALSE)</f>
        <v>45505</v>
      </c>
      <c r="P112" s="1">
        <f>VLOOKUP(N112,'Campaign Data'!A:D,3,FALSE)</f>
        <v>45535</v>
      </c>
      <c r="Q112" s="1" t="str">
        <f t="shared" si="1"/>
        <v>Before Campaign</v>
      </c>
      <c r="R112" s="26">
        <f>(Post[[#This Row],[Likes]]+Post[[#This Row],[Shares]]+Post[[#This Row],[Comments]])</f>
        <v>2974</v>
      </c>
      <c r="S112" s="2">
        <f>(Post[[#This Row],[Likes]]+Post[[#This Row],[Shares]]+Post[[#This Row],[Comments]]) / Post[[#This Row],[Impressions]]</f>
        <v>0.13498547567175018</v>
      </c>
    </row>
    <row r="113" spans="1:19" ht="12" customHeight="1" x14ac:dyDescent="0.3">
      <c r="A113" t="s">
        <v>169</v>
      </c>
      <c r="B113" t="s">
        <v>27</v>
      </c>
      <c r="C113" s="1">
        <v>45720</v>
      </c>
      <c r="D113" t="s">
        <v>28</v>
      </c>
      <c r="E113" t="s">
        <v>29</v>
      </c>
      <c r="F113">
        <v>1947</v>
      </c>
      <c r="G113">
        <v>842</v>
      </c>
      <c r="H113">
        <v>101</v>
      </c>
      <c r="I113">
        <v>21417</v>
      </c>
      <c r="J113">
        <v>20967</v>
      </c>
      <c r="K113">
        <v>186</v>
      </c>
      <c r="L113" t="s">
        <v>22</v>
      </c>
      <c r="M113" t="s">
        <v>441</v>
      </c>
      <c r="N113" t="s">
        <v>23</v>
      </c>
      <c r="O113" s="1">
        <f>VLOOKUP(N113,'Campaign Data'!A:D,2,FALSE)</f>
        <v>45453</v>
      </c>
      <c r="P113" s="1">
        <f>VLOOKUP(N113,'Campaign Data'!A:D,3,FALSE)</f>
        <v>45478</v>
      </c>
      <c r="Q113" s="1" t="str">
        <f t="shared" si="1"/>
        <v>During Campaign</v>
      </c>
      <c r="R113" s="26">
        <f>(Post[[#This Row],[Likes]]+Post[[#This Row],[Shares]]+Post[[#This Row],[Comments]])</f>
        <v>2890</v>
      </c>
      <c r="S113" s="2">
        <f>(Post[[#This Row],[Likes]]+Post[[#This Row],[Shares]]+Post[[#This Row],[Comments]]) / Post[[#This Row],[Impressions]]</f>
        <v>0.13493953401503478</v>
      </c>
    </row>
    <row r="114" spans="1:19" ht="12" customHeight="1" x14ac:dyDescent="0.3">
      <c r="A114" t="s">
        <v>266</v>
      </c>
      <c r="B114" t="s">
        <v>27</v>
      </c>
      <c r="C114" s="1">
        <v>45476</v>
      </c>
      <c r="D114" t="s">
        <v>35</v>
      </c>
      <c r="E114" t="s">
        <v>36</v>
      </c>
      <c r="F114">
        <v>4799</v>
      </c>
      <c r="G114">
        <v>694</v>
      </c>
      <c r="H114">
        <v>289</v>
      </c>
      <c r="I114">
        <v>43191</v>
      </c>
      <c r="J114">
        <v>42228</v>
      </c>
      <c r="K114">
        <v>118</v>
      </c>
      <c r="L114" t="s">
        <v>37</v>
      </c>
      <c r="M114" t="s">
        <v>441</v>
      </c>
      <c r="N114" t="s">
        <v>23</v>
      </c>
      <c r="O114" s="1">
        <f>VLOOKUP(N114,'Campaign Data'!A:D,2,FALSE)</f>
        <v>45453</v>
      </c>
      <c r="P114" s="1">
        <f>VLOOKUP(N114,'Campaign Data'!A:D,3,FALSE)</f>
        <v>45478</v>
      </c>
      <c r="Q114" s="1" t="str">
        <f t="shared" si="1"/>
        <v>During Campaign</v>
      </c>
      <c r="R114" s="26">
        <f>(Post[[#This Row],[Likes]]+Post[[#This Row],[Shares]]+Post[[#This Row],[Comments]])</f>
        <v>5782</v>
      </c>
      <c r="S114" s="2">
        <f>(Post[[#This Row],[Likes]]+Post[[#This Row],[Shares]]+Post[[#This Row],[Comments]]) / Post[[#This Row],[Impressions]]</f>
        <v>0.13387048227640017</v>
      </c>
    </row>
    <row r="115" spans="1:19" ht="12" customHeight="1" x14ac:dyDescent="0.3">
      <c r="A115" t="s">
        <v>111</v>
      </c>
      <c r="B115" t="s">
        <v>25</v>
      </c>
      <c r="C115" s="1">
        <v>45593</v>
      </c>
      <c r="D115" t="s">
        <v>15</v>
      </c>
      <c r="E115" t="s">
        <v>16</v>
      </c>
      <c r="F115">
        <v>1855</v>
      </c>
      <c r="G115">
        <v>200</v>
      </c>
      <c r="H115">
        <v>174</v>
      </c>
      <c r="I115">
        <v>16695</v>
      </c>
      <c r="J115">
        <v>16330</v>
      </c>
      <c r="K115">
        <v>123</v>
      </c>
      <c r="L115" t="s">
        <v>22</v>
      </c>
      <c r="M115" t="s">
        <v>441</v>
      </c>
      <c r="N115" t="s">
        <v>32</v>
      </c>
      <c r="O115" s="1">
        <f>VLOOKUP(N115,'Campaign Data'!A:D,2,FALSE)</f>
        <v>45570</v>
      </c>
      <c r="P115" s="1">
        <f>VLOOKUP(N115,'Campaign Data'!A:D,3,FALSE)</f>
        <v>45601</v>
      </c>
      <c r="Q115" s="1" t="str">
        <f t="shared" si="1"/>
        <v>During Campaign</v>
      </c>
      <c r="R115" s="26">
        <f>(Post[[#This Row],[Likes]]+Post[[#This Row],[Shares]]+Post[[#This Row],[Comments]])</f>
        <v>2229</v>
      </c>
      <c r="S115" s="2">
        <f>(Post[[#This Row],[Likes]]+Post[[#This Row],[Shares]]+Post[[#This Row],[Comments]]) / Post[[#This Row],[Impressions]]</f>
        <v>0.13351302785265048</v>
      </c>
    </row>
    <row r="116" spans="1:19" ht="12" customHeight="1" x14ac:dyDescent="0.3">
      <c r="A116" t="s">
        <v>291</v>
      </c>
      <c r="B116" t="s">
        <v>14</v>
      </c>
      <c r="C116" s="1">
        <v>45671</v>
      </c>
      <c r="D116" t="s">
        <v>40</v>
      </c>
      <c r="E116" t="s">
        <v>41</v>
      </c>
      <c r="F116">
        <v>2692</v>
      </c>
      <c r="G116">
        <v>115</v>
      </c>
      <c r="H116">
        <v>64</v>
      </c>
      <c r="I116">
        <v>21536</v>
      </c>
      <c r="J116">
        <v>21120</v>
      </c>
      <c r="K116">
        <v>224</v>
      </c>
      <c r="L116" t="s">
        <v>52</v>
      </c>
      <c r="M116" t="s">
        <v>37</v>
      </c>
      <c r="N116" t="s">
        <v>44</v>
      </c>
      <c r="O116" s="1">
        <f>VLOOKUP(N116,'Campaign Data'!A:D,2,FALSE)</f>
        <v>45667</v>
      </c>
      <c r="P116" s="1">
        <f>VLOOKUP(N116,'Campaign Data'!A:D,3,FALSE)</f>
        <v>45698</v>
      </c>
      <c r="Q116" s="1" t="str">
        <f t="shared" si="1"/>
        <v>Before Campaign</v>
      </c>
      <c r="R116" s="26">
        <f>(Post[[#This Row],[Likes]]+Post[[#This Row],[Shares]]+Post[[#This Row],[Comments]])</f>
        <v>2871</v>
      </c>
      <c r="S116" s="2">
        <f>(Post[[#This Row],[Likes]]+Post[[#This Row],[Shares]]+Post[[#This Row],[Comments]]) / Post[[#This Row],[Impressions]]</f>
        <v>0.13331166419019316</v>
      </c>
    </row>
    <row r="117" spans="1:19" ht="12" customHeight="1" x14ac:dyDescent="0.3">
      <c r="A117" t="s">
        <v>168</v>
      </c>
      <c r="B117" t="s">
        <v>27</v>
      </c>
      <c r="C117" s="1">
        <v>45586</v>
      </c>
      <c r="D117" t="s">
        <v>15</v>
      </c>
      <c r="E117" t="s">
        <v>16</v>
      </c>
      <c r="F117">
        <v>4840</v>
      </c>
      <c r="G117">
        <v>658</v>
      </c>
      <c r="H117">
        <v>211</v>
      </c>
      <c r="I117">
        <v>43560</v>
      </c>
      <c r="J117">
        <v>43225</v>
      </c>
      <c r="K117">
        <v>57</v>
      </c>
      <c r="L117" t="s">
        <v>17</v>
      </c>
      <c r="M117" t="s">
        <v>22</v>
      </c>
      <c r="N117" t="s">
        <v>23</v>
      </c>
      <c r="O117" s="1">
        <f>VLOOKUP(N117,'Campaign Data'!A:D,2,FALSE)</f>
        <v>45453</v>
      </c>
      <c r="P117" s="1">
        <f>VLOOKUP(N117,'Campaign Data'!A:D,3,FALSE)</f>
        <v>45478</v>
      </c>
      <c r="Q117" s="1" t="str">
        <f t="shared" si="1"/>
        <v>During Campaign</v>
      </c>
      <c r="R117" s="26">
        <f>(Post[[#This Row],[Likes]]+Post[[#This Row],[Shares]]+Post[[#This Row],[Comments]])</f>
        <v>5709</v>
      </c>
      <c r="S117" s="2">
        <f>(Post[[#This Row],[Likes]]+Post[[#This Row],[Shares]]+Post[[#This Row],[Comments]]) / Post[[#This Row],[Impressions]]</f>
        <v>0.13106060606060607</v>
      </c>
    </row>
    <row r="118" spans="1:19" ht="12" customHeight="1" x14ac:dyDescent="0.3">
      <c r="A118" t="s">
        <v>273</v>
      </c>
      <c r="B118" t="s">
        <v>34</v>
      </c>
      <c r="C118" s="1">
        <v>45523</v>
      </c>
      <c r="D118" t="s">
        <v>20</v>
      </c>
      <c r="E118" t="s">
        <v>21</v>
      </c>
      <c r="F118">
        <v>1257</v>
      </c>
      <c r="G118">
        <v>19</v>
      </c>
      <c r="H118">
        <v>351</v>
      </c>
      <c r="I118">
        <v>12570</v>
      </c>
      <c r="J118">
        <v>11660</v>
      </c>
      <c r="K118">
        <v>194</v>
      </c>
      <c r="L118" t="s">
        <v>31</v>
      </c>
      <c r="M118" t="s">
        <v>441</v>
      </c>
      <c r="N118" t="s">
        <v>18</v>
      </c>
      <c r="O118" s="1">
        <f>VLOOKUP(N118,'Campaign Data'!A:D,2,FALSE)</f>
        <v>45505</v>
      </c>
      <c r="P118" s="1">
        <f>VLOOKUP(N118,'Campaign Data'!A:D,3,FALSE)</f>
        <v>45535</v>
      </c>
      <c r="Q118" s="1" t="str">
        <f t="shared" si="1"/>
        <v>Before Campaign</v>
      </c>
      <c r="R118" s="26">
        <f>(Post[[#This Row],[Likes]]+Post[[#This Row],[Shares]]+Post[[#This Row],[Comments]])</f>
        <v>1627</v>
      </c>
      <c r="S118" s="2">
        <f>(Post[[#This Row],[Likes]]+Post[[#This Row],[Shares]]+Post[[#This Row],[Comments]]) / Post[[#This Row],[Impressions]]</f>
        <v>0.12943516308671441</v>
      </c>
    </row>
    <row r="119" spans="1:19" ht="12" customHeight="1" x14ac:dyDescent="0.3">
      <c r="A119" t="s">
        <v>151</v>
      </c>
      <c r="B119" t="s">
        <v>14</v>
      </c>
      <c r="C119" s="1">
        <v>45610</v>
      </c>
      <c r="D119" t="s">
        <v>28</v>
      </c>
      <c r="E119" t="s">
        <v>29</v>
      </c>
      <c r="F119">
        <v>4000</v>
      </c>
      <c r="G119">
        <v>689</v>
      </c>
      <c r="H119">
        <v>488</v>
      </c>
      <c r="I119">
        <v>40000</v>
      </c>
      <c r="J119">
        <v>39569</v>
      </c>
      <c r="K119">
        <v>44</v>
      </c>
      <c r="L119" t="s">
        <v>52</v>
      </c>
      <c r="M119" t="s">
        <v>22</v>
      </c>
      <c r="N119" t="s">
        <v>32</v>
      </c>
      <c r="O119" s="1">
        <f>VLOOKUP(N119,'Campaign Data'!A:D,2,FALSE)</f>
        <v>45570</v>
      </c>
      <c r="P119" s="1">
        <f>VLOOKUP(N119,'Campaign Data'!A:D,3,FALSE)</f>
        <v>45601</v>
      </c>
      <c r="Q119" s="1" t="str">
        <f t="shared" si="1"/>
        <v>Before Campaign</v>
      </c>
      <c r="R119" s="26">
        <f>(Post[[#This Row],[Likes]]+Post[[#This Row],[Shares]]+Post[[#This Row],[Comments]])</f>
        <v>5177</v>
      </c>
      <c r="S119" s="2">
        <f>(Post[[#This Row],[Likes]]+Post[[#This Row],[Shares]]+Post[[#This Row],[Comments]]) / Post[[#This Row],[Impressions]]</f>
        <v>0.12942500000000001</v>
      </c>
    </row>
    <row r="120" spans="1:19" ht="12" customHeight="1" x14ac:dyDescent="0.3">
      <c r="A120" t="s">
        <v>93</v>
      </c>
      <c r="B120" t="s">
        <v>34</v>
      </c>
      <c r="C120" s="1">
        <v>45644</v>
      </c>
      <c r="D120" t="s">
        <v>35</v>
      </c>
      <c r="E120" t="s">
        <v>36</v>
      </c>
      <c r="F120">
        <v>2946</v>
      </c>
      <c r="G120">
        <v>498</v>
      </c>
      <c r="H120">
        <v>367</v>
      </c>
      <c r="I120">
        <v>29460</v>
      </c>
      <c r="J120">
        <v>28527</v>
      </c>
      <c r="K120">
        <v>60</v>
      </c>
      <c r="L120" t="s">
        <v>31</v>
      </c>
      <c r="M120" t="s">
        <v>52</v>
      </c>
      <c r="N120" t="s">
        <v>23</v>
      </c>
      <c r="O120" s="1">
        <f>VLOOKUP(N120,'Campaign Data'!A:D,2,FALSE)</f>
        <v>45453</v>
      </c>
      <c r="P120" s="1">
        <f>VLOOKUP(N120,'Campaign Data'!A:D,3,FALSE)</f>
        <v>45478</v>
      </c>
      <c r="Q120" s="1" t="str">
        <f t="shared" si="1"/>
        <v>Before Campaign</v>
      </c>
      <c r="R120" s="26">
        <f>(Post[[#This Row],[Likes]]+Post[[#This Row],[Shares]]+Post[[#This Row],[Comments]])</f>
        <v>3811</v>
      </c>
      <c r="S120" s="2">
        <f>(Post[[#This Row],[Likes]]+Post[[#This Row],[Shares]]+Post[[#This Row],[Comments]]) / Post[[#This Row],[Impressions]]</f>
        <v>0.12936184657162253</v>
      </c>
    </row>
    <row r="121" spans="1:19" ht="12" customHeight="1" x14ac:dyDescent="0.3">
      <c r="A121" t="s">
        <v>142</v>
      </c>
      <c r="B121" t="s">
        <v>27</v>
      </c>
      <c r="C121" s="1">
        <v>45457</v>
      </c>
      <c r="D121" t="s">
        <v>35</v>
      </c>
      <c r="E121" t="s">
        <v>36</v>
      </c>
      <c r="F121">
        <v>498</v>
      </c>
      <c r="G121">
        <v>38</v>
      </c>
      <c r="H121">
        <v>42</v>
      </c>
      <c r="I121">
        <v>4482</v>
      </c>
      <c r="J121">
        <v>3647</v>
      </c>
      <c r="K121">
        <v>32</v>
      </c>
      <c r="L121" t="s">
        <v>31</v>
      </c>
      <c r="M121" t="s">
        <v>52</v>
      </c>
      <c r="N121" t="s">
        <v>44</v>
      </c>
      <c r="O121" s="1">
        <f>VLOOKUP(N121,'Campaign Data'!A:D,2,FALSE)</f>
        <v>45667</v>
      </c>
      <c r="P121" s="1">
        <f>VLOOKUP(N121,'Campaign Data'!A:D,3,FALSE)</f>
        <v>45698</v>
      </c>
      <c r="Q121" s="1" t="str">
        <f t="shared" si="1"/>
        <v>Before Campaign</v>
      </c>
      <c r="R121" s="26">
        <f>(Post[[#This Row],[Likes]]+Post[[#This Row],[Shares]]+Post[[#This Row],[Comments]])</f>
        <v>578</v>
      </c>
      <c r="S121" s="2">
        <f>(Post[[#This Row],[Likes]]+Post[[#This Row],[Shares]]+Post[[#This Row],[Comments]]) / Post[[#This Row],[Impressions]]</f>
        <v>0.12896028558679162</v>
      </c>
    </row>
    <row r="122" spans="1:19" ht="12" customHeight="1" x14ac:dyDescent="0.3">
      <c r="A122" t="s">
        <v>46</v>
      </c>
      <c r="B122" t="s">
        <v>34</v>
      </c>
      <c r="C122" s="1">
        <v>45494</v>
      </c>
      <c r="D122" t="s">
        <v>15</v>
      </c>
      <c r="E122" t="s">
        <v>16</v>
      </c>
      <c r="F122">
        <v>1946</v>
      </c>
      <c r="G122">
        <v>686</v>
      </c>
      <c r="H122">
        <v>377</v>
      </c>
      <c r="I122">
        <v>23352</v>
      </c>
      <c r="J122">
        <v>22982</v>
      </c>
      <c r="K122">
        <v>213</v>
      </c>
      <c r="L122" t="s">
        <v>31</v>
      </c>
      <c r="M122" t="s">
        <v>17</v>
      </c>
      <c r="N122" t="s">
        <v>32</v>
      </c>
      <c r="O122" s="1">
        <f>VLOOKUP(N122,'Campaign Data'!A:D,2,FALSE)</f>
        <v>45570</v>
      </c>
      <c r="P122" s="1">
        <f>VLOOKUP(N122,'Campaign Data'!A:D,3,FALSE)</f>
        <v>45601</v>
      </c>
      <c r="Q122" s="1" t="str">
        <f t="shared" si="1"/>
        <v>Before Campaign</v>
      </c>
      <c r="R122" s="26">
        <f>(Post[[#This Row],[Likes]]+Post[[#This Row],[Shares]]+Post[[#This Row],[Comments]])</f>
        <v>3009</v>
      </c>
      <c r="S122" s="2">
        <f>(Post[[#This Row],[Likes]]+Post[[#This Row],[Shares]]+Post[[#This Row],[Comments]]) / Post[[#This Row],[Impressions]]</f>
        <v>0.12885405960945528</v>
      </c>
    </row>
    <row r="123" spans="1:19" ht="12" customHeight="1" x14ac:dyDescent="0.3">
      <c r="A123" t="s">
        <v>272</v>
      </c>
      <c r="B123" t="s">
        <v>34</v>
      </c>
      <c r="C123" s="1">
        <v>45648</v>
      </c>
      <c r="D123" t="s">
        <v>40</v>
      </c>
      <c r="E123" t="s">
        <v>41</v>
      </c>
      <c r="F123">
        <v>3196</v>
      </c>
      <c r="G123">
        <v>941</v>
      </c>
      <c r="H123">
        <v>376</v>
      </c>
      <c r="I123">
        <v>35156</v>
      </c>
      <c r="J123">
        <v>34444</v>
      </c>
      <c r="K123">
        <v>241</v>
      </c>
      <c r="L123" t="s">
        <v>31</v>
      </c>
      <c r="M123" t="s">
        <v>37</v>
      </c>
      <c r="N123" t="s">
        <v>44</v>
      </c>
      <c r="O123" s="1">
        <f>VLOOKUP(N123,'Campaign Data'!A:D,2,FALSE)</f>
        <v>45667</v>
      </c>
      <c r="P123" s="1">
        <f>VLOOKUP(N123,'Campaign Data'!A:D,3,FALSE)</f>
        <v>45698</v>
      </c>
      <c r="Q123" s="1" t="str">
        <f t="shared" si="1"/>
        <v>Before Campaign</v>
      </c>
      <c r="R123" s="26">
        <f>(Post[[#This Row],[Likes]]+Post[[#This Row],[Shares]]+Post[[#This Row],[Comments]])</f>
        <v>4513</v>
      </c>
      <c r="S123" s="2">
        <f>(Post[[#This Row],[Likes]]+Post[[#This Row],[Shares]]+Post[[#This Row],[Comments]]) / Post[[#This Row],[Impressions]]</f>
        <v>0.1283706906360223</v>
      </c>
    </row>
    <row r="124" spans="1:19" ht="12" customHeight="1" x14ac:dyDescent="0.3">
      <c r="A124" t="s">
        <v>70</v>
      </c>
      <c r="B124" t="s">
        <v>34</v>
      </c>
      <c r="C124" s="1">
        <v>45525</v>
      </c>
      <c r="D124" t="s">
        <v>40</v>
      </c>
      <c r="E124" t="s">
        <v>41</v>
      </c>
      <c r="F124">
        <v>1407</v>
      </c>
      <c r="G124">
        <v>400</v>
      </c>
      <c r="H124">
        <v>351</v>
      </c>
      <c r="I124">
        <v>16884</v>
      </c>
      <c r="J124">
        <v>15954</v>
      </c>
      <c r="K124">
        <v>113</v>
      </c>
      <c r="L124" t="s">
        <v>22</v>
      </c>
      <c r="M124" t="s">
        <v>52</v>
      </c>
      <c r="N124" t="s">
        <v>32</v>
      </c>
      <c r="O124" s="1">
        <f>VLOOKUP(N124,'Campaign Data'!A:D,2,FALSE)</f>
        <v>45570</v>
      </c>
      <c r="P124" s="1">
        <f>VLOOKUP(N124,'Campaign Data'!A:D,3,FALSE)</f>
        <v>45601</v>
      </c>
      <c r="Q124" s="1" t="str">
        <f t="shared" si="1"/>
        <v>Before Campaign</v>
      </c>
      <c r="R124" s="26">
        <f>(Post[[#This Row],[Likes]]+Post[[#This Row],[Shares]]+Post[[#This Row],[Comments]])</f>
        <v>2158</v>
      </c>
      <c r="S124" s="2">
        <f>(Post[[#This Row],[Likes]]+Post[[#This Row],[Shares]]+Post[[#This Row],[Comments]]) / Post[[#This Row],[Impressions]]</f>
        <v>0.12781331438047855</v>
      </c>
    </row>
    <row r="125" spans="1:19" ht="12" customHeight="1" x14ac:dyDescent="0.3">
      <c r="A125" t="s">
        <v>75</v>
      </c>
      <c r="B125" t="s">
        <v>25</v>
      </c>
      <c r="C125" s="1">
        <v>45705</v>
      </c>
      <c r="D125" t="s">
        <v>15</v>
      </c>
      <c r="E125" t="s">
        <v>16</v>
      </c>
      <c r="F125">
        <v>3138</v>
      </c>
      <c r="G125">
        <v>123</v>
      </c>
      <c r="H125">
        <v>291</v>
      </c>
      <c r="I125">
        <v>28242</v>
      </c>
      <c r="J125">
        <v>27550</v>
      </c>
      <c r="K125">
        <v>87</v>
      </c>
      <c r="L125" t="s">
        <v>52</v>
      </c>
      <c r="M125" t="s">
        <v>441</v>
      </c>
      <c r="N125" t="s">
        <v>44</v>
      </c>
      <c r="O125" s="1">
        <f>VLOOKUP(N125,'Campaign Data'!A:D,2,FALSE)</f>
        <v>45667</v>
      </c>
      <c r="P125" s="1">
        <f>VLOOKUP(N125,'Campaign Data'!A:D,3,FALSE)</f>
        <v>45698</v>
      </c>
      <c r="Q125" s="1" t="str">
        <f t="shared" si="1"/>
        <v>Before Campaign</v>
      </c>
      <c r="R125" s="26">
        <f>(Post[[#This Row],[Likes]]+Post[[#This Row],[Shares]]+Post[[#This Row],[Comments]])</f>
        <v>3552</v>
      </c>
      <c r="S125" s="2">
        <f>(Post[[#This Row],[Likes]]+Post[[#This Row],[Shares]]+Post[[#This Row],[Comments]]) / Post[[#This Row],[Impressions]]</f>
        <v>0.12577012959422137</v>
      </c>
    </row>
    <row r="126" spans="1:19" ht="12" customHeight="1" x14ac:dyDescent="0.3">
      <c r="A126" t="s">
        <v>233</v>
      </c>
      <c r="B126" t="s">
        <v>27</v>
      </c>
      <c r="C126" s="1">
        <v>45645</v>
      </c>
      <c r="D126" t="s">
        <v>20</v>
      </c>
      <c r="E126" t="s">
        <v>21</v>
      </c>
      <c r="F126">
        <v>1813</v>
      </c>
      <c r="G126">
        <v>623</v>
      </c>
      <c r="H126">
        <v>72</v>
      </c>
      <c r="I126">
        <v>19943</v>
      </c>
      <c r="J126">
        <v>18959</v>
      </c>
      <c r="K126">
        <v>85</v>
      </c>
      <c r="L126" t="s">
        <v>37</v>
      </c>
      <c r="M126" t="s">
        <v>22</v>
      </c>
      <c r="N126" t="s">
        <v>32</v>
      </c>
      <c r="O126" s="1">
        <f>VLOOKUP(N126,'Campaign Data'!A:D,2,FALSE)</f>
        <v>45570</v>
      </c>
      <c r="P126" s="1">
        <f>VLOOKUP(N126,'Campaign Data'!A:D,3,FALSE)</f>
        <v>45601</v>
      </c>
      <c r="Q126" s="1" t="str">
        <f t="shared" si="1"/>
        <v>During Campaign</v>
      </c>
      <c r="R126" s="26">
        <f>(Post[[#This Row],[Likes]]+Post[[#This Row],[Shares]]+Post[[#This Row],[Comments]])</f>
        <v>2508</v>
      </c>
      <c r="S126" s="2">
        <f>(Post[[#This Row],[Likes]]+Post[[#This Row],[Shares]]+Post[[#This Row],[Comments]]) / Post[[#This Row],[Impressions]]</f>
        <v>0.12575841147269717</v>
      </c>
    </row>
    <row r="127" spans="1:19" ht="12" customHeight="1" x14ac:dyDescent="0.3">
      <c r="A127" t="s">
        <v>165</v>
      </c>
      <c r="B127" t="s">
        <v>14</v>
      </c>
      <c r="C127" s="1">
        <v>45667</v>
      </c>
      <c r="D127" t="s">
        <v>40</v>
      </c>
      <c r="E127" t="s">
        <v>41</v>
      </c>
      <c r="F127">
        <v>3092</v>
      </c>
      <c r="G127">
        <v>106</v>
      </c>
      <c r="H127">
        <v>291</v>
      </c>
      <c r="I127">
        <v>27828</v>
      </c>
      <c r="J127">
        <v>27217</v>
      </c>
      <c r="K127">
        <v>102</v>
      </c>
      <c r="L127" t="s">
        <v>31</v>
      </c>
      <c r="M127" t="s">
        <v>441</v>
      </c>
      <c r="N127" t="s">
        <v>44</v>
      </c>
      <c r="O127" s="1">
        <f>VLOOKUP(N127,'Campaign Data'!A:D,2,FALSE)</f>
        <v>45667</v>
      </c>
      <c r="P127" s="1">
        <f>VLOOKUP(N127,'Campaign Data'!A:D,3,FALSE)</f>
        <v>45698</v>
      </c>
      <c r="Q127" s="1" t="str">
        <f t="shared" si="1"/>
        <v>Before Campaign</v>
      </c>
      <c r="R127" s="26">
        <f>(Post[[#This Row],[Likes]]+Post[[#This Row],[Shares]]+Post[[#This Row],[Comments]])</f>
        <v>3489</v>
      </c>
      <c r="S127" s="2">
        <f>(Post[[#This Row],[Likes]]+Post[[#This Row],[Shares]]+Post[[#This Row],[Comments]]) / Post[[#This Row],[Impressions]]</f>
        <v>0.12537731780940059</v>
      </c>
    </row>
    <row r="128" spans="1:19" ht="12" customHeight="1" x14ac:dyDescent="0.3">
      <c r="A128" t="s">
        <v>206</v>
      </c>
      <c r="B128" t="s">
        <v>25</v>
      </c>
      <c r="C128" s="1">
        <v>45629</v>
      </c>
      <c r="D128" t="s">
        <v>50</v>
      </c>
      <c r="E128" t="s">
        <v>51</v>
      </c>
      <c r="F128">
        <v>3809</v>
      </c>
      <c r="G128">
        <v>273</v>
      </c>
      <c r="H128">
        <v>200</v>
      </c>
      <c r="I128">
        <v>34281</v>
      </c>
      <c r="J128">
        <v>33534</v>
      </c>
      <c r="K128">
        <v>83</v>
      </c>
      <c r="L128" t="s">
        <v>37</v>
      </c>
      <c r="M128" t="s">
        <v>441</v>
      </c>
      <c r="N128" t="s">
        <v>32</v>
      </c>
      <c r="O128" s="1">
        <f>VLOOKUP(N128,'Campaign Data'!A:D,2,FALSE)</f>
        <v>45570</v>
      </c>
      <c r="P128" s="1">
        <f>VLOOKUP(N128,'Campaign Data'!A:D,3,FALSE)</f>
        <v>45601</v>
      </c>
      <c r="Q128" s="1" t="str">
        <f t="shared" si="1"/>
        <v>Before Campaign</v>
      </c>
      <c r="R128" s="26">
        <f>(Post[[#This Row],[Likes]]+Post[[#This Row],[Shares]]+Post[[#This Row],[Comments]])</f>
        <v>4282</v>
      </c>
      <c r="S128" s="2">
        <f>(Post[[#This Row],[Likes]]+Post[[#This Row],[Shares]]+Post[[#This Row],[Comments]]) / Post[[#This Row],[Impressions]]</f>
        <v>0.12490884163239112</v>
      </c>
    </row>
    <row r="129" spans="1:19" ht="12" customHeight="1" x14ac:dyDescent="0.3">
      <c r="A129" t="s">
        <v>330</v>
      </c>
      <c r="B129" t="s">
        <v>34</v>
      </c>
      <c r="C129" s="1">
        <v>45791</v>
      </c>
      <c r="D129" t="s">
        <v>20</v>
      </c>
      <c r="E129" t="s">
        <v>21</v>
      </c>
      <c r="F129">
        <v>2634</v>
      </c>
      <c r="G129">
        <v>726</v>
      </c>
      <c r="H129">
        <v>241</v>
      </c>
      <c r="I129">
        <v>28974</v>
      </c>
      <c r="J129">
        <v>28102</v>
      </c>
      <c r="K129">
        <v>277</v>
      </c>
      <c r="L129" t="s">
        <v>31</v>
      </c>
      <c r="M129" t="s">
        <v>441</v>
      </c>
      <c r="N129" t="s">
        <v>32</v>
      </c>
      <c r="O129" s="1">
        <f>VLOOKUP(N129,'Campaign Data'!A:D,2,FALSE)</f>
        <v>45570</v>
      </c>
      <c r="P129" s="1">
        <f>VLOOKUP(N129,'Campaign Data'!A:D,3,FALSE)</f>
        <v>45601</v>
      </c>
      <c r="Q129" s="1" t="str">
        <f t="shared" si="1"/>
        <v>Before Campaign</v>
      </c>
      <c r="R129" s="26">
        <f>(Post[[#This Row],[Likes]]+Post[[#This Row],[Shares]]+Post[[#This Row],[Comments]])</f>
        <v>3601</v>
      </c>
      <c r="S129" s="2">
        <f>(Post[[#This Row],[Likes]]+Post[[#This Row],[Shares]]+Post[[#This Row],[Comments]]) / Post[[#This Row],[Impressions]]</f>
        <v>0.12428384068475185</v>
      </c>
    </row>
    <row r="130" spans="1:19" ht="12" customHeight="1" x14ac:dyDescent="0.3">
      <c r="A130" t="s">
        <v>329</v>
      </c>
      <c r="B130" t="s">
        <v>34</v>
      </c>
      <c r="C130" s="1">
        <v>45613</v>
      </c>
      <c r="D130" t="s">
        <v>20</v>
      </c>
      <c r="E130" t="s">
        <v>21</v>
      </c>
      <c r="F130">
        <v>880</v>
      </c>
      <c r="G130">
        <v>297</v>
      </c>
      <c r="H130">
        <v>345</v>
      </c>
      <c r="I130">
        <v>12320</v>
      </c>
      <c r="J130">
        <v>11978</v>
      </c>
      <c r="K130">
        <v>238</v>
      </c>
      <c r="L130" t="s">
        <v>17</v>
      </c>
      <c r="M130" t="s">
        <v>441</v>
      </c>
      <c r="N130" t="s">
        <v>23</v>
      </c>
      <c r="O130" s="1">
        <f>VLOOKUP(N130,'Campaign Data'!A:D,2,FALSE)</f>
        <v>45453</v>
      </c>
      <c r="P130" s="1">
        <f>VLOOKUP(N130,'Campaign Data'!A:D,3,FALSE)</f>
        <v>45478</v>
      </c>
      <c r="Q130" s="1" t="str">
        <f t="shared" ref="Q130:Q193" si="2">IF(AND(C131&gt;=O131,C131&lt;=P131),"During Campaign","Before Campaign")</f>
        <v>Before Campaign</v>
      </c>
      <c r="R130" s="26">
        <f>(Post[[#This Row],[Likes]]+Post[[#This Row],[Shares]]+Post[[#This Row],[Comments]])</f>
        <v>1522</v>
      </c>
      <c r="S130" s="2">
        <f>(Post[[#This Row],[Likes]]+Post[[#This Row],[Shares]]+Post[[#This Row],[Comments]]) / Post[[#This Row],[Impressions]]</f>
        <v>0.12353896103896105</v>
      </c>
    </row>
    <row r="131" spans="1:19" ht="12" customHeight="1" x14ac:dyDescent="0.3">
      <c r="A131" t="s">
        <v>249</v>
      </c>
      <c r="B131" t="s">
        <v>25</v>
      </c>
      <c r="C131" s="1">
        <v>45719</v>
      </c>
      <c r="D131" t="s">
        <v>50</v>
      </c>
      <c r="E131" t="s">
        <v>51</v>
      </c>
      <c r="F131">
        <v>3874</v>
      </c>
      <c r="G131">
        <v>884</v>
      </c>
      <c r="H131">
        <v>19</v>
      </c>
      <c r="I131">
        <v>38740</v>
      </c>
      <c r="J131">
        <v>38552</v>
      </c>
      <c r="K131">
        <v>219</v>
      </c>
      <c r="L131" t="s">
        <v>31</v>
      </c>
      <c r="M131" t="s">
        <v>441</v>
      </c>
      <c r="N131" t="s">
        <v>44</v>
      </c>
      <c r="O131" s="1">
        <f>VLOOKUP(N131,'Campaign Data'!A:D,2,FALSE)</f>
        <v>45667</v>
      </c>
      <c r="P131" s="1">
        <f>VLOOKUP(N131,'Campaign Data'!A:D,3,FALSE)</f>
        <v>45698</v>
      </c>
      <c r="Q131" s="1" t="str">
        <f t="shared" si="2"/>
        <v>Before Campaign</v>
      </c>
      <c r="R131" s="26">
        <f>(Post[[#This Row],[Likes]]+Post[[#This Row],[Shares]]+Post[[#This Row],[Comments]])</f>
        <v>4777</v>
      </c>
      <c r="S131" s="2">
        <f>(Post[[#This Row],[Likes]]+Post[[#This Row],[Shares]]+Post[[#This Row],[Comments]]) / Post[[#This Row],[Impressions]]</f>
        <v>0.123309241094476</v>
      </c>
    </row>
    <row r="132" spans="1:19" ht="12" customHeight="1" x14ac:dyDescent="0.3">
      <c r="A132" t="s">
        <v>147</v>
      </c>
      <c r="B132" t="s">
        <v>27</v>
      </c>
      <c r="C132" s="1">
        <v>45502</v>
      </c>
      <c r="D132" t="s">
        <v>15</v>
      </c>
      <c r="E132" t="s">
        <v>16</v>
      </c>
      <c r="F132">
        <v>3523</v>
      </c>
      <c r="G132">
        <v>753</v>
      </c>
      <c r="H132">
        <v>482</v>
      </c>
      <c r="I132">
        <v>38753</v>
      </c>
      <c r="J132">
        <v>38579</v>
      </c>
      <c r="K132">
        <v>270</v>
      </c>
      <c r="L132" t="s">
        <v>52</v>
      </c>
      <c r="M132" t="s">
        <v>31</v>
      </c>
      <c r="N132" t="s">
        <v>23</v>
      </c>
      <c r="O132" s="1">
        <f>VLOOKUP(N132,'Campaign Data'!A:D,2,FALSE)</f>
        <v>45453</v>
      </c>
      <c r="P132" s="1">
        <f>VLOOKUP(N132,'Campaign Data'!A:D,3,FALSE)</f>
        <v>45478</v>
      </c>
      <c r="Q132" s="1" t="str">
        <f t="shared" si="2"/>
        <v>Before Campaign</v>
      </c>
      <c r="R132" s="26">
        <f>(Post[[#This Row],[Likes]]+Post[[#This Row],[Shares]]+Post[[#This Row],[Comments]])</f>
        <v>4758</v>
      </c>
      <c r="S132" s="2">
        <f>(Post[[#This Row],[Likes]]+Post[[#This Row],[Shares]]+Post[[#This Row],[Comments]]) / Post[[#This Row],[Impressions]]</f>
        <v>0.12277759141227776</v>
      </c>
    </row>
    <row r="133" spans="1:19" ht="12" customHeight="1" x14ac:dyDescent="0.3">
      <c r="A133" t="s">
        <v>282</v>
      </c>
      <c r="B133" t="s">
        <v>34</v>
      </c>
      <c r="C133" s="1">
        <v>45669</v>
      </c>
      <c r="D133" t="s">
        <v>15</v>
      </c>
      <c r="E133" t="s">
        <v>16</v>
      </c>
      <c r="F133">
        <v>4134</v>
      </c>
      <c r="G133">
        <v>824</v>
      </c>
      <c r="H133">
        <v>99</v>
      </c>
      <c r="I133">
        <v>41340</v>
      </c>
      <c r="J133">
        <v>41050</v>
      </c>
      <c r="K133">
        <v>177</v>
      </c>
      <c r="L133" t="s">
        <v>22</v>
      </c>
      <c r="M133" t="s">
        <v>441</v>
      </c>
      <c r="N133" t="s">
        <v>23</v>
      </c>
      <c r="O133" s="1">
        <f>VLOOKUP(N133,'Campaign Data'!A:D,2,FALSE)</f>
        <v>45453</v>
      </c>
      <c r="P133" s="1">
        <f>VLOOKUP(N133,'Campaign Data'!A:D,3,FALSE)</f>
        <v>45478</v>
      </c>
      <c r="Q133" s="1" t="str">
        <f t="shared" si="2"/>
        <v>Before Campaign</v>
      </c>
      <c r="R133" s="26">
        <f>(Post[[#This Row],[Likes]]+Post[[#This Row],[Shares]]+Post[[#This Row],[Comments]])</f>
        <v>5057</v>
      </c>
      <c r="S133" s="2">
        <f>(Post[[#This Row],[Likes]]+Post[[#This Row],[Shares]]+Post[[#This Row],[Comments]]) / Post[[#This Row],[Impressions]]</f>
        <v>0.12232704402515723</v>
      </c>
    </row>
    <row r="134" spans="1:19" ht="12" customHeight="1" x14ac:dyDescent="0.3">
      <c r="A134" t="s">
        <v>112</v>
      </c>
      <c r="B134" t="s">
        <v>27</v>
      </c>
      <c r="C134" s="1">
        <v>45505</v>
      </c>
      <c r="D134" t="s">
        <v>15</v>
      </c>
      <c r="E134" t="s">
        <v>16</v>
      </c>
      <c r="F134">
        <v>1674</v>
      </c>
      <c r="G134">
        <v>929</v>
      </c>
      <c r="H134">
        <v>37</v>
      </c>
      <c r="I134">
        <v>21762</v>
      </c>
      <c r="J134">
        <v>20998</v>
      </c>
      <c r="K134">
        <v>255</v>
      </c>
      <c r="L134" t="s">
        <v>31</v>
      </c>
      <c r="M134" t="s">
        <v>52</v>
      </c>
      <c r="N134" t="s">
        <v>32</v>
      </c>
      <c r="O134" s="1">
        <f>VLOOKUP(N134,'Campaign Data'!A:D,2,FALSE)</f>
        <v>45570</v>
      </c>
      <c r="P134" s="1">
        <f>VLOOKUP(N134,'Campaign Data'!A:D,3,FALSE)</f>
        <v>45601</v>
      </c>
      <c r="Q134" s="1" t="str">
        <f t="shared" si="2"/>
        <v>Before Campaign</v>
      </c>
      <c r="R134" s="26">
        <f>(Post[[#This Row],[Likes]]+Post[[#This Row],[Shares]]+Post[[#This Row],[Comments]])</f>
        <v>2640</v>
      </c>
      <c r="S134" s="2">
        <f>(Post[[#This Row],[Likes]]+Post[[#This Row],[Shares]]+Post[[#This Row],[Comments]]) / Post[[#This Row],[Impressions]]</f>
        <v>0.12131237937689551</v>
      </c>
    </row>
    <row r="135" spans="1:19" ht="12" customHeight="1" x14ac:dyDescent="0.3">
      <c r="A135" t="s">
        <v>292</v>
      </c>
      <c r="B135" t="s">
        <v>34</v>
      </c>
      <c r="C135" s="1">
        <v>45750</v>
      </c>
      <c r="D135" t="s">
        <v>28</v>
      </c>
      <c r="E135" t="s">
        <v>29</v>
      </c>
      <c r="F135">
        <v>3767</v>
      </c>
      <c r="G135">
        <v>514</v>
      </c>
      <c r="H135">
        <v>238</v>
      </c>
      <c r="I135">
        <v>37670</v>
      </c>
      <c r="J135">
        <v>36807</v>
      </c>
      <c r="K135">
        <v>226</v>
      </c>
      <c r="L135" t="s">
        <v>31</v>
      </c>
      <c r="M135" t="s">
        <v>52</v>
      </c>
      <c r="N135" t="s">
        <v>18</v>
      </c>
      <c r="O135" s="1">
        <f>VLOOKUP(N135,'Campaign Data'!A:D,2,FALSE)</f>
        <v>45505</v>
      </c>
      <c r="P135" s="1">
        <f>VLOOKUP(N135,'Campaign Data'!A:D,3,FALSE)</f>
        <v>45535</v>
      </c>
      <c r="Q135" s="1" t="str">
        <f t="shared" si="2"/>
        <v>Before Campaign</v>
      </c>
      <c r="R135" s="26">
        <f>(Post[[#This Row],[Likes]]+Post[[#This Row],[Shares]]+Post[[#This Row],[Comments]])</f>
        <v>4519</v>
      </c>
      <c r="S135" s="2">
        <f>(Post[[#This Row],[Likes]]+Post[[#This Row],[Shares]]+Post[[#This Row],[Comments]]) / Post[[#This Row],[Impressions]]</f>
        <v>0.11996283514733209</v>
      </c>
    </row>
    <row r="136" spans="1:19" ht="12" customHeight="1" x14ac:dyDescent="0.3">
      <c r="A136" t="s">
        <v>108</v>
      </c>
      <c r="B136" t="s">
        <v>25</v>
      </c>
      <c r="C136" s="1">
        <v>45537</v>
      </c>
      <c r="D136" t="s">
        <v>35</v>
      </c>
      <c r="E136" t="s">
        <v>36</v>
      </c>
      <c r="F136">
        <v>2551</v>
      </c>
      <c r="G136">
        <v>915</v>
      </c>
      <c r="H136">
        <v>205</v>
      </c>
      <c r="I136">
        <v>30612</v>
      </c>
      <c r="J136">
        <v>30360</v>
      </c>
      <c r="K136">
        <v>227</v>
      </c>
      <c r="L136" t="s">
        <v>17</v>
      </c>
      <c r="M136" t="s">
        <v>52</v>
      </c>
      <c r="N136" t="s">
        <v>23</v>
      </c>
      <c r="O136" s="1">
        <f>VLOOKUP(N136,'Campaign Data'!A:D,2,FALSE)</f>
        <v>45453</v>
      </c>
      <c r="P136" s="1">
        <f>VLOOKUP(N136,'Campaign Data'!A:D,3,FALSE)</f>
        <v>45478</v>
      </c>
      <c r="Q136" s="1" t="str">
        <f t="shared" si="2"/>
        <v>Before Campaign</v>
      </c>
      <c r="R136" s="26">
        <f>(Post[[#This Row],[Likes]]+Post[[#This Row],[Shares]]+Post[[#This Row],[Comments]])</f>
        <v>3671</v>
      </c>
      <c r="S136" s="2">
        <f>(Post[[#This Row],[Likes]]+Post[[#This Row],[Shares]]+Post[[#This Row],[Comments]]) / Post[[#This Row],[Impressions]]</f>
        <v>0.1199202926956749</v>
      </c>
    </row>
    <row r="137" spans="1:19" ht="12" customHeight="1" x14ac:dyDescent="0.3">
      <c r="A137" t="s">
        <v>102</v>
      </c>
      <c r="B137" t="s">
        <v>27</v>
      </c>
      <c r="C137" s="1">
        <v>45744</v>
      </c>
      <c r="D137" t="s">
        <v>28</v>
      </c>
      <c r="E137" t="s">
        <v>29</v>
      </c>
      <c r="F137">
        <v>1881</v>
      </c>
      <c r="G137">
        <v>501</v>
      </c>
      <c r="H137">
        <v>99</v>
      </c>
      <c r="I137">
        <v>20691</v>
      </c>
      <c r="J137">
        <v>19987</v>
      </c>
      <c r="K137">
        <v>289</v>
      </c>
      <c r="L137" t="s">
        <v>52</v>
      </c>
      <c r="M137" t="s">
        <v>441</v>
      </c>
      <c r="N137" t="s">
        <v>23</v>
      </c>
      <c r="O137" s="1">
        <f>VLOOKUP(N137,'Campaign Data'!A:D,2,FALSE)</f>
        <v>45453</v>
      </c>
      <c r="P137" s="1">
        <f>VLOOKUP(N137,'Campaign Data'!A:D,3,FALSE)</f>
        <v>45478</v>
      </c>
      <c r="Q137" s="1" t="str">
        <f t="shared" si="2"/>
        <v>Before Campaign</v>
      </c>
      <c r="R137" s="26">
        <f>(Post[[#This Row],[Likes]]+Post[[#This Row],[Shares]]+Post[[#This Row],[Comments]])</f>
        <v>2481</v>
      </c>
      <c r="S137" s="2">
        <f>(Post[[#This Row],[Likes]]+Post[[#This Row],[Shares]]+Post[[#This Row],[Comments]]) / Post[[#This Row],[Impressions]]</f>
        <v>0.11990720603160794</v>
      </c>
    </row>
    <row r="138" spans="1:19" ht="12" customHeight="1" x14ac:dyDescent="0.3">
      <c r="A138" t="s">
        <v>284</v>
      </c>
      <c r="B138" t="s">
        <v>34</v>
      </c>
      <c r="C138" s="1">
        <v>45531</v>
      </c>
      <c r="D138" t="s">
        <v>15</v>
      </c>
      <c r="E138" t="s">
        <v>16</v>
      </c>
      <c r="F138">
        <v>3960</v>
      </c>
      <c r="G138">
        <v>266</v>
      </c>
      <c r="H138">
        <v>8</v>
      </c>
      <c r="I138">
        <v>35640</v>
      </c>
      <c r="J138">
        <v>34850</v>
      </c>
      <c r="K138">
        <v>208</v>
      </c>
      <c r="L138" t="s">
        <v>37</v>
      </c>
      <c r="M138" t="s">
        <v>22</v>
      </c>
      <c r="N138" t="s">
        <v>44</v>
      </c>
      <c r="O138" s="1">
        <f>VLOOKUP(N138,'Campaign Data'!A:D,2,FALSE)</f>
        <v>45667</v>
      </c>
      <c r="P138" s="1">
        <f>VLOOKUP(N138,'Campaign Data'!A:D,3,FALSE)</f>
        <v>45698</v>
      </c>
      <c r="Q138" s="1" t="str">
        <f t="shared" si="2"/>
        <v>Before Campaign</v>
      </c>
      <c r="R138" s="26">
        <f>(Post[[#This Row],[Likes]]+Post[[#This Row],[Shares]]+Post[[#This Row],[Comments]])</f>
        <v>4234</v>
      </c>
      <c r="S138" s="2">
        <f>(Post[[#This Row],[Likes]]+Post[[#This Row],[Shares]]+Post[[#This Row],[Comments]]) / Post[[#This Row],[Impressions]]</f>
        <v>0.11879910213243547</v>
      </c>
    </row>
    <row r="139" spans="1:19" ht="12" customHeight="1" x14ac:dyDescent="0.3">
      <c r="A139" t="s">
        <v>72</v>
      </c>
      <c r="B139" t="s">
        <v>27</v>
      </c>
      <c r="C139" s="1">
        <v>45626</v>
      </c>
      <c r="D139" t="s">
        <v>50</v>
      </c>
      <c r="E139" t="s">
        <v>51</v>
      </c>
      <c r="F139">
        <v>3775</v>
      </c>
      <c r="G139">
        <v>16</v>
      </c>
      <c r="H139">
        <v>239</v>
      </c>
      <c r="I139">
        <v>33975</v>
      </c>
      <c r="J139">
        <v>33310</v>
      </c>
      <c r="K139">
        <v>271</v>
      </c>
      <c r="L139" t="s">
        <v>31</v>
      </c>
      <c r="M139" t="s">
        <v>17</v>
      </c>
      <c r="N139" t="s">
        <v>32</v>
      </c>
      <c r="O139" s="1">
        <f>VLOOKUP(N139,'Campaign Data'!A:D,2,FALSE)</f>
        <v>45570</v>
      </c>
      <c r="P139" s="1">
        <f>VLOOKUP(N139,'Campaign Data'!A:D,3,FALSE)</f>
        <v>45601</v>
      </c>
      <c r="Q139" s="1" t="str">
        <f t="shared" si="2"/>
        <v>Before Campaign</v>
      </c>
      <c r="R139" s="26">
        <f>(Post[[#This Row],[Likes]]+Post[[#This Row],[Shares]]+Post[[#This Row],[Comments]])</f>
        <v>4030</v>
      </c>
      <c r="S139" s="2">
        <f>(Post[[#This Row],[Likes]]+Post[[#This Row],[Shares]]+Post[[#This Row],[Comments]]) / Post[[#This Row],[Impressions]]</f>
        <v>0.11861662987490802</v>
      </c>
    </row>
    <row r="140" spans="1:19" ht="12" customHeight="1" x14ac:dyDescent="0.3">
      <c r="A140" t="s">
        <v>154</v>
      </c>
      <c r="B140" t="s">
        <v>14</v>
      </c>
      <c r="C140" s="1">
        <v>45600</v>
      </c>
      <c r="D140" t="s">
        <v>40</v>
      </c>
      <c r="E140" t="s">
        <v>41</v>
      </c>
      <c r="F140">
        <v>1606</v>
      </c>
      <c r="G140">
        <v>451</v>
      </c>
      <c r="H140">
        <v>405</v>
      </c>
      <c r="I140">
        <v>20878</v>
      </c>
      <c r="J140">
        <v>20190</v>
      </c>
      <c r="K140">
        <v>219</v>
      </c>
      <c r="L140" t="s">
        <v>17</v>
      </c>
      <c r="M140" t="s">
        <v>31</v>
      </c>
      <c r="N140" t="s">
        <v>23</v>
      </c>
      <c r="O140" s="1">
        <f>VLOOKUP(N140,'Campaign Data'!A:D,2,FALSE)</f>
        <v>45453</v>
      </c>
      <c r="P140" s="1">
        <f>VLOOKUP(N140,'Campaign Data'!A:D,3,FALSE)</f>
        <v>45478</v>
      </c>
      <c r="Q140" s="1" t="str">
        <f t="shared" si="2"/>
        <v>Before Campaign</v>
      </c>
      <c r="R140" s="26">
        <f>(Post[[#This Row],[Likes]]+Post[[#This Row],[Shares]]+Post[[#This Row],[Comments]])</f>
        <v>2462</v>
      </c>
      <c r="S140" s="2">
        <f>(Post[[#This Row],[Likes]]+Post[[#This Row],[Shares]]+Post[[#This Row],[Comments]]) / Post[[#This Row],[Impressions]]</f>
        <v>0.11792317271769326</v>
      </c>
    </row>
    <row r="141" spans="1:19" ht="12" customHeight="1" x14ac:dyDescent="0.3">
      <c r="A141" t="s">
        <v>288</v>
      </c>
      <c r="B141" t="s">
        <v>27</v>
      </c>
      <c r="C141" s="1">
        <v>45743</v>
      </c>
      <c r="D141" t="s">
        <v>35</v>
      </c>
      <c r="E141" t="s">
        <v>36</v>
      </c>
      <c r="F141">
        <v>1377</v>
      </c>
      <c r="G141">
        <v>796</v>
      </c>
      <c r="H141">
        <v>387</v>
      </c>
      <c r="I141">
        <v>22032</v>
      </c>
      <c r="J141">
        <v>21869</v>
      </c>
      <c r="K141">
        <v>189</v>
      </c>
      <c r="L141" t="s">
        <v>52</v>
      </c>
      <c r="M141" t="s">
        <v>22</v>
      </c>
      <c r="N141" t="s">
        <v>32</v>
      </c>
      <c r="O141" s="1">
        <f>VLOOKUP(N141,'Campaign Data'!A:D,2,FALSE)</f>
        <v>45570</v>
      </c>
      <c r="P141" s="1">
        <f>VLOOKUP(N141,'Campaign Data'!A:D,3,FALSE)</f>
        <v>45601</v>
      </c>
      <c r="Q141" s="1" t="str">
        <f t="shared" si="2"/>
        <v>Before Campaign</v>
      </c>
      <c r="R141" s="26">
        <f>(Post[[#This Row],[Likes]]+Post[[#This Row],[Shares]]+Post[[#This Row],[Comments]])</f>
        <v>2560</v>
      </c>
      <c r="S141" s="2">
        <f>(Post[[#This Row],[Likes]]+Post[[#This Row],[Shares]]+Post[[#This Row],[Comments]]) / Post[[#This Row],[Impressions]]</f>
        <v>0.11619462599854757</v>
      </c>
    </row>
    <row r="142" spans="1:19" ht="12" customHeight="1" x14ac:dyDescent="0.3">
      <c r="A142" t="s">
        <v>45</v>
      </c>
      <c r="B142" t="s">
        <v>27</v>
      </c>
      <c r="C142" s="1">
        <v>45690</v>
      </c>
      <c r="D142" t="s">
        <v>28</v>
      </c>
      <c r="E142" t="s">
        <v>29</v>
      </c>
      <c r="F142">
        <v>1792</v>
      </c>
      <c r="G142">
        <v>614</v>
      </c>
      <c r="H142">
        <v>497</v>
      </c>
      <c r="I142">
        <v>25088</v>
      </c>
      <c r="J142">
        <v>24675</v>
      </c>
      <c r="K142">
        <v>65</v>
      </c>
      <c r="L142" t="s">
        <v>31</v>
      </c>
      <c r="M142" t="s">
        <v>441</v>
      </c>
      <c r="N142" t="s">
        <v>18</v>
      </c>
      <c r="O142" s="1">
        <f>VLOOKUP(N142,'Campaign Data'!A:D,2,FALSE)</f>
        <v>45505</v>
      </c>
      <c r="P142" s="1">
        <f>VLOOKUP(N142,'Campaign Data'!A:D,3,FALSE)</f>
        <v>45535</v>
      </c>
      <c r="Q142" s="1" t="str">
        <f t="shared" si="2"/>
        <v>Before Campaign</v>
      </c>
      <c r="R142" s="26">
        <f>(Post[[#This Row],[Likes]]+Post[[#This Row],[Shares]]+Post[[#This Row],[Comments]])</f>
        <v>2903</v>
      </c>
      <c r="S142" s="2">
        <f>(Post[[#This Row],[Likes]]+Post[[#This Row],[Shares]]+Post[[#This Row],[Comments]]) / Post[[#This Row],[Impressions]]</f>
        <v>0.11571269132653061</v>
      </c>
    </row>
    <row r="143" spans="1:19" ht="12" customHeight="1" x14ac:dyDescent="0.3">
      <c r="A143" t="s">
        <v>198</v>
      </c>
      <c r="B143" t="s">
        <v>14</v>
      </c>
      <c r="C143" s="1">
        <v>45707</v>
      </c>
      <c r="D143" t="s">
        <v>20</v>
      </c>
      <c r="E143" t="s">
        <v>21</v>
      </c>
      <c r="F143">
        <v>4671</v>
      </c>
      <c r="G143">
        <v>876</v>
      </c>
      <c r="H143">
        <v>366</v>
      </c>
      <c r="I143">
        <v>51381</v>
      </c>
      <c r="J143">
        <v>50565</v>
      </c>
      <c r="K143">
        <v>245</v>
      </c>
      <c r="L143" t="s">
        <v>17</v>
      </c>
      <c r="M143" t="s">
        <v>441</v>
      </c>
      <c r="N143" t="s">
        <v>23</v>
      </c>
      <c r="O143" s="1">
        <f>VLOOKUP(N143,'Campaign Data'!A:D,2,FALSE)</f>
        <v>45453</v>
      </c>
      <c r="P143" s="1">
        <f>VLOOKUP(N143,'Campaign Data'!A:D,3,FALSE)</f>
        <v>45478</v>
      </c>
      <c r="Q143" s="1" t="str">
        <f t="shared" si="2"/>
        <v>Before Campaign</v>
      </c>
      <c r="R143" s="26">
        <f>(Post[[#This Row],[Likes]]+Post[[#This Row],[Shares]]+Post[[#This Row],[Comments]])</f>
        <v>5913</v>
      </c>
      <c r="S143" s="2">
        <f>(Post[[#This Row],[Likes]]+Post[[#This Row],[Shares]]+Post[[#This Row],[Comments]]) / Post[[#This Row],[Impressions]]</f>
        <v>0.11508145034156594</v>
      </c>
    </row>
    <row r="144" spans="1:19" ht="12" customHeight="1" x14ac:dyDescent="0.3">
      <c r="A144" t="s">
        <v>192</v>
      </c>
      <c r="B144" t="s">
        <v>25</v>
      </c>
      <c r="C144" s="1">
        <v>45647</v>
      </c>
      <c r="D144" t="s">
        <v>40</v>
      </c>
      <c r="E144" t="s">
        <v>41</v>
      </c>
      <c r="F144">
        <v>2283</v>
      </c>
      <c r="G144">
        <v>210</v>
      </c>
      <c r="H144">
        <v>130</v>
      </c>
      <c r="I144">
        <v>22830</v>
      </c>
      <c r="J144">
        <v>22617</v>
      </c>
      <c r="K144">
        <v>143</v>
      </c>
      <c r="L144" t="s">
        <v>22</v>
      </c>
      <c r="M144" t="s">
        <v>31</v>
      </c>
      <c r="N144" t="s">
        <v>32</v>
      </c>
      <c r="O144" s="1">
        <f>VLOOKUP(N144,'Campaign Data'!A:D,2,FALSE)</f>
        <v>45570</v>
      </c>
      <c r="P144" s="1">
        <f>VLOOKUP(N144,'Campaign Data'!A:D,3,FALSE)</f>
        <v>45601</v>
      </c>
      <c r="Q144" s="1" t="str">
        <f t="shared" si="2"/>
        <v>Before Campaign</v>
      </c>
      <c r="R144" s="26">
        <f>(Post[[#This Row],[Likes]]+Post[[#This Row],[Shares]]+Post[[#This Row],[Comments]])</f>
        <v>2623</v>
      </c>
      <c r="S144" s="2">
        <f>(Post[[#This Row],[Likes]]+Post[[#This Row],[Shares]]+Post[[#This Row],[Comments]]) / Post[[#This Row],[Impressions]]</f>
        <v>0.11489268506351293</v>
      </c>
    </row>
    <row r="145" spans="1:19" ht="12" customHeight="1" x14ac:dyDescent="0.3">
      <c r="A145" t="s">
        <v>321</v>
      </c>
      <c r="B145" t="s">
        <v>14</v>
      </c>
      <c r="C145" s="1">
        <v>45552</v>
      </c>
      <c r="D145" t="s">
        <v>20</v>
      </c>
      <c r="E145" t="s">
        <v>21</v>
      </c>
      <c r="F145">
        <v>571</v>
      </c>
      <c r="G145">
        <v>190</v>
      </c>
      <c r="H145">
        <v>352</v>
      </c>
      <c r="I145">
        <v>9707</v>
      </c>
      <c r="J145">
        <v>9418</v>
      </c>
      <c r="K145">
        <v>231</v>
      </c>
      <c r="L145" t="s">
        <v>52</v>
      </c>
      <c r="M145" t="s">
        <v>441</v>
      </c>
      <c r="N145" t="s">
        <v>23</v>
      </c>
      <c r="O145" s="1">
        <f>VLOOKUP(N145,'Campaign Data'!A:D,2,FALSE)</f>
        <v>45453</v>
      </c>
      <c r="P145" s="1">
        <f>VLOOKUP(N145,'Campaign Data'!A:D,3,FALSE)</f>
        <v>45478</v>
      </c>
      <c r="Q145" s="1" t="str">
        <f t="shared" si="2"/>
        <v>Before Campaign</v>
      </c>
      <c r="R145" s="26">
        <f>(Post[[#This Row],[Likes]]+Post[[#This Row],[Shares]]+Post[[#This Row],[Comments]])</f>
        <v>1113</v>
      </c>
      <c r="S145" s="2">
        <f>(Post[[#This Row],[Likes]]+Post[[#This Row],[Shares]]+Post[[#This Row],[Comments]]) / Post[[#This Row],[Impressions]]</f>
        <v>0.11465952405480581</v>
      </c>
    </row>
    <row r="146" spans="1:19" ht="12" customHeight="1" x14ac:dyDescent="0.3">
      <c r="A146" t="s">
        <v>150</v>
      </c>
      <c r="B146" t="s">
        <v>14</v>
      </c>
      <c r="C146" s="1">
        <v>45567</v>
      </c>
      <c r="D146" t="s">
        <v>35</v>
      </c>
      <c r="E146" t="s">
        <v>36</v>
      </c>
      <c r="F146">
        <v>4419</v>
      </c>
      <c r="G146">
        <v>236</v>
      </c>
      <c r="H146">
        <v>369</v>
      </c>
      <c r="I146">
        <v>44190</v>
      </c>
      <c r="J146">
        <v>43582</v>
      </c>
      <c r="K146">
        <v>10</v>
      </c>
      <c r="L146" t="s">
        <v>37</v>
      </c>
      <c r="M146" t="s">
        <v>441</v>
      </c>
      <c r="N146" t="s">
        <v>44</v>
      </c>
      <c r="O146" s="1">
        <f>VLOOKUP(N146,'Campaign Data'!A:D,2,FALSE)</f>
        <v>45667</v>
      </c>
      <c r="P146" s="1">
        <f>VLOOKUP(N146,'Campaign Data'!A:D,3,FALSE)</f>
        <v>45698</v>
      </c>
      <c r="Q146" s="1" t="str">
        <f t="shared" si="2"/>
        <v>Before Campaign</v>
      </c>
      <c r="R146" s="26">
        <f>(Post[[#This Row],[Likes]]+Post[[#This Row],[Shares]]+Post[[#This Row],[Comments]])</f>
        <v>5024</v>
      </c>
      <c r="S146" s="2">
        <f>(Post[[#This Row],[Likes]]+Post[[#This Row],[Shares]]+Post[[#This Row],[Comments]]) / Post[[#This Row],[Impressions]]</f>
        <v>0.11369088028965829</v>
      </c>
    </row>
    <row r="147" spans="1:19" ht="12" customHeight="1" x14ac:dyDescent="0.3">
      <c r="A147" t="s">
        <v>195</v>
      </c>
      <c r="B147" t="s">
        <v>27</v>
      </c>
      <c r="C147" s="1">
        <v>45515</v>
      </c>
      <c r="D147" t="s">
        <v>28</v>
      </c>
      <c r="E147" t="s">
        <v>29</v>
      </c>
      <c r="F147">
        <v>1762</v>
      </c>
      <c r="G147">
        <v>405</v>
      </c>
      <c r="H147">
        <v>423</v>
      </c>
      <c r="I147">
        <v>22906</v>
      </c>
      <c r="J147">
        <v>21925</v>
      </c>
      <c r="K147">
        <v>25</v>
      </c>
      <c r="L147" t="s">
        <v>52</v>
      </c>
      <c r="M147" t="s">
        <v>441</v>
      </c>
      <c r="N147" t="s">
        <v>23</v>
      </c>
      <c r="O147" s="1">
        <f>VLOOKUP(N147,'Campaign Data'!A:D,2,FALSE)</f>
        <v>45453</v>
      </c>
      <c r="P147" s="1">
        <f>VLOOKUP(N147,'Campaign Data'!A:D,3,FALSE)</f>
        <v>45478</v>
      </c>
      <c r="Q147" s="1" t="str">
        <f t="shared" si="2"/>
        <v>Before Campaign</v>
      </c>
      <c r="R147" s="26">
        <f>(Post[[#This Row],[Likes]]+Post[[#This Row],[Shares]]+Post[[#This Row],[Comments]])</f>
        <v>2590</v>
      </c>
      <c r="S147" s="2">
        <f>(Post[[#This Row],[Likes]]+Post[[#This Row],[Shares]]+Post[[#This Row],[Comments]]) / Post[[#This Row],[Impressions]]</f>
        <v>0.11307081114118571</v>
      </c>
    </row>
    <row r="148" spans="1:19" ht="12" customHeight="1" x14ac:dyDescent="0.3">
      <c r="A148" t="s">
        <v>135</v>
      </c>
      <c r="B148" t="s">
        <v>14</v>
      </c>
      <c r="C148" s="1">
        <v>45453</v>
      </c>
      <c r="D148" t="s">
        <v>28</v>
      </c>
      <c r="E148" t="s">
        <v>29</v>
      </c>
      <c r="F148">
        <v>1575</v>
      </c>
      <c r="G148">
        <v>771</v>
      </c>
      <c r="H148">
        <v>486</v>
      </c>
      <c r="I148">
        <v>25200</v>
      </c>
      <c r="J148">
        <v>24826</v>
      </c>
      <c r="K148">
        <v>17</v>
      </c>
      <c r="L148" t="s">
        <v>31</v>
      </c>
      <c r="M148" t="s">
        <v>441</v>
      </c>
      <c r="N148" t="s">
        <v>32</v>
      </c>
      <c r="O148" s="1">
        <f>VLOOKUP(N148,'Campaign Data'!A:D,2,FALSE)</f>
        <v>45570</v>
      </c>
      <c r="P148" s="1">
        <f>VLOOKUP(N148,'Campaign Data'!A:D,3,FALSE)</f>
        <v>45601</v>
      </c>
      <c r="Q148" s="1" t="str">
        <f t="shared" si="2"/>
        <v>During Campaign</v>
      </c>
      <c r="R148" s="26">
        <f>(Post[[#This Row],[Likes]]+Post[[#This Row],[Shares]]+Post[[#This Row],[Comments]])</f>
        <v>2832</v>
      </c>
      <c r="S148" s="2">
        <f>(Post[[#This Row],[Likes]]+Post[[#This Row],[Shares]]+Post[[#This Row],[Comments]]) / Post[[#This Row],[Impressions]]</f>
        <v>0.11238095238095239</v>
      </c>
    </row>
    <row r="149" spans="1:19" ht="12" customHeight="1" x14ac:dyDescent="0.3">
      <c r="A149" t="s">
        <v>264</v>
      </c>
      <c r="B149" t="s">
        <v>27</v>
      </c>
      <c r="C149" s="1">
        <v>45455</v>
      </c>
      <c r="D149" t="s">
        <v>20</v>
      </c>
      <c r="E149" t="s">
        <v>21</v>
      </c>
      <c r="F149">
        <v>246</v>
      </c>
      <c r="G149">
        <v>149</v>
      </c>
      <c r="H149">
        <v>130</v>
      </c>
      <c r="I149">
        <v>4674</v>
      </c>
      <c r="J149">
        <v>4390</v>
      </c>
      <c r="K149">
        <v>217</v>
      </c>
      <c r="L149" t="s">
        <v>37</v>
      </c>
      <c r="M149" t="s">
        <v>52</v>
      </c>
      <c r="N149" t="s">
        <v>23</v>
      </c>
      <c r="O149" s="1">
        <f>VLOOKUP(N149,'Campaign Data'!A:D,2,FALSE)</f>
        <v>45453</v>
      </c>
      <c r="P149" s="1">
        <f>VLOOKUP(N149,'Campaign Data'!A:D,3,FALSE)</f>
        <v>45478</v>
      </c>
      <c r="Q149" s="1" t="str">
        <f t="shared" si="2"/>
        <v>Before Campaign</v>
      </c>
      <c r="R149" s="26">
        <f>(Post[[#This Row],[Likes]]+Post[[#This Row],[Shares]]+Post[[#This Row],[Comments]])</f>
        <v>525</v>
      </c>
      <c r="S149" s="2">
        <f>(Post[[#This Row],[Likes]]+Post[[#This Row],[Shares]]+Post[[#This Row],[Comments]]) / Post[[#This Row],[Impressions]]</f>
        <v>0.11232349165596919</v>
      </c>
    </row>
    <row r="150" spans="1:19" ht="12" customHeight="1" x14ac:dyDescent="0.3">
      <c r="A150" t="s">
        <v>259</v>
      </c>
      <c r="B150" t="s">
        <v>34</v>
      </c>
      <c r="C150" s="1">
        <v>45573</v>
      </c>
      <c r="D150" t="s">
        <v>15</v>
      </c>
      <c r="E150" t="s">
        <v>16</v>
      </c>
      <c r="F150">
        <v>1814</v>
      </c>
      <c r="G150">
        <v>653</v>
      </c>
      <c r="H150">
        <v>363</v>
      </c>
      <c r="I150">
        <v>25396</v>
      </c>
      <c r="J150">
        <v>25286</v>
      </c>
      <c r="K150">
        <v>39</v>
      </c>
      <c r="L150" t="s">
        <v>31</v>
      </c>
      <c r="M150" t="s">
        <v>441</v>
      </c>
      <c r="N150" t="s">
        <v>18</v>
      </c>
      <c r="O150" s="1">
        <f>VLOOKUP(N150,'Campaign Data'!A:D,2,FALSE)</f>
        <v>45505</v>
      </c>
      <c r="P150" s="1">
        <f>VLOOKUP(N150,'Campaign Data'!A:D,3,FALSE)</f>
        <v>45535</v>
      </c>
      <c r="Q150" s="1" t="str">
        <f t="shared" si="2"/>
        <v>Before Campaign</v>
      </c>
      <c r="R150" s="26">
        <f>(Post[[#This Row],[Likes]]+Post[[#This Row],[Shares]]+Post[[#This Row],[Comments]])</f>
        <v>2830</v>
      </c>
      <c r="S150" s="2">
        <f>(Post[[#This Row],[Likes]]+Post[[#This Row],[Shares]]+Post[[#This Row],[Comments]]) / Post[[#This Row],[Impressions]]</f>
        <v>0.11143487163332809</v>
      </c>
    </row>
    <row r="151" spans="1:19" ht="12" customHeight="1" x14ac:dyDescent="0.3">
      <c r="A151" t="s">
        <v>315</v>
      </c>
      <c r="B151" t="s">
        <v>14</v>
      </c>
      <c r="C151" s="1">
        <v>45622</v>
      </c>
      <c r="D151" t="s">
        <v>20</v>
      </c>
      <c r="E151" t="s">
        <v>21</v>
      </c>
      <c r="F151">
        <v>4516</v>
      </c>
      <c r="G151">
        <v>836</v>
      </c>
      <c r="H151">
        <v>169</v>
      </c>
      <c r="I151">
        <v>49676</v>
      </c>
      <c r="J151">
        <v>49257</v>
      </c>
      <c r="K151">
        <v>282</v>
      </c>
      <c r="L151" t="s">
        <v>37</v>
      </c>
      <c r="M151" t="s">
        <v>441</v>
      </c>
      <c r="N151" t="s">
        <v>18</v>
      </c>
      <c r="O151" s="1">
        <f>VLOOKUP(N151,'Campaign Data'!A:D,2,FALSE)</f>
        <v>45505</v>
      </c>
      <c r="P151" s="1">
        <f>VLOOKUP(N151,'Campaign Data'!A:D,3,FALSE)</f>
        <v>45535</v>
      </c>
      <c r="Q151" s="1" t="str">
        <f t="shared" si="2"/>
        <v>Before Campaign</v>
      </c>
      <c r="R151" s="26">
        <f>(Post[[#This Row],[Likes]]+Post[[#This Row],[Shares]]+Post[[#This Row],[Comments]])</f>
        <v>5521</v>
      </c>
      <c r="S151" s="2">
        <f>(Post[[#This Row],[Likes]]+Post[[#This Row],[Shares]]+Post[[#This Row],[Comments]]) / Post[[#This Row],[Impressions]]</f>
        <v>0.11114018842096787</v>
      </c>
    </row>
    <row r="152" spans="1:19" ht="12" customHeight="1" x14ac:dyDescent="0.3">
      <c r="A152" t="s">
        <v>188</v>
      </c>
      <c r="B152" t="s">
        <v>27</v>
      </c>
      <c r="C152" s="1">
        <v>45499</v>
      </c>
      <c r="D152" t="s">
        <v>40</v>
      </c>
      <c r="E152" t="s">
        <v>41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M152" t="s">
        <v>31</v>
      </c>
      <c r="N152" t="s">
        <v>32</v>
      </c>
      <c r="O152" s="1">
        <f>VLOOKUP(N152,'Campaign Data'!A:D,2,FALSE)</f>
        <v>45570</v>
      </c>
      <c r="P152" s="1">
        <f>VLOOKUP(N152,'Campaign Data'!A:D,3,FALSE)</f>
        <v>45601</v>
      </c>
      <c r="Q152" s="1" t="str">
        <f t="shared" si="2"/>
        <v>During Campaign</v>
      </c>
      <c r="R152" s="26">
        <f>(Post[[#This Row],[Likes]]+Post[[#This Row],[Shares]]+Post[[#This Row],[Comments]])</f>
        <v>3907</v>
      </c>
      <c r="S152" s="2">
        <f>(Post[[#This Row],[Likes]]+Post[[#This Row],[Shares]]+Post[[#This Row],[Comments]]) / Post[[#This Row],[Impressions]]</f>
        <v>0.10977802753582468</v>
      </c>
    </row>
    <row r="153" spans="1:19" ht="12" customHeight="1" x14ac:dyDescent="0.3">
      <c r="A153" t="s">
        <v>193</v>
      </c>
      <c r="B153" t="s">
        <v>34</v>
      </c>
      <c r="C153" s="1">
        <v>45587</v>
      </c>
      <c r="D153" t="s">
        <v>35</v>
      </c>
      <c r="E153" t="s">
        <v>36</v>
      </c>
      <c r="F153">
        <v>3352</v>
      </c>
      <c r="G153">
        <v>941</v>
      </c>
      <c r="H153">
        <v>482</v>
      </c>
      <c r="I153">
        <v>43576</v>
      </c>
      <c r="J153">
        <v>43338</v>
      </c>
      <c r="K153">
        <v>240</v>
      </c>
      <c r="L153" t="s">
        <v>37</v>
      </c>
      <c r="M153" t="s">
        <v>441</v>
      </c>
      <c r="N153" t="s">
        <v>32</v>
      </c>
      <c r="O153" s="1">
        <f>VLOOKUP(N153,'Campaign Data'!A:D,2,FALSE)</f>
        <v>45570</v>
      </c>
      <c r="P153" s="1">
        <f>VLOOKUP(N153,'Campaign Data'!A:D,3,FALSE)</f>
        <v>45601</v>
      </c>
      <c r="Q153" s="1" t="str">
        <f t="shared" si="2"/>
        <v>Before Campaign</v>
      </c>
      <c r="R153" s="26">
        <f>(Post[[#This Row],[Likes]]+Post[[#This Row],[Shares]]+Post[[#This Row],[Comments]])</f>
        <v>4775</v>
      </c>
      <c r="S153" s="2">
        <f>(Post[[#This Row],[Likes]]+Post[[#This Row],[Shares]]+Post[[#This Row],[Comments]]) / Post[[#This Row],[Impressions]]</f>
        <v>0.1095786671562328</v>
      </c>
    </row>
    <row r="154" spans="1:19" ht="12" customHeight="1" x14ac:dyDescent="0.3">
      <c r="A154" t="s">
        <v>194</v>
      </c>
      <c r="B154" t="s">
        <v>25</v>
      </c>
      <c r="C154" s="1">
        <v>45496</v>
      </c>
      <c r="D154" t="s">
        <v>28</v>
      </c>
      <c r="E154" t="s">
        <v>29</v>
      </c>
      <c r="F154">
        <v>4775</v>
      </c>
      <c r="G154">
        <v>173</v>
      </c>
      <c r="H154">
        <v>206</v>
      </c>
      <c r="I154">
        <v>47750</v>
      </c>
      <c r="J154">
        <v>47544</v>
      </c>
      <c r="K154">
        <v>187</v>
      </c>
      <c r="L154" t="s">
        <v>31</v>
      </c>
      <c r="M154" t="s">
        <v>37</v>
      </c>
      <c r="N154" t="s">
        <v>44</v>
      </c>
      <c r="O154" s="1">
        <f>VLOOKUP(N154,'Campaign Data'!A:D,2,FALSE)</f>
        <v>45667</v>
      </c>
      <c r="P154" s="1">
        <f>VLOOKUP(N154,'Campaign Data'!A:D,3,FALSE)</f>
        <v>45698</v>
      </c>
      <c r="Q154" s="1" t="str">
        <f t="shared" si="2"/>
        <v>During Campaign</v>
      </c>
      <c r="R154" s="26">
        <f>(Post[[#This Row],[Likes]]+Post[[#This Row],[Shares]]+Post[[#This Row],[Comments]])</f>
        <v>5154</v>
      </c>
      <c r="S154" s="2">
        <f>(Post[[#This Row],[Likes]]+Post[[#This Row],[Shares]]+Post[[#This Row],[Comments]]) / Post[[#This Row],[Impressions]]</f>
        <v>0.10793717277486911</v>
      </c>
    </row>
    <row r="155" spans="1:19" ht="12" customHeight="1" x14ac:dyDescent="0.3">
      <c r="A155" t="s">
        <v>243</v>
      </c>
      <c r="B155" t="s">
        <v>14</v>
      </c>
      <c r="C155" s="1">
        <v>45467</v>
      </c>
      <c r="D155" t="s">
        <v>20</v>
      </c>
      <c r="E155" t="s">
        <v>21</v>
      </c>
      <c r="F155">
        <v>941</v>
      </c>
      <c r="G155">
        <v>121</v>
      </c>
      <c r="H155">
        <v>458</v>
      </c>
      <c r="I155">
        <v>14115</v>
      </c>
      <c r="J155">
        <v>13838</v>
      </c>
      <c r="K155">
        <v>87</v>
      </c>
      <c r="L155" t="s">
        <v>22</v>
      </c>
      <c r="M155" t="s">
        <v>17</v>
      </c>
      <c r="N155" t="s">
        <v>23</v>
      </c>
      <c r="O155" s="1">
        <f>VLOOKUP(N155,'Campaign Data'!A:D,2,FALSE)</f>
        <v>45453</v>
      </c>
      <c r="P155" s="1">
        <f>VLOOKUP(N155,'Campaign Data'!A:D,3,FALSE)</f>
        <v>45478</v>
      </c>
      <c r="Q155" s="1" t="str">
        <f t="shared" si="2"/>
        <v>Before Campaign</v>
      </c>
      <c r="R155" s="26">
        <f>(Post[[#This Row],[Likes]]+Post[[#This Row],[Shares]]+Post[[#This Row],[Comments]])</f>
        <v>1520</v>
      </c>
      <c r="S155" s="2">
        <f>(Post[[#This Row],[Likes]]+Post[[#This Row],[Shares]]+Post[[#This Row],[Comments]]) / Post[[#This Row],[Impressions]]</f>
        <v>0.10768685795253277</v>
      </c>
    </row>
    <row r="156" spans="1:19" ht="12" customHeight="1" x14ac:dyDescent="0.3">
      <c r="A156" t="s">
        <v>319</v>
      </c>
      <c r="B156" t="s">
        <v>27</v>
      </c>
      <c r="C156" s="1">
        <v>45568</v>
      </c>
      <c r="D156" t="s">
        <v>50</v>
      </c>
      <c r="E156" t="s">
        <v>51</v>
      </c>
      <c r="F156">
        <v>1488</v>
      </c>
      <c r="G156">
        <v>417</v>
      </c>
      <c r="H156">
        <v>168</v>
      </c>
      <c r="I156">
        <v>19344</v>
      </c>
      <c r="J156">
        <v>18395</v>
      </c>
      <c r="K156">
        <v>30</v>
      </c>
      <c r="L156" t="s">
        <v>17</v>
      </c>
      <c r="M156" t="s">
        <v>441</v>
      </c>
      <c r="N156" t="s">
        <v>18</v>
      </c>
      <c r="O156" s="1">
        <f>VLOOKUP(N156,'Campaign Data'!A:D,2,FALSE)</f>
        <v>45505</v>
      </c>
      <c r="P156" s="1">
        <f>VLOOKUP(N156,'Campaign Data'!A:D,3,FALSE)</f>
        <v>45535</v>
      </c>
      <c r="Q156" s="1" t="str">
        <f t="shared" si="2"/>
        <v>Before Campaign</v>
      </c>
      <c r="R156" s="26">
        <f>(Post[[#This Row],[Likes]]+Post[[#This Row],[Shares]]+Post[[#This Row],[Comments]])</f>
        <v>2073</v>
      </c>
      <c r="S156" s="2">
        <f>(Post[[#This Row],[Likes]]+Post[[#This Row],[Shares]]+Post[[#This Row],[Comments]]) / Post[[#This Row],[Impressions]]</f>
        <v>0.1071650124069479</v>
      </c>
    </row>
    <row r="157" spans="1:19" ht="12" customHeight="1" x14ac:dyDescent="0.3">
      <c r="A157" t="s">
        <v>86</v>
      </c>
      <c r="B157" t="s">
        <v>14</v>
      </c>
      <c r="C157" s="1">
        <v>45453</v>
      </c>
      <c r="D157" t="s">
        <v>28</v>
      </c>
      <c r="E157" t="s">
        <v>29</v>
      </c>
      <c r="F157">
        <v>2164</v>
      </c>
      <c r="G157">
        <v>549</v>
      </c>
      <c r="H157">
        <v>274</v>
      </c>
      <c r="I157">
        <v>28132</v>
      </c>
      <c r="J157">
        <v>27361</v>
      </c>
      <c r="K157">
        <v>177</v>
      </c>
      <c r="L157" t="s">
        <v>31</v>
      </c>
      <c r="M157" t="s">
        <v>441</v>
      </c>
      <c r="N157" t="s">
        <v>18</v>
      </c>
      <c r="O157" s="1">
        <f>VLOOKUP(N157,'Campaign Data'!A:D,2,FALSE)</f>
        <v>45505</v>
      </c>
      <c r="P157" s="1">
        <f>VLOOKUP(N157,'Campaign Data'!A:D,3,FALSE)</f>
        <v>45535</v>
      </c>
      <c r="Q157" s="1" t="str">
        <f t="shared" si="2"/>
        <v>Before Campaign</v>
      </c>
      <c r="R157" s="26">
        <f>(Post[[#This Row],[Likes]]+Post[[#This Row],[Shares]]+Post[[#This Row],[Comments]])</f>
        <v>2987</v>
      </c>
      <c r="S157" s="2">
        <f>(Post[[#This Row],[Likes]]+Post[[#This Row],[Shares]]+Post[[#This Row],[Comments]]) / Post[[#This Row],[Impressions]]</f>
        <v>0.10617801791554102</v>
      </c>
    </row>
    <row r="158" spans="1:19" ht="12" customHeight="1" x14ac:dyDescent="0.3">
      <c r="A158" t="s">
        <v>242</v>
      </c>
      <c r="B158" t="s">
        <v>14</v>
      </c>
      <c r="C158" s="1">
        <v>45771</v>
      </c>
      <c r="D158" t="s">
        <v>50</v>
      </c>
      <c r="E158" t="s">
        <v>51</v>
      </c>
      <c r="F158">
        <v>3820</v>
      </c>
      <c r="G158">
        <v>697</v>
      </c>
      <c r="H158">
        <v>268</v>
      </c>
      <c r="I158">
        <v>45840</v>
      </c>
      <c r="J158">
        <v>45631</v>
      </c>
      <c r="K158">
        <v>171</v>
      </c>
      <c r="L158" t="s">
        <v>31</v>
      </c>
      <c r="M158" t="s">
        <v>52</v>
      </c>
      <c r="N158" t="s">
        <v>18</v>
      </c>
      <c r="O158" s="1">
        <f>VLOOKUP(N158,'Campaign Data'!A:D,2,FALSE)</f>
        <v>45505</v>
      </c>
      <c r="P158" s="1">
        <f>VLOOKUP(N158,'Campaign Data'!A:D,3,FALSE)</f>
        <v>45535</v>
      </c>
      <c r="Q158" s="1" t="str">
        <f t="shared" si="2"/>
        <v>Before Campaign</v>
      </c>
      <c r="R158" s="26">
        <f>(Post[[#This Row],[Likes]]+Post[[#This Row],[Shares]]+Post[[#This Row],[Comments]])</f>
        <v>4785</v>
      </c>
      <c r="S158" s="2">
        <f>(Post[[#This Row],[Likes]]+Post[[#This Row],[Shares]]+Post[[#This Row],[Comments]]) / Post[[#This Row],[Impressions]]</f>
        <v>0.1043848167539267</v>
      </c>
    </row>
    <row r="159" spans="1:19" ht="12" customHeight="1" x14ac:dyDescent="0.3">
      <c r="A159" t="s">
        <v>39</v>
      </c>
      <c r="B159" t="s">
        <v>25</v>
      </c>
      <c r="C159" s="1">
        <v>45486</v>
      </c>
      <c r="D159" t="s">
        <v>40</v>
      </c>
      <c r="E159" t="s">
        <v>41</v>
      </c>
      <c r="F159">
        <v>3929</v>
      </c>
      <c r="G159">
        <v>262</v>
      </c>
      <c r="H159">
        <v>278</v>
      </c>
      <c r="I159">
        <v>43219</v>
      </c>
      <c r="J159">
        <v>42841</v>
      </c>
      <c r="K159">
        <v>39</v>
      </c>
      <c r="L159" t="s">
        <v>22</v>
      </c>
      <c r="M159" t="s">
        <v>17</v>
      </c>
      <c r="N159" t="s">
        <v>32</v>
      </c>
      <c r="O159" s="1">
        <f>VLOOKUP(N159,'Campaign Data'!A:D,2,FALSE)</f>
        <v>45570</v>
      </c>
      <c r="P159" s="1">
        <f>VLOOKUP(N159,'Campaign Data'!A:D,3,FALSE)</f>
        <v>45601</v>
      </c>
      <c r="Q159" s="1" t="str">
        <f t="shared" si="2"/>
        <v>Before Campaign</v>
      </c>
      <c r="R159" s="26">
        <f>(Post[[#This Row],[Likes]]+Post[[#This Row],[Shares]]+Post[[#This Row],[Comments]])</f>
        <v>4469</v>
      </c>
      <c r="S159" s="2">
        <f>(Post[[#This Row],[Likes]]+Post[[#This Row],[Shares]]+Post[[#This Row],[Comments]]) / Post[[#This Row],[Impressions]]</f>
        <v>0.10340359564080613</v>
      </c>
    </row>
    <row r="160" spans="1:19" ht="12" customHeight="1" x14ac:dyDescent="0.3">
      <c r="A160" t="s">
        <v>133</v>
      </c>
      <c r="B160" t="s">
        <v>14</v>
      </c>
      <c r="C160" s="1">
        <v>45545</v>
      </c>
      <c r="D160" t="s">
        <v>40</v>
      </c>
      <c r="E160" t="s">
        <v>41</v>
      </c>
      <c r="F160">
        <v>1238</v>
      </c>
      <c r="G160">
        <v>366</v>
      </c>
      <c r="H160">
        <v>444</v>
      </c>
      <c r="I160">
        <v>19808</v>
      </c>
      <c r="J160">
        <v>19334</v>
      </c>
      <c r="K160">
        <v>123</v>
      </c>
      <c r="L160" t="s">
        <v>52</v>
      </c>
      <c r="M160" t="s">
        <v>441</v>
      </c>
      <c r="N160" t="s">
        <v>32</v>
      </c>
      <c r="O160" s="1">
        <f>VLOOKUP(N160,'Campaign Data'!A:D,2,FALSE)</f>
        <v>45570</v>
      </c>
      <c r="P160" s="1">
        <f>VLOOKUP(N160,'Campaign Data'!A:D,3,FALSE)</f>
        <v>45601</v>
      </c>
      <c r="Q160" s="1" t="str">
        <f t="shared" si="2"/>
        <v>Before Campaign</v>
      </c>
      <c r="R160" s="26">
        <f>(Post[[#This Row],[Likes]]+Post[[#This Row],[Shares]]+Post[[#This Row],[Comments]])</f>
        <v>2048</v>
      </c>
      <c r="S160" s="2">
        <f>(Post[[#This Row],[Likes]]+Post[[#This Row],[Shares]]+Post[[#This Row],[Comments]]) / Post[[#This Row],[Impressions]]</f>
        <v>0.10339256865912763</v>
      </c>
    </row>
    <row r="161" spans="1:19" ht="12" customHeight="1" x14ac:dyDescent="0.3">
      <c r="A161" t="s">
        <v>55</v>
      </c>
      <c r="B161" t="s">
        <v>27</v>
      </c>
      <c r="C161" s="1">
        <v>45523</v>
      </c>
      <c r="D161" t="s">
        <v>15</v>
      </c>
      <c r="E161" t="s">
        <v>16</v>
      </c>
      <c r="F161">
        <v>3000</v>
      </c>
      <c r="G161">
        <v>382</v>
      </c>
      <c r="H161">
        <v>325</v>
      </c>
      <c r="I161">
        <v>36000</v>
      </c>
      <c r="J161">
        <v>35819</v>
      </c>
      <c r="K161">
        <v>19</v>
      </c>
      <c r="L161" t="s">
        <v>31</v>
      </c>
      <c r="M161" t="s">
        <v>441</v>
      </c>
      <c r="N161" t="s">
        <v>23</v>
      </c>
      <c r="O161" s="1">
        <f>VLOOKUP(N161,'Campaign Data'!A:D,2,FALSE)</f>
        <v>45453</v>
      </c>
      <c r="P161" s="1">
        <f>VLOOKUP(N161,'Campaign Data'!A:D,3,FALSE)</f>
        <v>45478</v>
      </c>
      <c r="Q161" s="1" t="str">
        <f t="shared" si="2"/>
        <v>Before Campaign</v>
      </c>
      <c r="R161" s="26">
        <f>(Post[[#This Row],[Likes]]+Post[[#This Row],[Shares]]+Post[[#This Row],[Comments]])</f>
        <v>3707</v>
      </c>
      <c r="S161" s="2">
        <f>(Post[[#This Row],[Likes]]+Post[[#This Row],[Shares]]+Post[[#This Row],[Comments]]) / Post[[#This Row],[Impressions]]</f>
        <v>0.10297222222222223</v>
      </c>
    </row>
    <row r="162" spans="1:19" ht="12" customHeight="1" x14ac:dyDescent="0.3">
      <c r="A162" t="s">
        <v>219</v>
      </c>
      <c r="B162" t="s">
        <v>34</v>
      </c>
      <c r="C162" s="1">
        <v>45504</v>
      </c>
      <c r="D162" t="s">
        <v>40</v>
      </c>
      <c r="E162" t="s">
        <v>41</v>
      </c>
      <c r="F162">
        <v>4689</v>
      </c>
      <c r="G162">
        <v>134</v>
      </c>
      <c r="H162">
        <v>403</v>
      </c>
      <c r="I162">
        <v>51579</v>
      </c>
      <c r="J162">
        <v>50924</v>
      </c>
      <c r="K162">
        <v>173</v>
      </c>
      <c r="L162" t="s">
        <v>52</v>
      </c>
      <c r="M162" t="s">
        <v>441</v>
      </c>
      <c r="N162" t="s">
        <v>18</v>
      </c>
      <c r="O162" s="1">
        <f>VLOOKUP(N162,'Campaign Data'!A:D,2,FALSE)</f>
        <v>45505</v>
      </c>
      <c r="P162" s="1">
        <f>VLOOKUP(N162,'Campaign Data'!A:D,3,FALSE)</f>
        <v>45535</v>
      </c>
      <c r="Q162" s="1" t="str">
        <f t="shared" si="2"/>
        <v>Before Campaign</v>
      </c>
      <c r="R162" s="26">
        <f>(Post[[#This Row],[Likes]]+Post[[#This Row],[Shares]]+Post[[#This Row],[Comments]])</f>
        <v>5226</v>
      </c>
      <c r="S162" s="2">
        <f>(Post[[#This Row],[Likes]]+Post[[#This Row],[Shares]]+Post[[#This Row],[Comments]]) / Post[[#This Row],[Impressions]]</f>
        <v>0.10132030477519921</v>
      </c>
    </row>
    <row r="163" spans="1:19" ht="12" customHeight="1" x14ac:dyDescent="0.3">
      <c r="A163" t="s">
        <v>303</v>
      </c>
      <c r="B163" t="s">
        <v>34</v>
      </c>
      <c r="C163" s="1">
        <v>45621</v>
      </c>
      <c r="D163" t="s">
        <v>28</v>
      </c>
      <c r="E163" t="s">
        <v>29</v>
      </c>
      <c r="F163">
        <v>4182</v>
      </c>
      <c r="G163">
        <v>640</v>
      </c>
      <c r="H163">
        <v>240</v>
      </c>
      <c r="I163">
        <v>50184</v>
      </c>
      <c r="J163">
        <v>49351</v>
      </c>
      <c r="K163">
        <v>10</v>
      </c>
      <c r="L163" t="s">
        <v>17</v>
      </c>
      <c r="M163" t="s">
        <v>31</v>
      </c>
      <c r="N163" t="s">
        <v>32</v>
      </c>
      <c r="O163" s="1">
        <f>VLOOKUP(N163,'Campaign Data'!A:D,2,FALSE)</f>
        <v>45570</v>
      </c>
      <c r="P163" s="1">
        <f>VLOOKUP(N163,'Campaign Data'!A:D,3,FALSE)</f>
        <v>45601</v>
      </c>
      <c r="Q163" s="1" t="str">
        <f t="shared" si="2"/>
        <v>Before Campaign</v>
      </c>
      <c r="R163" s="26">
        <f>(Post[[#This Row],[Likes]]+Post[[#This Row],[Shares]]+Post[[#This Row],[Comments]])</f>
        <v>5062</v>
      </c>
      <c r="S163" s="2">
        <f>(Post[[#This Row],[Likes]]+Post[[#This Row],[Shares]]+Post[[#This Row],[Comments]]) / Post[[#This Row],[Impressions]]</f>
        <v>0.10086880280567512</v>
      </c>
    </row>
    <row r="164" spans="1:19" ht="12" customHeight="1" x14ac:dyDescent="0.3">
      <c r="A164" t="s">
        <v>56</v>
      </c>
      <c r="B164" t="s">
        <v>27</v>
      </c>
      <c r="C164" s="1">
        <v>45466</v>
      </c>
      <c r="D164" t="s">
        <v>50</v>
      </c>
      <c r="E164" t="s">
        <v>51</v>
      </c>
      <c r="F164">
        <v>1071</v>
      </c>
      <c r="G164">
        <v>519</v>
      </c>
      <c r="H164">
        <v>22</v>
      </c>
      <c r="I164">
        <v>16065</v>
      </c>
      <c r="J164">
        <v>15865</v>
      </c>
      <c r="K164">
        <v>103</v>
      </c>
      <c r="L164" t="s">
        <v>17</v>
      </c>
      <c r="M164" t="s">
        <v>31</v>
      </c>
      <c r="N164" t="s">
        <v>32</v>
      </c>
      <c r="O164" s="1">
        <f>VLOOKUP(N164,'Campaign Data'!A:D,2,FALSE)</f>
        <v>45570</v>
      </c>
      <c r="P164" s="1">
        <f>VLOOKUP(N164,'Campaign Data'!A:D,3,FALSE)</f>
        <v>45601</v>
      </c>
      <c r="Q164" s="1" t="str">
        <f t="shared" si="2"/>
        <v>Before Campaign</v>
      </c>
      <c r="R164" s="26">
        <f>(Post[[#This Row],[Likes]]+Post[[#This Row],[Shares]]+Post[[#This Row],[Comments]])</f>
        <v>1612</v>
      </c>
      <c r="S164" s="2">
        <f>(Post[[#This Row],[Likes]]+Post[[#This Row],[Shares]]+Post[[#This Row],[Comments]]) / Post[[#This Row],[Impressions]]</f>
        <v>0.10034235916588857</v>
      </c>
    </row>
    <row r="165" spans="1:19" ht="12" customHeight="1" x14ac:dyDescent="0.3">
      <c r="A165" t="s">
        <v>145</v>
      </c>
      <c r="B165" t="s">
        <v>14</v>
      </c>
      <c r="C165" s="1">
        <v>45741</v>
      </c>
      <c r="D165" t="s">
        <v>50</v>
      </c>
      <c r="E165" t="s">
        <v>51</v>
      </c>
      <c r="F165">
        <v>4050</v>
      </c>
      <c r="G165">
        <v>871</v>
      </c>
      <c r="H165">
        <v>347</v>
      </c>
      <c r="I165">
        <v>52650</v>
      </c>
      <c r="J165">
        <v>51755</v>
      </c>
      <c r="K165">
        <v>209</v>
      </c>
      <c r="L165" t="s">
        <v>31</v>
      </c>
      <c r="M165" t="s">
        <v>52</v>
      </c>
      <c r="N165" t="s">
        <v>18</v>
      </c>
      <c r="O165" s="1">
        <f>VLOOKUP(N165,'Campaign Data'!A:D,2,FALSE)</f>
        <v>45505</v>
      </c>
      <c r="P165" s="1">
        <f>VLOOKUP(N165,'Campaign Data'!A:D,3,FALSE)</f>
        <v>45535</v>
      </c>
      <c r="Q165" s="1" t="str">
        <f t="shared" si="2"/>
        <v>Before Campaign</v>
      </c>
      <c r="R165" s="26">
        <f>(Post[[#This Row],[Likes]]+Post[[#This Row],[Shares]]+Post[[#This Row],[Comments]])</f>
        <v>5268</v>
      </c>
      <c r="S165" s="2">
        <f>(Post[[#This Row],[Likes]]+Post[[#This Row],[Shares]]+Post[[#This Row],[Comments]]) / Post[[#This Row],[Impressions]]</f>
        <v>0.10005698005698006</v>
      </c>
    </row>
    <row r="166" spans="1:19" ht="12" customHeight="1" x14ac:dyDescent="0.3">
      <c r="A166" t="s">
        <v>163</v>
      </c>
      <c r="B166" t="s">
        <v>27</v>
      </c>
      <c r="C166" s="1">
        <v>45744</v>
      </c>
      <c r="D166" t="s">
        <v>35</v>
      </c>
      <c r="E166" t="s">
        <v>36</v>
      </c>
      <c r="F166">
        <v>4158</v>
      </c>
      <c r="G166">
        <v>167</v>
      </c>
      <c r="H166">
        <v>241</v>
      </c>
      <c r="I166">
        <v>45738</v>
      </c>
      <c r="J166">
        <v>45183</v>
      </c>
      <c r="K166">
        <v>142</v>
      </c>
      <c r="L166" t="s">
        <v>22</v>
      </c>
      <c r="M166" t="s">
        <v>441</v>
      </c>
      <c r="N166" t="s">
        <v>23</v>
      </c>
      <c r="O166" s="1">
        <f>VLOOKUP(N166,'Campaign Data'!A:D,2,FALSE)</f>
        <v>45453</v>
      </c>
      <c r="P166" s="1">
        <f>VLOOKUP(N166,'Campaign Data'!A:D,3,FALSE)</f>
        <v>45478</v>
      </c>
      <c r="Q166" s="1" t="str">
        <f t="shared" si="2"/>
        <v>Before Campaign</v>
      </c>
      <c r="R166" s="26">
        <f>(Post[[#This Row],[Likes]]+Post[[#This Row],[Shares]]+Post[[#This Row],[Comments]])</f>
        <v>4566</v>
      </c>
      <c r="S166" s="2">
        <f>(Post[[#This Row],[Likes]]+Post[[#This Row],[Shares]]+Post[[#This Row],[Comments]]) / Post[[#This Row],[Impressions]]</f>
        <v>9.9829463465827106E-2</v>
      </c>
    </row>
    <row r="167" spans="1:19" ht="12" customHeight="1" x14ac:dyDescent="0.3">
      <c r="A167" t="s">
        <v>140</v>
      </c>
      <c r="B167" t="s">
        <v>34</v>
      </c>
      <c r="C167" s="1">
        <v>45454</v>
      </c>
      <c r="D167" t="s">
        <v>40</v>
      </c>
      <c r="E167" t="s">
        <v>41</v>
      </c>
      <c r="F167">
        <v>3689</v>
      </c>
      <c r="G167">
        <v>48</v>
      </c>
      <c r="H167">
        <v>306</v>
      </c>
      <c r="I167">
        <v>40579</v>
      </c>
      <c r="J167">
        <v>39588</v>
      </c>
      <c r="K167">
        <v>212</v>
      </c>
      <c r="L167" t="s">
        <v>37</v>
      </c>
      <c r="M167" t="s">
        <v>441</v>
      </c>
      <c r="N167" t="s">
        <v>18</v>
      </c>
      <c r="O167" s="1">
        <f>VLOOKUP(N167,'Campaign Data'!A:D,2,FALSE)</f>
        <v>45505</v>
      </c>
      <c r="P167" s="1">
        <f>VLOOKUP(N167,'Campaign Data'!A:D,3,FALSE)</f>
        <v>45535</v>
      </c>
      <c r="Q167" s="1" t="str">
        <f t="shared" si="2"/>
        <v>Before Campaign</v>
      </c>
      <c r="R167" s="26">
        <f>(Post[[#This Row],[Likes]]+Post[[#This Row],[Shares]]+Post[[#This Row],[Comments]])</f>
        <v>4043</v>
      </c>
      <c r="S167" s="2">
        <f>(Post[[#This Row],[Likes]]+Post[[#This Row],[Shares]]+Post[[#This Row],[Comments]]) / Post[[#This Row],[Impressions]]</f>
        <v>9.9632815002833983E-2</v>
      </c>
    </row>
    <row r="168" spans="1:19" ht="12" customHeight="1" x14ac:dyDescent="0.3">
      <c r="A168" t="s">
        <v>228</v>
      </c>
      <c r="B168" t="s">
        <v>25</v>
      </c>
      <c r="C168" s="1">
        <v>45629</v>
      </c>
      <c r="D168" t="s">
        <v>28</v>
      </c>
      <c r="E168" t="s">
        <v>29</v>
      </c>
      <c r="F168">
        <v>4285</v>
      </c>
      <c r="G168">
        <v>886</v>
      </c>
      <c r="H168">
        <v>376</v>
      </c>
      <c r="I168">
        <v>55705</v>
      </c>
      <c r="J168">
        <v>55556</v>
      </c>
      <c r="K168">
        <v>51</v>
      </c>
      <c r="L168" t="s">
        <v>22</v>
      </c>
      <c r="M168" t="s">
        <v>52</v>
      </c>
      <c r="N168" t="s">
        <v>44</v>
      </c>
      <c r="O168" s="1">
        <f>VLOOKUP(N168,'Campaign Data'!A:D,2,FALSE)</f>
        <v>45667</v>
      </c>
      <c r="P168" s="1">
        <f>VLOOKUP(N168,'Campaign Data'!A:D,3,FALSE)</f>
        <v>45698</v>
      </c>
      <c r="Q168" s="1" t="str">
        <f t="shared" si="2"/>
        <v>Before Campaign</v>
      </c>
      <c r="R168" s="26">
        <f>(Post[[#This Row],[Likes]]+Post[[#This Row],[Shares]]+Post[[#This Row],[Comments]])</f>
        <v>5547</v>
      </c>
      <c r="S168" s="2">
        <f>(Post[[#This Row],[Likes]]+Post[[#This Row],[Shares]]+Post[[#This Row],[Comments]]) / Post[[#This Row],[Impressions]]</f>
        <v>9.9578134817341346E-2</v>
      </c>
    </row>
    <row r="169" spans="1:19" ht="12" customHeight="1" x14ac:dyDescent="0.3">
      <c r="A169" t="s">
        <v>230</v>
      </c>
      <c r="B169" t="s">
        <v>14</v>
      </c>
      <c r="C169" s="1">
        <v>45546</v>
      </c>
      <c r="D169" t="s">
        <v>40</v>
      </c>
      <c r="E169" t="s">
        <v>41</v>
      </c>
      <c r="F169">
        <v>4858</v>
      </c>
      <c r="G169">
        <v>317</v>
      </c>
      <c r="H169">
        <v>129</v>
      </c>
      <c r="I169">
        <v>53438</v>
      </c>
      <c r="J169">
        <v>52687</v>
      </c>
      <c r="K169">
        <v>223</v>
      </c>
      <c r="L169" t="s">
        <v>52</v>
      </c>
      <c r="M169" t="s">
        <v>37</v>
      </c>
      <c r="N169" t="s">
        <v>18</v>
      </c>
      <c r="O169" s="1">
        <f>VLOOKUP(N169,'Campaign Data'!A:D,2,FALSE)</f>
        <v>45505</v>
      </c>
      <c r="P169" s="1">
        <f>VLOOKUP(N169,'Campaign Data'!A:D,3,FALSE)</f>
        <v>45535</v>
      </c>
      <c r="Q169" s="1" t="str">
        <f t="shared" si="2"/>
        <v>Before Campaign</v>
      </c>
      <c r="R169" s="26">
        <f>(Post[[#This Row],[Likes]]+Post[[#This Row],[Shares]]+Post[[#This Row],[Comments]])</f>
        <v>5304</v>
      </c>
      <c r="S169" s="2">
        <f>(Post[[#This Row],[Likes]]+Post[[#This Row],[Shares]]+Post[[#This Row],[Comments]]) / Post[[#This Row],[Impressions]]</f>
        <v>9.9255211647142488E-2</v>
      </c>
    </row>
    <row r="170" spans="1:19" ht="12" customHeight="1" x14ac:dyDescent="0.3">
      <c r="A170" t="s">
        <v>204</v>
      </c>
      <c r="B170" t="s">
        <v>27</v>
      </c>
      <c r="C170" s="1">
        <v>45624</v>
      </c>
      <c r="D170" t="s">
        <v>20</v>
      </c>
      <c r="E170" t="s">
        <v>21</v>
      </c>
      <c r="F170">
        <v>4771</v>
      </c>
      <c r="G170">
        <v>818</v>
      </c>
      <c r="H170">
        <v>56</v>
      </c>
      <c r="I170">
        <v>57252</v>
      </c>
      <c r="J170">
        <v>56378</v>
      </c>
      <c r="K170">
        <v>150</v>
      </c>
      <c r="L170" t="s">
        <v>17</v>
      </c>
      <c r="M170" t="s">
        <v>441</v>
      </c>
      <c r="N170" t="s">
        <v>23</v>
      </c>
      <c r="O170" s="1">
        <f>VLOOKUP(N170,'Campaign Data'!A:D,2,FALSE)</f>
        <v>45453</v>
      </c>
      <c r="P170" s="1">
        <f>VLOOKUP(N170,'Campaign Data'!A:D,3,FALSE)</f>
        <v>45478</v>
      </c>
      <c r="Q170" s="1" t="str">
        <f t="shared" si="2"/>
        <v>Before Campaign</v>
      </c>
      <c r="R170" s="26">
        <f>(Post[[#This Row],[Likes]]+Post[[#This Row],[Shares]]+Post[[#This Row],[Comments]])</f>
        <v>5645</v>
      </c>
      <c r="S170" s="2">
        <f>(Post[[#This Row],[Likes]]+Post[[#This Row],[Shares]]+Post[[#This Row],[Comments]]) / Post[[#This Row],[Impressions]]</f>
        <v>9.859917557465242E-2</v>
      </c>
    </row>
    <row r="171" spans="1:19" ht="12" customHeight="1" x14ac:dyDescent="0.3">
      <c r="A171" t="s">
        <v>81</v>
      </c>
      <c r="B171" t="s">
        <v>14</v>
      </c>
      <c r="C171" s="1">
        <v>45718</v>
      </c>
      <c r="D171" t="s">
        <v>40</v>
      </c>
      <c r="E171" t="s">
        <v>41</v>
      </c>
      <c r="F171">
        <v>2358</v>
      </c>
      <c r="G171">
        <v>784</v>
      </c>
      <c r="H171">
        <v>344</v>
      </c>
      <c r="I171">
        <v>35370</v>
      </c>
      <c r="J171">
        <v>34475</v>
      </c>
      <c r="K171">
        <v>216</v>
      </c>
      <c r="L171" t="s">
        <v>17</v>
      </c>
      <c r="M171" t="s">
        <v>31</v>
      </c>
      <c r="N171" t="s">
        <v>18</v>
      </c>
      <c r="O171" s="1">
        <f>VLOOKUP(N171,'Campaign Data'!A:D,2,FALSE)</f>
        <v>45505</v>
      </c>
      <c r="P171" s="1">
        <f>VLOOKUP(N171,'Campaign Data'!A:D,3,FALSE)</f>
        <v>45535</v>
      </c>
      <c r="Q171" s="1" t="str">
        <f t="shared" si="2"/>
        <v>Before Campaign</v>
      </c>
      <c r="R171" s="26">
        <f>(Post[[#This Row],[Likes]]+Post[[#This Row],[Shares]]+Post[[#This Row],[Comments]])</f>
        <v>3486</v>
      </c>
      <c r="S171" s="2">
        <f>(Post[[#This Row],[Likes]]+Post[[#This Row],[Shares]]+Post[[#This Row],[Comments]]) / Post[[#This Row],[Impressions]]</f>
        <v>9.8558100084817649E-2</v>
      </c>
    </row>
    <row r="172" spans="1:19" ht="12" customHeight="1" x14ac:dyDescent="0.3">
      <c r="A172" t="s">
        <v>208</v>
      </c>
      <c r="B172" t="s">
        <v>25</v>
      </c>
      <c r="C172" s="1">
        <v>45657</v>
      </c>
      <c r="D172" t="s">
        <v>50</v>
      </c>
      <c r="E172" t="s">
        <v>51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17</v>
      </c>
      <c r="M172" t="s">
        <v>22</v>
      </c>
      <c r="N172" t="s">
        <v>44</v>
      </c>
      <c r="O172" s="1">
        <f>VLOOKUP(N172,'Campaign Data'!A:D,2,FALSE)</f>
        <v>45667</v>
      </c>
      <c r="P172" s="1">
        <f>VLOOKUP(N172,'Campaign Data'!A:D,3,FALSE)</f>
        <v>45698</v>
      </c>
      <c r="Q172" s="1" t="str">
        <f t="shared" si="2"/>
        <v>Before Campaign</v>
      </c>
      <c r="R172" s="26">
        <f>(Post[[#This Row],[Likes]]+Post[[#This Row],[Shares]]+Post[[#This Row],[Comments]])</f>
        <v>1797</v>
      </c>
      <c r="S172" s="2">
        <f>(Post[[#This Row],[Likes]]+Post[[#This Row],[Shares]]+Post[[#This Row],[Comments]]) / Post[[#This Row],[Impressions]]</f>
        <v>9.8068107400130972E-2</v>
      </c>
    </row>
    <row r="173" spans="1:19" ht="12" customHeight="1" x14ac:dyDescent="0.3">
      <c r="A173" t="s">
        <v>310</v>
      </c>
      <c r="B173" t="s">
        <v>25</v>
      </c>
      <c r="C173" s="1">
        <v>45577</v>
      </c>
      <c r="D173" t="s">
        <v>28</v>
      </c>
      <c r="E173" t="s">
        <v>29</v>
      </c>
      <c r="F173">
        <v>3641</v>
      </c>
      <c r="G173">
        <v>226</v>
      </c>
      <c r="H173">
        <v>46</v>
      </c>
      <c r="I173">
        <v>40051</v>
      </c>
      <c r="J173">
        <v>39319</v>
      </c>
      <c r="K173">
        <v>296</v>
      </c>
      <c r="L173" t="s">
        <v>37</v>
      </c>
      <c r="M173" t="s">
        <v>441</v>
      </c>
      <c r="N173" t="s">
        <v>23</v>
      </c>
      <c r="O173" s="1">
        <f>VLOOKUP(N173,'Campaign Data'!A:D,2,FALSE)</f>
        <v>45453</v>
      </c>
      <c r="P173" s="1">
        <f>VLOOKUP(N173,'Campaign Data'!A:D,3,FALSE)</f>
        <v>45478</v>
      </c>
      <c r="Q173" s="1" t="str">
        <f t="shared" si="2"/>
        <v>Before Campaign</v>
      </c>
      <c r="R173" s="26">
        <f>(Post[[#This Row],[Likes]]+Post[[#This Row],[Shares]]+Post[[#This Row],[Comments]])</f>
        <v>3913</v>
      </c>
      <c r="S173" s="2">
        <f>(Post[[#This Row],[Likes]]+Post[[#This Row],[Shares]]+Post[[#This Row],[Comments]]) / Post[[#This Row],[Impressions]]</f>
        <v>9.7700431949264685E-2</v>
      </c>
    </row>
    <row r="174" spans="1:19" ht="12" customHeight="1" x14ac:dyDescent="0.3">
      <c r="A174" t="s">
        <v>280</v>
      </c>
      <c r="B174" t="s">
        <v>14</v>
      </c>
      <c r="C174" s="1">
        <v>45722</v>
      </c>
      <c r="D174" t="s">
        <v>40</v>
      </c>
      <c r="E174" t="s">
        <v>41</v>
      </c>
      <c r="F174">
        <v>3592</v>
      </c>
      <c r="G174">
        <v>911</v>
      </c>
      <c r="H174">
        <v>375</v>
      </c>
      <c r="I174">
        <v>50288</v>
      </c>
      <c r="J174">
        <v>49490</v>
      </c>
      <c r="K174">
        <v>32</v>
      </c>
      <c r="L174" t="s">
        <v>31</v>
      </c>
      <c r="M174" t="s">
        <v>441</v>
      </c>
      <c r="N174" t="s">
        <v>23</v>
      </c>
      <c r="O174" s="1">
        <f>VLOOKUP(N174,'Campaign Data'!A:D,2,FALSE)</f>
        <v>45453</v>
      </c>
      <c r="P174" s="1">
        <f>VLOOKUP(N174,'Campaign Data'!A:D,3,FALSE)</f>
        <v>45478</v>
      </c>
      <c r="Q174" s="1" t="str">
        <f t="shared" si="2"/>
        <v>During Campaign</v>
      </c>
      <c r="R174" s="26">
        <f>(Post[[#This Row],[Likes]]+Post[[#This Row],[Shares]]+Post[[#This Row],[Comments]])</f>
        <v>4878</v>
      </c>
      <c r="S174" s="2">
        <f>(Post[[#This Row],[Likes]]+Post[[#This Row],[Shares]]+Post[[#This Row],[Comments]]) / Post[[#This Row],[Impressions]]</f>
        <v>9.7001272669424113E-2</v>
      </c>
    </row>
    <row r="175" spans="1:19" ht="12" customHeight="1" x14ac:dyDescent="0.3">
      <c r="A175" t="s">
        <v>222</v>
      </c>
      <c r="B175" t="s">
        <v>27</v>
      </c>
      <c r="C175" s="1">
        <v>45668</v>
      </c>
      <c r="D175" t="s">
        <v>35</v>
      </c>
      <c r="E175" t="s">
        <v>36</v>
      </c>
      <c r="F175">
        <v>4523</v>
      </c>
      <c r="G175">
        <v>61</v>
      </c>
      <c r="H175">
        <v>157</v>
      </c>
      <c r="I175">
        <v>49753</v>
      </c>
      <c r="J175">
        <v>49329</v>
      </c>
      <c r="K175">
        <v>71</v>
      </c>
      <c r="L175" t="s">
        <v>17</v>
      </c>
      <c r="M175" t="s">
        <v>37</v>
      </c>
      <c r="N175" t="s">
        <v>44</v>
      </c>
      <c r="O175" s="1">
        <f>VLOOKUP(N175,'Campaign Data'!A:D,2,FALSE)</f>
        <v>45667</v>
      </c>
      <c r="P175" s="1">
        <f>VLOOKUP(N175,'Campaign Data'!A:D,3,FALSE)</f>
        <v>45698</v>
      </c>
      <c r="Q175" s="1" t="str">
        <f t="shared" si="2"/>
        <v>During Campaign</v>
      </c>
      <c r="R175" s="26">
        <f>(Post[[#This Row],[Likes]]+Post[[#This Row],[Shares]]+Post[[#This Row],[Comments]])</f>
        <v>4741</v>
      </c>
      <c r="S175" s="2">
        <f>(Post[[#This Row],[Likes]]+Post[[#This Row],[Shares]]+Post[[#This Row],[Comments]]) / Post[[#This Row],[Impressions]]</f>
        <v>9.5290736237010829E-2</v>
      </c>
    </row>
    <row r="176" spans="1:19" ht="12" customHeight="1" x14ac:dyDescent="0.3">
      <c r="A176" t="s">
        <v>118</v>
      </c>
      <c r="B176" t="s">
        <v>27</v>
      </c>
      <c r="C176" s="1">
        <v>45584</v>
      </c>
      <c r="D176" t="s">
        <v>28</v>
      </c>
      <c r="E176" t="s">
        <v>29</v>
      </c>
      <c r="F176">
        <v>1816</v>
      </c>
      <c r="G176">
        <v>29</v>
      </c>
      <c r="H176">
        <v>41</v>
      </c>
      <c r="I176">
        <v>19976</v>
      </c>
      <c r="J176">
        <v>19262</v>
      </c>
      <c r="K176">
        <v>283</v>
      </c>
      <c r="L176" t="s">
        <v>37</v>
      </c>
      <c r="M176" t="s">
        <v>17</v>
      </c>
      <c r="N176" t="s">
        <v>32</v>
      </c>
      <c r="O176" s="1">
        <f>VLOOKUP(N176,'Campaign Data'!A:D,2,FALSE)</f>
        <v>45570</v>
      </c>
      <c r="P176" s="1">
        <f>VLOOKUP(N176,'Campaign Data'!A:D,3,FALSE)</f>
        <v>45601</v>
      </c>
      <c r="Q176" s="1" t="str">
        <f t="shared" si="2"/>
        <v>Before Campaign</v>
      </c>
      <c r="R176" s="26">
        <f>(Post[[#This Row],[Likes]]+Post[[#This Row],[Shares]]+Post[[#This Row],[Comments]])</f>
        <v>1886</v>
      </c>
      <c r="S176" s="2">
        <f>(Post[[#This Row],[Likes]]+Post[[#This Row],[Shares]]+Post[[#This Row],[Comments]]) / Post[[#This Row],[Impressions]]</f>
        <v>9.4413295955146179E-2</v>
      </c>
    </row>
    <row r="177" spans="1:19" ht="12" customHeight="1" x14ac:dyDescent="0.3">
      <c r="A177" t="s">
        <v>54</v>
      </c>
      <c r="B177" t="s">
        <v>34</v>
      </c>
      <c r="C177" s="1">
        <v>45782</v>
      </c>
      <c r="D177" t="s">
        <v>20</v>
      </c>
      <c r="E177" t="s">
        <v>21</v>
      </c>
      <c r="F177">
        <v>4441</v>
      </c>
      <c r="G177">
        <v>511</v>
      </c>
      <c r="H177">
        <v>70</v>
      </c>
      <c r="I177">
        <v>53292</v>
      </c>
      <c r="J177">
        <v>53082</v>
      </c>
      <c r="K177">
        <v>159</v>
      </c>
      <c r="L177" t="s">
        <v>52</v>
      </c>
      <c r="M177" t="s">
        <v>441</v>
      </c>
      <c r="N177" t="s">
        <v>32</v>
      </c>
      <c r="O177" s="1">
        <f>VLOOKUP(N177,'Campaign Data'!A:D,2,FALSE)</f>
        <v>45570</v>
      </c>
      <c r="P177" s="1">
        <f>VLOOKUP(N177,'Campaign Data'!A:D,3,FALSE)</f>
        <v>45601</v>
      </c>
      <c r="Q177" s="1" t="str">
        <f t="shared" si="2"/>
        <v>Before Campaign</v>
      </c>
      <c r="R177" s="26">
        <f>(Post[[#This Row],[Likes]]+Post[[#This Row],[Shares]]+Post[[#This Row],[Comments]])</f>
        <v>5022</v>
      </c>
      <c r="S177" s="2">
        <f>(Post[[#This Row],[Likes]]+Post[[#This Row],[Shares]]+Post[[#This Row],[Comments]]) / Post[[#This Row],[Impressions]]</f>
        <v>9.4235532537716729E-2</v>
      </c>
    </row>
    <row r="178" spans="1:19" ht="12" customHeight="1" x14ac:dyDescent="0.3">
      <c r="A178" t="s">
        <v>176</v>
      </c>
      <c r="B178" t="s">
        <v>25</v>
      </c>
      <c r="C178" s="1">
        <v>45594</v>
      </c>
      <c r="D178" t="s">
        <v>20</v>
      </c>
      <c r="E178" t="s">
        <v>21</v>
      </c>
      <c r="F178">
        <v>2746</v>
      </c>
      <c r="G178">
        <v>156</v>
      </c>
      <c r="H178">
        <v>203</v>
      </c>
      <c r="I178">
        <v>32952</v>
      </c>
      <c r="J178">
        <v>32147</v>
      </c>
      <c r="K178">
        <v>147</v>
      </c>
      <c r="L178" t="s">
        <v>22</v>
      </c>
      <c r="M178" t="s">
        <v>31</v>
      </c>
      <c r="N178" t="s">
        <v>23</v>
      </c>
      <c r="O178" s="1">
        <f>VLOOKUP(N178,'Campaign Data'!A:D,2,FALSE)</f>
        <v>45453</v>
      </c>
      <c r="P178" s="1">
        <f>VLOOKUP(N178,'Campaign Data'!A:D,3,FALSE)</f>
        <v>45478</v>
      </c>
      <c r="Q178" s="1" t="str">
        <f t="shared" si="2"/>
        <v>Before Campaign</v>
      </c>
      <c r="R178" s="26">
        <f>(Post[[#This Row],[Likes]]+Post[[#This Row],[Shares]]+Post[[#This Row],[Comments]])</f>
        <v>3105</v>
      </c>
      <c r="S178" s="2">
        <f>(Post[[#This Row],[Likes]]+Post[[#This Row],[Shares]]+Post[[#This Row],[Comments]]) / Post[[#This Row],[Impressions]]</f>
        <v>9.422796795338674E-2</v>
      </c>
    </row>
    <row r="179" spans="1:19" ht="12" customHeight="1" x14ac:dyDescent="0.3">
      <c r="A179" t="s">
        <v>106</v>
      </c>
      <c r="B179" t="s">
        <v>14</v>
      </c>
      <c r="C179" s="1">
        <v>45724</v>
      </c>
      <c r="D179" t="s">
        <v>20</v>
      </c>
      <c r="E179" t="s">
        <v>21</v>
      </c>
      <c r="F179">
        <v>1292</v>
      </c>
      <c r="G179">
        <v>626</v>
      </c>
      <c r="H179">
        <v>496</v>
      </c>
      <c r="I179">
        <v>25840</v>
      </c>
      <c r="J179">
        <v>24916</v>
      </c>
      <c r="K179">
        <v>149</v>
      </c>
      <c r="L179" t="s">
        <v>31</v>
      </c>
      <c r="M179" t="s">
        <v>37</v>
      </c>
      <c r="N179" t="s">
        <v>44</v>
      </c>
      <c r="O179" s="1">
        <f>VLOOKUP(N179,'Campaign Data'!A:D,2,FALSE)</f>
        <v>45667</v>
      </c>
      <c r="P179" s="1">
        <f>VLOOKUP(N179,'Campaign Data'!A:D,3,FALSE)</f>
        <v>45698</v>
      </c>
      <c r="Q179" s="1" t="str">
        <f t="shared" si="2"/>
        <v>Before Campaign</v>
      </c>
      <c r="R179" s="26">
        <f>(Post[[#This Row],[Likes]]+Post[[#This Row],[Shares]]+Post[[#This Row],[Comments]])</f>
        <v>2414</v>
      </c>
      <c r="S179" s="2">
        <f>(Post[[#This Row],[Likes]]+Post[[#This Row],[Shares]]+Post[[#This Row],[Comments]]) / Post[[#This Row],[Impressions]]</f>
        <v>9.3421052631578946E-2</v>
      </c>
    </row>
    <row r="180" spans="1:19" ht="12" customHeight="1" x14ac:dyDescent="0.3">
      <c r="A180" t="s">
        <v>96</v>
      </c>
      <c r="B180" t="s">
        <v>27</v>
      </c>
      <c r="C180" s="1">
        <v>45465</v>
      </c>
      <c r="D180" t="s">
        <v>20</v>
      </c>
      <c r="E180" t="s">
        <v>21</v>
      </c>
      <c r="F180">
        <v>2180</v>
      </c>
      <c r="G180">
        <v>263</v>
      </c>
      <c r="H180">
        <v>387</v>
      </c>
      <c r="I180">
        <v>30520</v>
      </c>
      <c r="J180">
        <v>30059</v>
      </c>
      <c r="K180">
        <v>174</v>
      </c>
      <c r="L180" t="s">
        <v>52</v>
      </c>
      <c r="M180" t="s">
        <v>441</v>
      </c>
      <c r="N180" t="s">
        <v>18</v>
      </c>
      <c r="O180" s="1">
        <f>VLOOKUP(N180,'Campaign Data'!A:D,2,FALSE)</f>
        <v>45505</v>
      </c>
      <c r="P180" s="1">
        <f>VLOOKUP(N180,'Campaign Data'!A:D,3,FALSE)</f>
        <v>45535</v>
      </c>
      <c r="Q180" s="1" t="str">
        <f t="shared" si="2"/>
        <v>Before Campaign</v>
      </c>
      <c r="R180" s="26">
        <f>(Post[[#This Row],[Likes]]+Post[[#This Row],[Shares]]+Post[[#This Row],[Comments]])</f>
        <v>2830</v>
      </c>
      <c r="S180" s="2">
        <f>(Post[[#This Row],[Likes]]+Post[[#This Row],[Shares]]+Post[[#This Row],[Comments]]) / Post[[#This Row],[Impressions]]</f>
        <v>9.2726081258191345E-2</v>
      </c>
    </row>
    <row r="181" spans="1:19" ht="12" customHeight="1" x14ac:dyDescent="0.3">
      <c r="A181" t="s">
        <v>137</v>
      </c>
      <c r="B181" t="s">
        <v>25</v>
      </c>
      <c r="C181" s="1">
        <v>45698</v>
      </c>
      <c r="D181" t="s">
        <v>50</v>
      </c>
      <c r="E181" t="s">
        <v>51</v>
      </c>
      <c r="F181">
        <v>1766</v>
      </c>
      <c r="G181">
        <v>92</v>
      </c>
      <c r="H181">
        <v>424</v>
      </c>
      <c r="I181">
        <v>24724</v>
      </c>
      <c r="J181">
        <v>24333</v>
      </c>
      <c r="K181">
        <v>52</v>
      </c>
      <c r="L181" t="s">
        <v>31</v>
      </c>
      <c r="M181" t="s">
        <v>441</v>
      </c>
      <c r="N181" t="s">
        <v>18</v>
      </c>
      <c r="O181" s="1">
        <f>VLOOKUP(N181,'Campaign Data'!A:D,2,FALSE)</f>
        <v>45505</v>
      </c>
      <c r="P181" s="1">
        <f>VLOOKUP(N181,'Campaign Data'!A:D,3,FALSE)</f>
        <v>45535</v>
      </c>
      <c r="Q181" s="1" t="str">
        <f t="shared" si="2"/>
        <v>Before Campaign</v>
      </c>
      <c r="R181" s="26">
        <f>(Post[[#This Row],[Likes]]+Post[[#This Row],[Shares]]+Post[[#This Row],[Comments]])</f>
        <v>2282</v>
      </c>
      <c r="S181" s="2">
        <f>(Post[[#This Row],[Likes]]+Post[[#This Row],[Shares]]+Post[[#This Row],[Comments]]) / Post[[#This Row],[Impressions]]</f>
        <v>9.2298980747451867E-2</v>
      </c>
    </row>
    <row r="182" spans="1:19" ht="12" customHeight="1" x14ac:dyDescent="0.3">
      <c r="A182" t="s">
        <v>92</v>
      </c>
      <c r="B182" t="s">
        <v>34</v>
      </c>
      <c r="C182" s="1">
        <v>45460</v>
      </c>
      <c r="D182" t="s">
        <v>40</v>
      </c>
      <c r="E182" t="s">
        <v>41</v>
      </c>
      <c r="F182">
        <v>1226</v>
      </c>
      <c r="G182">
        <v>119</v>
      </c>
      <c r="H182">
        <v>7</v>
      </c>
      <c r="I182">
        <v>14712</v>
      </c>
      <c r="J182">
        <v>14049</v>
      </c>
      <c r="K182">
        <v>123</v>
      </c>
      <c r="L182" t="s">
        <v>17</v>
      </c>
      <c r="M182" t="s">
        <v>37</v>
      </c>
      <c r="N182" t="s">
        <v>44</v>
      </c>
      <c r="O182" s="1">
        <f>VLOOKUP(N182,'Campaign Data'!A:D,2,FALSE)</f>
        <v>45667</v>
      </c>
      <c r="P182" s="1">
        <f>VLOOKUP(N182,'Campaign Data'!A:D,3,FALSE)</f>
        <v>45698</v>
      </c>
      <c r="Q182" s="1" t="str">
        <f t="shared" si="2"/>
        <v>Before Campaign</v>
      </c>
      <c r="R182" s="26">
        <f>(Post[[#This Row],[Likes]]+Post[[#This Row],[Shares]]+Post[[#This Row],[Comments]])</f>
        <v>1352</v>
      </c>
      <c r="S182" s="2">
        <f>(Post[[#This Row],[Likes]]+Post[[#This Row],[Shares]]+Post[[#This Row],[Comments]]) / Post[[#This Row],[Impressions]]</f>
        <v>9.1897770527460579E-2</v>
      </c>
    </row>
    <row r="183" spans="1:19" ht="12" customHeight="1" x14ac:dyDescent="0.3">
      <c r="A183" t="s">
        <v>214</v>
      </c>
      <c r="B183" t="s">
        <v>27</v>
      </c>
      <c r="C183" s="1">
        <v>45483</v>
      </c>
      <c r="D183" t="s">
        <v>35</v>
      </c>
      <c r="E183" t="s">
        <v>36</v>
      </c>
      <c r="F183">
        <v>3099</v>
      </c>
      <c r="G183">
        <v>694</v>
      </c>
      <c r="H183">
        <v>171</v>
      </c>
      <c r="I183">
        <v>43386</v>
      </c>
      <c r="J183">
        <v>42921</v>
      </c>
      <c r="K183">
        <v>52</v>
      </c>
      <c r="L183" t="s">
        <v>52</v>
      </c>
      <c r="M183" t="s">
        <v>441</v>
      </c>
      <c r="N183" t="s">
        <v>44</v>
      </c>
      <c r="O183" s="1">
        <f>VLOOKUP(N183,'Campaign Data'!A:D,2,FALSE)</f>
        <v>45667</v>
      </c>
      <c r="P183" s="1">
        <f>VLOOKUP(N183,'Campaign Data'!A:D,3,FALSE)</f>
        <v>45698</v>
      </c>
      <c r="Q183" s="1" t="str">
        <f t="shared" si="2"/>
        <v>Before Campaign</v>
      </c>
      <c r="R183" s="26">
        <f>(Post[[#This Row],[Likes]]+Post[[#This Row],[Shares]]+Post[[#This Row],[Comments]])</f>
        <v>3964</v>
      </c>
      <c r="S183" s="2">
        <f>(Post[[#This Row],[Likes]]+Post[[#This Row],[Shares]]+Post[[#This Row],[Comments]]) / Post[[#This Row],[Impressions]]</f>
        <v>9.1365878393951966E-2</v>
      </c>
    </row>
    <row r="184" spans="1:19" ht="12" customHeight="1" x14ac:dyDescent="0.3">
      <c r="A184" t="s">
        <v>197</v>
      </c>
      <c r="B184" t="s">
        <v>14</v>
      </c>
      <c r="C184" s="1">
        <v>45528</v>
      </c>
      <c r="D184" t="s">
        <v>50</v>
      </c>
      <c r="E184" t="s">
        <v>51</v>
      </c>
      <c r="F184">
        <v>1082</v>
      </c>
      <c r="G184">
        <v>209</v>
      </c>
      <c r="H184">
        <v>484</v>
      </c>
      <c r="I184">
        <v>19476</v>
      </c>
      <c r="J184">
        <v>18654</v>
      </c>
      <c r="K184">
        <v>20</v>
      </c>
      <c r="L184" t="s">
        <v>31</v>
      </c>
      <c r="M184" t="s">
        <v>441</v>
      </c>
      <c r="N184" t="s">
        <v>44</v>
      </c>
      <c r="O184" s="1">
        <f>VLOOKUP(N184,'Campaign Data'!A:D,2,FALSE)</f>
        <v>45667</v>
      </c>
      <c r="P184" s="1">
        <f>VLOOKUP(N184,'Campaign Data'!A:D,3,FALSE)</f>
        <v>45698</v>
      </c>
      <c r="Q184" s="1" t="str">
        <f t="shared" si="2"/>
        <v>Before Campaign</v>
      </c>
      <c r="R184" s="26">
        <f>(Post[[#This Row],[Likes]]+Post[[#This Row],[Shares]]+Post[[#This Row],[Comments]])</f>
        <v>1775</v>
      </c>
      <c r="S184" s="2">
        <f>(Post[[#This Row],[Likes]]+Post[[#This Row],[Shares]]+Post[[#This Row],[Comments]]) / Post[[#This Row],[Impressions]]</f>
        <v>9.1137810638734856E-2</v>
      </c>
    </row>
    <row r="185" spans="1:19" ht="12" customHeight="1" x14ac:dyDescent="0.3">
      <c r="A185" t="s">
        <v>13</v>
      </c>
      <c r="B185" t="s">
        <v>14</v>
      </c>
      <c r="C185" s="1">
        <v>45649</v>
      </c>
      <c r="D185" t="s">
        <v>15</v>
      </c>
      <c r="E185" t="s">
        <v>16</v>
      </c>
      <c r="F185">
        <v>1461</v>
      </c>
      <c r="G185">
        <v>184</v>
      </c>
      <c r="H185">
        <v>344</v>
      </c>
      <c r="I185">
        <v>21915</v>
      </c>
      <c r="J185">
        <v>21675</v>
      </c>
      <c r="K185">
        <v>15</v>
      </c>
      <c r="L185" t="s">
        <v>17</v>
      </c>
      <c r="M185" t="s">
        <v>441</v>
      </c>
      <c r="N185" t="s">
        <v>18</v>
      </c>
      <c r="O185" s="1">
        <f>VLOOKUP(N185,'Campaign Data'!A:D,2,FALSE)</f>
        <v>45505</v>
      </c>
      <c r="P185" s="1">
        <f>VLOOKUP(N185,'Campaign Data'!A:D,3,FALSE)</f>
        <v>45535</v>
      </c>
      <c r="Q185" s="1" t="str">
        <f t="shared" si="2"/>
        <v>During Campaign</v>
      </c>
      <c r="R185" s="26">
        <f>(Post[[#This Row],[Likes]]+Post[[#This Row],[Shares]]+Post[[#This Row],[Comments]])</f>
        <v>1989</v>
      </c>
      <c r="S185" s="2">
        <f>(Post[[#This Row],[Likes]]+Post[[#This Row],[Shares]]+Post[[#This Row],[Comments]]) / Post[[#This Row],[Impressions]]</f>
        <v>9.0759753593429152E-2</v>
      </c>
    </row>
    <row r="186" spans="1:19" ht="12" customHeight="1" x14ac:dyDescent="0.3">
      <c r="A186" t="s">
        <v>238</v>
      </c>
      <c r="B186" t="s">
        <v>14</v>
      </c>
      <c r="C186" s="1">
        <v>45672</v>
      </c>
      <c r="D186" t="s">
        <v>15</v>
      </c>
      <c r="E186" t="s">
        <v>16</v>
      </c>
      <c r="F186">
        <v>802</v>
      </c>
      <c r="G186">
        <v>262</v>
      </c>
      <c r="H186">
        <v>244</v>
      </c>
      <c r="I186">
        <v>14436</v>
      </c>
      <c r="J186">
        <v>14280</v>
      </c>
      <c r="K186">
        <v>49</v>
      </c>
      <c r="L186" t="s">
        <v>17</v>
      </c>
      <c r="M186" t="s">
        <v>52</v>
      </c>
      <c r="N186" t="s">
        <v>44</v>
      </c>
      <c r="O186" s="1">
        <f>VLOOKUP(N186,'Campaign Data'!A:D,2,FALSE)</f>
        <v>45667</v>
      </c>
      <c r="P186" s="1">
        <f>VLOOKUP(N186,'Campaign Data'!A:D,3,FALSE)</f>
        <v>45698</v>
      </c>
      <c r="Q186" s="1" t="str">
        <f t="shared" si="2"/>
        <v>Before Campaign</v>
      </c>
      <c r="R186" s="26">
        <f>(Post[[#This Row],[Likes]]+Post[[#This Row],[Shares]]+Post[[#This Row],[Comments]])</f>
        <v>1308</v>
      </c>
      <c r="S186" s="2">
        <f>(Post[[#This Row],[Likes]]+Post[[#This Row],[Shares]]+Post[[#This Row],[Comments]]) / Post[[#This Row],[Impressions]]</f>
        <v>9.0606816292601824E-2</v>
      </c>
    </row>
    <row r="187" spans="1:19" ht="12" customHeight="1" x14ac:dyDescent="0.3">
      <c r="A187" t="s">
        <v>217</v>
      </c>
      <c r="B187" t="s">
        <v>25</v>
      </c>
      <c r="C187" s="1">
        <v>45629</v>
      </c>
      <c r="D187" t="s">
        <v>20</v>
      </c>
      <c r="E187" t="s">
        <v>21</v>
      </c>
      <c r="F187">
        <v>3711</v>
      </c>
      <c r="G187">
        <v>352</v>
      </c>
      <c r="H187">
        <v>290</v>
      </c>
      <c r="I187">
        <v>48243</v>
      </c>
      <c r="J187">
        <v>47579</v>
      </c>
      <c r="K187">
        <v>11</v>
      </c>
      <c r="L187" t="s">
        <v>31</v>
      </c>
      <c r="M187" t="s">
        <v>52</v>
      </c>
      <c r="N187" t="s">
        <v>44</v>
      </c>
      <c r="O187" s="1">
        <f>VLOOKUP(N187,'Campaign Data'!A:D,2,FALSE)</f>
        <v>45667</v>
      </c>
      <c r="P187" s="1">
        <f>VLOOKUP(N187,'Campaign Data'!A:D,3,FALSE)</f>
        <v>45698</v>
      </c>
      <c r="Q187" s="1" t="str">
        <f t="shared" si="2"/>
        <v>Before Campaign</v>
      </c>
      <c r="R187" s="26">
        <f>(Post[[#This Row],[Likes]]+Post[[#This Row],[Shares]]+Post[[#This Row],[Comments]])</f>
        <v>4353</v>
      </c>
      <c r="S187" s="2">
        <f>(Post[[#This Row],[Likes]]+Post[[#This Row],[Shares]]+Post[[#This Row],[Comments]]) / Post[[#This Row],[Impressions]]</f>
        <v>9.023070704558174E-2</v>
      </c>
    </row>
    <row r="188" spans="1:19" ht="12" customHeight="1" x14ac:dyDescent="0.3">
      <c r="A188" t="s">
        <v>63</v>
      </c>
      <c r="B188" t="s">
        <v>25</v>
      </c>
      <c r="C188" s="1">
        <v>45752</v>
      </c>
      <c r="D188" t="s">
        <v>15</v>
      </c>
      <c r="E188" t="s">
        <v>16</v>
      </c>
      <c r="F188">
        <v>3009</v>
      </c>
      <c r="G188">
        <v>413</v>
      </c>
      <c r="H188">
        <v>358</v>
      </c>
      <c r="I188">
        <v>42126</v>
      </c>
      <c r="J188">
        <v>41309</v>
      </c>
      <c r="K188">
        <v>211</v>
      </c>
      <c r="L188" t="s">
        <v>17</v>
      </c>
      <c r="M188" t="s">
        <v>441</v>
      </c>
      <c r="N188" t="s">
        <v>23</v>
      </c>
      <c r="O188" s="1">
        <f>VLOOKUP(N188,'Campaign Data'!A:D,2,FALSE)</f>
        <v>45453</v>
      </c>
      <c r="P188" s="1">
        <f>VLOOKUP(N188,'Campaign Data'!A:D,3,FALSE)</f>
        <v>45478</v>
      </c>
      <c r="Q188" s="1" t="str">
        <f t="shared" si="2"/>
        <v>Before Campaign</v>
      </c>
      <c r="R188" s="26">
        <f>(Post[[#This Row],[Likes]]+Post[[#This Row],[Shares]]+Post[[#This Row],[Comments]])</f>
        <v>3780</v>
      </c>
      <c r="S188" s="2">
        <f>(Post[[#This Row],[Likes]]+Post[[#This Row],[Shares]]+Post[[#This Row],[Comments]]) / Post[[#This Row],[Impressions]]</f>
        <v>8.9730807577268201E-2</v>
      </c>
    </row>
    <row r="189" spans="1:19" ht="12" customHeight="1" x14ac:dyDescent="0.3">
      <c r="A189" t="s">
        <v>167</v>
      </c>
      <c r="B189" t="s">
        <v>25</v>
      </c>
      <c r="C189" s="1">
        <v>45564</v>
      </c>
      <c r="D189" t="s">
        <v>15</v>
      </c>
      <c r="E189" t="s">
        <v>16</v>
      </c>
      <c r="F189">
        <v>2936</v>
      </c>
      <c r="G189">
        <v>439</v>
      </c>
      <c r="H189">
        <v>44</v>
      </c>
      <c r="I189">
        <v>38168</v>
      </c>
      <c r="J189">
        <v>37571</v>
      </c>
      <c r="K189">
        <v>22</v>
      </c>
      <c r="L189" t="s">
        <v>17</v>
      </c>
      <c r="M189" t="s">
        <v>441</v>
      </c>
      <c r="N189" t="s">
        <v>32</v>
      </c>
      <c r="O189" s="1">
        <f>VLOOKUP(N189,'Campaign Data'!A:D,2,FALSE)</f>
        <v>45570</v>
      </c>
      <c r="P189" s="1">
        <f>VLOOKUP(N189,'Campaign Data'!A:D,3,FALSE)</f>
        <v>45601</v>
      </c>
      <c r="Q189" s="1" t="str">
        <f t="shared" si="2"/>
        <v>During Campaign</v>
      </c>
      <c r="R189" s="26">
        <f>(Post[[#This Row],[Likes]]+Post[[#This Row],[Shares]]+Post[[#This Row],[Comments]])</f>
        <v>3419</v>
      </c>
      <c r="S189" s="2">
        <f>(Post[[#This Row],[Likes]]+Post[[#This Row],[Shares]]+Post[[#This Row],[Comments]]) / Post[[#This Row],[Impressions]]</f>
        <v>8.9577656675749323E-2</v>
      </c>
    </row>
    <row r="190" spans="1:19" ht="12" customHeight="1" x14ac:dyDescent="0.3">
      <c r="A190" t="s">
        <v>116</v>
      </c>
      <c r="B190" t="s">
        <v>27</v>
      </c>
      <c r="C190" s="1">
        <v>45574</v>
      </c>
      <c r="D190" t="s">
        <v>35</v>
      </c>
      <c r="E190" t="s">
        <v>36</v>
      </c>
      <c r="F190">
        <v>3068</v>
      </c>
      <c r="G190">
        <v>137</v>
      </c>
      <c r="H190">
        <v>329</v>
      </c>
      <c r="I190">
        <v>39884</v>
      </c>
      <c r="J190">
        <v>39404</v>
      </c>
      <c r="K190">
        <v>266</v>
      </c>
      <c r="L190" t="s">
        <v>17</v>
      </c>
      <c r="M190" t="s">
        <v>37</v>
      </c>
      <c r="N190" t="s">
        <v>32</v>
      </c>
      <c r="O190" s="1">
        <f>VLOOKUP(N190,'Campaign Data'!A:D,2,FALSE)</f>
        <v>45570</v>
      </c>
      <c r="P190" s="1">
        <f>VLOOKUP(N190,'Campaign Data'!A:D,3,FALSE)</f>
        <v>45601</v>
      </c>
      <c r="Q190" s="1" t="str">
        <f t="shared" si="2"/>
        <v>Before Campaign</v>
      </c>
      <c r="R190" s="26">
        <f>(Post[[#This Row],[Likes]]+Post[[#This Row],[Shares]]+Post[[#This Row],[Comments]])</f>
        <v>3534</v>
      </c>
      <c r="S190" s="2">
        <f>(Post[[#This Row],[Likes]]+Post[[#This Row],[Shares]]+Post[[#This Row],[Comments]]) / Post[[#This Row],[Impressions]]</f>
        <v>8.860696018453515E-2</v>
      </c>
    </row>
    <row r="191" spans="1:19" ht="12" customHeight="1" x14ac:dyDescent="0.3">
      <c r="A191" t="s">
        <v>109</v>
      </c>
      <c r="B191" t="s">
        <v>25</v>
      </c>
      <c r="C191" s="1">
        <v>45719</v>
      </c>
      <c r="D191" t="s">
        <v>15</v>
      </c>
      <c r="E191" t="s">
        <v>16</v>
      </c>
      <c r="F191">
        <v>296</v>
      </c>
      <c r="G191">
        <v>60</v>
      </c>
      <c r="H191">
        <v>141</v>
      </c>
      <c r="I191">
        <v>5624</v>
      </c>
      <c r="J191">
        <v>5239</v>
      </c>
      <c r="K191">
        <v>88</v>
      </c>
      <c r="L191" t="s">
        <v>37</v>
      </c>
      <c r="M191" t="s">
        <v>441</v>
      </c>
      <c r="N191" t="s">
        <v>44</v>
      </c>
      <c r="O191" s="1">
        <f>VLOOKUP(N191,'Campaign Data'!A:D,2,FALSE)</f>
        <v>45667</v>
      </c>
      <c r="P191" s="1">
        <f>VLOOKUP(N191,'Campaign Data'!A:D,3,FALSE)</f>
        <v>45698</v>
      </c>
      <c r="Q191" s="1" t="str">
        <f t="shared" si="2"/>
        <v>Before Campaign</v>
      </c>
      <c r="R191" s="26">
        <f>(Post[[#This Row],[Likes]]+Post[[#This Row],[Shares]]+Post[[#This Row],[Comments]])</f>
        <v>497</v>
      </c>
      <c r="S191" s="2">
        <f>(Post[[#This Row],[Likes]]+Post[[#This Row],[Shares]]+Post[[#This Row],[Comments]]) / Post[[#This Row],[Impressions]]</f>
        <v>8.837126600284495E-2</v>
      </c>
    </row>
    <row r="192" spans="1:19" ht="12" customHeight="1" x14ac:dyDescent="0.3">
      <c r="A192" t="s">
        <v>42</v>
      </c>
      <c r="B192" t="s">
        <v>34</v>
      </c>
      <c r="C192" s="1">
        <v>45534</v>
      </c>
      <c r="D192" t="s">
        <v>20</v>
      </c>
      <c r="E192" t="s">
        <v>21</v>
      </c>
      <c r="F192">
        <v>3784</v>
      </c>
      <c r="G192">
        <v>808</v>
      </c>
      <c r="H192">
        <v>404</v>
      </c>
      <c r="I192">
        <v>56760</v>
      </c>
      <c r="J192">
        <v>56343</v>
      </c>
      <c r="K192">
        <v>131</v>
      </c>
      <c r="L192" t="s">
        <v>22</v>
      </c>
      <c r="M192" t="s">
        <v>17</v>
      </c>
      <c r="N192" t="s">
        <v>32</v>
      </c>
      <c r="O192" s="1">
        <f>VLOOKUP(N192,'Campaign Data'!A:D,2,FALSE)</f>
        <v>45570</v>
      </c>
      <c r="P192" s="1">
        <f>VLOOKUP(N192,'Campaign Data'!A:D,3,FALSE)</f>
        <v>45601</v>
      </c>
      <c r="Q192" s="1" t="str">
        <f t="shared" si="2"/>
        <v>Before Campaign</v>
      </c>
      <c r="R192" s="26">
        <f>(Post[[#This Row],[Likes]]+Post[[#This Row],[Shares]]+Post[[#This Row],[Comments]])</f>
        <v>4996</v>
      </c>
      <c r="S192" s="2">
        <f>(Post[[#This Row],[Likes]]+Post[[#This Row],[Shares]]+Post[[#This Row],[Comments]]) / Post[[#This Row],[Impressions]]</f>
        <v>8.8019732205778717E-2</v>
      </c>
    </row>
    <row r="193" spans="1:19" ht="12" customHeight="1" x14ac:dyDescent="0.3">
      <c r="A193" t="s">
        <v>297</v>
      </c>
      <c r="B193" t="s">
        <v>27</v>
      </c>
      <c r="C193" s="1">
        <v>45700</v>
      </c>
      <c r="D193" t="s">
        <v>28</v>
      </c>
      <c r="E193" t="s">
        <v>29</v>
      </c>
      <c r="F193">
        <v>4332</v>
      </c>
      <c r="G193">
        <v>771</v>
      </c>
      <c r="H193">
        <v>219</v>
      </c>
      <c r="I193">
        <v>60648</v>
      </c>
      <c r="J193">
        <v>60397</v>
      </c>
      <c r="K193">
        <v>10</v>
      </c>
      <c r="L193" t="s">
        <v>22</v>
      </c>
      <c r="M193" t="s">
        <v>441</v>
      </c>
      <c r="N193" t="s">
        <v>32</v>
      </c>
      <c r="O193" s="1">
        <f>VLOOKUP(N193,'Campaign Data'!A:D,2,FALSE)</f>
        <v>45570</v>
      </c>
      <c r="P193" s="1">
        <f>VLOOKUP(N193,'Campaign Data'!A:D,3,FALSE)</f>
        <v>45601</v>
      </c>
      <c r="Q193" s="1" t="str">
        <f t="shared" si="2"/>
        <v>Before Campaign</v>
      </c>
      <c r="R193" s="26">
        <f>(Post[[#This Row],[Likes]]+Post[[#This Row],[Shares]]+Post[[#This Row],[Comments]])</f>
        <v>5322</v>
      </c>
      <c r="S193" s="2">
        <f>(Post[[#This Row],[Likes]]+Post[[#This Row],[Shares]]+Post[[#This Row],[Comments]]) / Post[[#This Row],[Impressions]]</f>
        <v>8.7752275425405618E-2</v>
      </c>
    </row>
    <row r="194" spans="1:19" ht="12" customHeight="1" x14ac:dyDescent="0.3">
      <c r="A194" t="s">
        <v>286</v>
      </c>
      <c r="B194" t="s">
        <v>14</v>
      </c>
      <c r="C194" s="1">
        <v>45491</v>
      </c>
      <c r="D194" t="s">
        <v>40</v>
      </c>
      <c r="E194" t="s">
        <v>41</v>
      </c>
      <c r="F194">
        <v>827</v>
      </c>
      <c r="G194">
        <v>77</v>
      </c>
      <c r="H194">
        <v>402</v>
      </c>
      <c r="I194">
        <v>14886</v>
      </c>
      <c r="J194">
        <v>14129</v>
      </c>
      <c r="K194">
        <v>254</v>
      </c>
      <c r="L194" t="s">
        <v>31</v>
      </c>
      <c r="M194" t="s">
        <v>441</v>
      </c>
      <c r="N194" t="s">
        <v>23</v>
      </c>
      <c r="O194" s="1">
        <f>VLOOKUP(N194,'Campaign Data'!A:D,2,FALSE)</f>
        <v>45453</v>
      </c>
      <c r="P194" s="1">
        <f>VLOOKUP(N194,'Campaign Data'!A:D,3,FALSE)</f>
        <v>45478</v>
      </c>
      <c r="Q194" s="1" t="str">
        <f t="shared" ref="Q194:Q257" si="3">IF(AND(C195&gt;=O195,C195&lt;=P195),"During Campaign","Before Campaign")</f>
        <v>Before Campaign</v>
      </c>
      <c r="R194" s="26">
        <f>(Post[[#This Row],[Likes]]+Post[[#This Row],[Shares]]+Post[[#This Row],[Comments]])</f>
        <v>1306</v>
      </c>
      <c r="S194" s="2">
        <f>(Post[[#This Row],[Likes]]+Post[[#This Row],[Shares]]+Post[[#This Row],[Comments]]) / Post[[#This Row],[Impressions]]</f>
        <v>8.7733440816874911E-2</v>
      </c>
    </row>
    <row r="195" spans="1:19" ht="12" customHeight="1" x14ac:dyDescent="0.3">
      <c r="A195" t="s">
        <v>134</v>
      </c>
      <c r="B195" t="s">
        <v>27</v>
      </c>
      <c r="C195" s="1">
        <v>45517</v>
      </c>
      <c r="D195" t="s">
        <v>40</v>
      </c>
      <c r="E195" t="s">
        <v>41</v>
      </c>
      <c r="F195">
        <v>4739</v>
      </c>
      <c r="G195">
        <v>527</v>
      </c>
      <c r="H195">
        <v>135</v>
      </c>
      <c r="I195">
        <v>61607</v>
      </c>
      <c r="J195">
        <v>61333</v>
      </c>
      <c r="K195">
        <v>36</v>
      </c>
      <c r="L195" t="s">
        <v>31</v>
      </c>
      <c r="M195" t="s">
        <v>17</v>
      </c>
      <c r="N195" t="s">
        <v>23</v>
      </c>
      <c r="O195" s="1">
        <f>VLOOKUP(N195,'Campaign Data'!A:D,2,FALSE)</f>
        <v>45453</v>
      </c>
      <c r="P195" s="1">
        <f>VLOOKUP(N195,'Campaign Data'!A:D,3,FALSE)</f>
        <v>45478</v>
      </c>
      <c r="Q195" s="1" t="str">
        <f t="shared" si="3"/>
        <v>During Campaign</v>
      </c>
      <c r="R195" s="26">
        <f>(Post[[#This Row],[Likes]]+Post[[#This Row],[Shares]]+Post[[#This Row],[Comments]])</f>
        <v>5401</v>
      </c>
      <c r="S195" s="2">
        <f>(Post[[#This Row],[Likes]]+Post[[#This Row],[Shares]]+Post[[#This Row],[Comments]]) / Post[[#This Row],[Impressions]]</f>
        <v>8.7668609086629767E-2</v>
      </c>
    </row>
    <row r="196" spans="1:19" ht="12" customHeight="1" x14ac:dyDescent="0.3">
      <c r="A196" t="s">
        <v>290</v>
      </c>
      <c r="B196" t="s">
        <v>14</v>
      </c>
      <c r="C196" s="1">
        <v>45507</v>
      </c>
      <c r="D196" t="s">
        <v>15</v>
      </c>
      <c r="E196" t="s">
        <v>16</v>
      </c>
      <c r="F196">
        <v>3791</v>
      </c>
      <c r="G196">
        <v>593</v>
      </c>
      <c r="H196">
        <v>228</v>
      </c>
      <c r="I196">
        <v>53074</v>
      </c>
      <c r="J196">
        <v>52613</v>
      </c>
      <c r="K196">
        <v>205</v>
      </c>
      <c r="L196" t="s">
        <v>31</v>
      </c>
      <c r="M196" t="s">
        <v>52</v>
      </c>
      <c r="N196" t="s">
        <v>18</v>
      </c>
      <c r="O196" s="1">
        <f>VLOOKUP(N196,'Campaign Data'!A:D,2,FALSE)</f>
        <v>45505</v>
      </c>
      <c r="P196" s="1">
        <f>VLOOKUP(N196,'Campaign Data'!A:D,3,FALSE)</f>
        <v>45535</v>
      </c>
      <c r="Q196" s="1" t="str">
        <f t="shared" si="3"/>
        <v>Before Campaign</v>
      </c>
      <c r="R196" s="26">
        <f>(Post[[#This Row],[Likes]]+Post[[#This Row],[Shares]]+Post[[#This Row],[Comments]])</f>
        <v>4612</v>
      </c>
      <c r="S196" s="2">
        <f>(Post[[#This Row],[Likes]]+Post[[#This Row],[Shares]]+Post[[#This Row],[Comments]]) / Post[[#This Row],[Impressions]]</f>
        <v>8.6897539284772202E-2</v>
      </c>
    </row>
    <row r="197" spans="1:19" ht="12" customHeight="1" x14ac:dyDescent="0.3">
      <c r="A197" t="s">
        <v>121</v>
      </c>
      <c r="B197" t="s">
        <v>34</v>
      </c>
      <c r="C197" s="1">
        <v>45635</v>
      </c>
      <c r="D197" t="s">
        <v>40</v>
      </c>
      <c r="E197" t="s">
        <v>41</v>
      </c>
      <c r="F197">
        <v>1841</v>
      </c>
      <c r="G197">
        <v>851</v>
      </c>
      <c r="H197">
        <v>342</v>
      </c>
      <c r="I197">
        <v>34979</v>
      </c>
      <c r="J197">
        <v>34154</v>
      </c>
      <c r="K197">
        <v>255</v>
      </c>
      <c r="L197" t="s">
        <v>22</v>
      </c>
      <c r="M197" t="s">
        <v>52</v>
      </c>
      <c r="N197" t="s">
        <v>18</v>
      </c>
      <c r="O197" s="1">
        <f>VLOOKUP(N197,'Campaign Data'!A:D,2,FALSE)</f>
        <v>45505</v>
      </c>
      <c r="P197" s="1">
        <f>VLOOKUP(N197,'Campaign Data'!A:D,3,FALSE)</f>
        <v>45535</v>
      </c>
      <c r="Q197" s="1" t="str">
        <f t="shared" si="3"/>
        <v>Before Campaign</v>
      </c>
      <c r="R197" s="26">
        <f>(Post[[#This Row],[Likes]]+Post[[#This Row],[Shares]]+Post[[#This Row],[Comments]])</f>
        <v>3034</v>
      </c>
      <c r="S197" s="2">
        <f>(Post[[#This Row],[Likes]]+Post[[#This Row],[Shares]]+Post[[#This Row],[Comments]]) / Post[[#This Row],[Impressions]]</f>
        <v>8.6737756939878216E-2</v>
      </c>
    </row>
    <row r="198" spans="1:19" ht="12" customHeight="1" x14ac:dyDescent="0.3">
      <c r="A198" t="s">
        <v>199</v>
      </c>
      <c r="B198" t="s">
        <v>34</v>
      </c>
      <c r="C198" s="1">
        <v>45748</v>
      </c>
      <c r="D198" t="s">
        <v>28</v>
      </c>
      <c r="E198" t="s">
        <v>29</v>
      </c>
      <c r="F198">
        <v>3430</v>
      </c>
      <c r="G198">
        <v>566</v>
      </c>
      <c r="H198">
        <v>164</v>
      </c>
      <c r="I198">
        <v>48020</v>
      </c>
      <c r="J198">
        <v>47305</v>
      </c>
      <c r="K198">
        <v>120</v>
      </c>
      <c r="L198" t="s">
        <v>37</v>
      </c>
      <c r="M198" t="s">
        <v>441</v>
      </c>
      <c r="N198" t="s">
        <v>23</v>
      </c>
      <c r="O198" s="1">
        <f>VLOOKUP(N198,'Campaign Data'!A:D,2,FALSE)</f>
        <v>45453</v>
      </c>
      <c r="P198" s="1">
        <f>VLOOKUP(N198,'Campaign Data'!A:D,3,FALSE)</f>
        <v>45478</v>
      </c>
      <c r="Q198" s="1" t="str">
        <f t="shared" si="3"/>
        <v>Before Campaign</v>
      </c>
      <c r="R198" s="26">
        <f>(Post[[#This Row],[Likes]]+Post[[#This Row],[Shares]]+Post[[#This Row],[Comments]])</f>
        <v>4160</v>
      </c>
      <c r="S198" s="2">
        <f>(Post[[#This Row],[Likes]]+Post[[#This Row],[Shares]]+Post[[#This Row],[Comments]]) / Post[[#This Row],[Impressions]]</f>
        <v>8.6630570595585168E-2</v>
      </c>
    </row>
    <row r="199" spans="1:19" ht="12" customHeight="1" x14ac:dyDescent="0.3">
      <c r="A199" t="s">
        <v>245</v>
      </c>
      <c r="B199" t="s">
        <v>25</v>
      </c>
      <c r="C199" s="1">
        <v>45467</v>
      </c>
      <c r="D199" t="s">
        <v>50</v>
      </c>
      <c r="E199" t="s">
        <v>51</v>
      </c>
      <c r="F199">
        <v>2949</v>
      </c>
      <c r="G199">
        <v>476</v>
      </c>
      <c r="H199">
        <v>403</v>
      </c>
      <c r="I199">
        <v>44235</v>
      </c>
      <c r="J199">
        <v>43705</v>
      </c>
      <c r="K199">
        <v>135</v>
      </c>
      <c r="L199" t="s">
        <v>37</v>
      </c>
      <c r="M199" t="s">
        <v>52</v>
      </c>
      <c r="N199" t="s">
        <v>18</v>
      </c>
      <c r="O199" s="1">
        <f>VLOOKUP(N199,'Campaign Data'!A:D,2,FALSE)</f>
        <v>45505</v>
      </c>
      <c r="P199" s="1">
        <f>VLOOKUP(N199,'Campaign Data'!A:D,3,FALSE)</f>
        <v>45535</v>
      </c>
      <c r="Q199" s="1" t="str">
        <f t="shared" si="3"/>
        <v>Before Campaign</v>
      </c>
      <c r="R199" s="26">
        <f>(Post[[#This Row],[Likes]]+Post[[#This Row],[Shares]]+Post[[#This Row],[Comments]])</f>
        <v>3828</v>
      </c>
      <c r="S199" s="2">
        <f>(Post[[#This Row],[Likes]]+Post[[#This Row],[Shares]]+Post[[#This Row],[Comments]]) / Post[[#This Row],[Impressions]]</f>
        <v>8.6537809426924378E-2</v>
      </c>
    </row>
    <row r="200" spans="1:19" ht="12" customHeight="1" x14ac:dyDescent="0.3">
      <c r="A200" t="s">
        <v>277</v>
      </c>
      <c r="B200" t="s">
        <v>14</v>
      </c>
      <c r="C200" s="1">
        <v>45530</v>
      </c>
      <c r="D200" t="s">
        <v>35</v>
      </c>
      <c r="E200" t="s">
        <v>36</v>
      </c>
      <c r="F200">
        <v>929</v>
      </c>
      <c r="G200">
        <v>192</v>
      </c>
      <c r="H200">
        <v>322</v>
      </c>
      <c r="I200">
        <v>16722</v>
      </c>
      <c r="J200">
        <v>15996</v>
      </c>
      <c r="K200">
        <v>145</v>
      </c>
      <c r="L200" t="s">
        <v>22</v>
      </c>
      <c r="M200" t="s">
        <v>441</v>
      </c>
      <c r="N200" t="s">
        <v>32</v>
      </c>
      <c r="O200" s="1">
        <f>VLOOKUP(N200,'Campaign Data'!A:D,2,FALSE)</f>
        <v>45570</v>
      </c>
      <c r="P200" s="1">
        <f>VLOOKUP(N200,'Campaign Data'!A:D,3,FALSE)</f>
        <v>45601</v>
      </c>
      <c r="Q200" s="1" t="str">
        <f t="shared" si="3"/>
        <v>Before Campaign</v>
      </c>
      <c r="R200" s="26">
        <f>(Post[[#This Row],[Likes]]+Post[[#This Row],[Shares]]+Post[[#This Row],[Comments]])</f>
        <v>1443</v>
      </c>
      <c r="S200" s="2">
        <f>(Post[[#This Row],[Likes]]+Post[[#This Row],[Shares]]+Post[[#This Row],[Comments]]) / Post[[#This Row],[Impressions]]</f>
        <v>8.6293505561535699E-2</v>
      </c>
    </row>
    <row r="201" spans="1:19" ht="12" customHeight="1" x14ac:dyDescent="0.3">
      <c r="A201" t="s">
        <v>268</v>
      </c>
      <c r="B201" t="s">
        <v>27</v>
      </c>
      <c r="C201" s="1">
        <v>45778</v>
      </c>
      <c r="D201" t="s">
        <v>20</v>
      </c>
      <c r="E201" t="s">
        <v>21</v>
      </c>
      <c r="F201">
        <v>1430</v>
      </c>
      <c r="G201">
        <v>376</v>
      </c>
      <c r="H201">
        <v>33</v>
      </c>
      <c r="I201">
        <v>21450</v>
      </c>
      <c r="J201">
        <v>20509</v>
      </c>
      <c r="K201">
        <v>251</v>
      </c>
      <c r="L201" t="s">
        <v>52</v>
      </c>
      <c r="M201" t="s">
        <v>441</v>
      </c>
      <c r="N201" t="s">
        <v>32</v>
      </c>
      <c r="O201" s="1">
        <f>VLOOKUP(N201,'Campaign Data'!A:D,2,FALSE)</f>
        <v>45570</v>
      </c>
      <c r="P201" s="1">
        <f>VLOOKUP(N201,'Campaign Data'!A:D,3,FALSE)</f>
        <v>45601</v>
      </c>
      <c r="Q201" s="1" t="str">
        <f t="shared" si="3"/>
        <v>Before Campaign</v>
      </c>
      <c r="R201" s="26">
        <f>(Post[[#This Row],[Likes]]+Post[[#This Row],[Shares]]+Post[[#This Row],[Comments]])</f>
        <v>1839</v>
      </c>
      <c r="S201" s="2">
        <f>(Post[[#This Row],[Likes]]+Post[[#This Row],[Shares]]+Post[[#This Row],[Comments]]) / Post[[#This Row],[Impressions]]</f>
        <v>8.5734265734265735E-2</v>
      </c>
    </row>
    <row r="202" spans="1:19" ht="12" customHeight="1" x14ac:dyDescent="0.3">
      <c r="A202" t="s">
        <v>143</v>
      </c>
      <c r="B202" t="s">
        <v>27</v>
      </c>
      <c r="C202" s="1">
        <v>45692</v>
      </c>
      <c r="D202" t="s">
        <v>40</v>
      </c>
      <c r="E202" t="s">
        <v>41</v>
      </c>
      <c r="F202">
        <v>4619</v>
      </c>
      <c r="G202">
        <v>821</v>
      </c>
      <c r="H202">
        <v>499</v>
      </c>
      <c r="I202">
        <v>69285</v>
      </c>
      <c r="J202">
        <v>69141</v>
      </c>
      <c r="K202">
        <v>298</v>
      </c>
      <c r="L202" t="s">
        <v>22</v>
      </c>
      <c r="M202" t="s">
        <v>441</v>
      </c>
      <c r="N202" t="s">
        <v>18</v>
      </c>
      <c r="O202" s="1">
        <f>VLOOKUP(N202,'Campaign Data'!A:D,2,FALSE)</f>
        <v>45505</v>
      </c>
      <c r="P202" s="1">
        <f>VLOOKUP(N202,'Campaign Data'!A:D,3,FALSE)</f>
        <v>45535</v>
      </c>
      <c r="Q202" s="1" t="str">
        <f t="shared" si="3"/>
        <v>Before Campaign</v>
      </c>
      <c r="R202" s="26">
        <f>(Post[[#This Row],[Likes]]+Post[[#This Row],[Shares]]+Post[[#This Row],[Comments]])</f>
        <v>5939</v>
      </c>
      <c r="S202" s="2">
        <f>(Post[[#This Row],[Likes]]+Post[[#This Row],[Shares]]+Post[[#This Row],[Comments]]) / Post[[#This Row],[Impressions]]</f>
        <v>8.5718409468138843E-2</v>
      </c>
    </row>
    <row r="203" spans="1:19" ht="12" customHeight="1" x14ac:dyDescent="0.3">
      <c r="A203" t="s">
        <v>119</v>
      </c>
      <c r="B203" t="s">
        <v>27</v>
      </c>
      <c r="C203" s="1">
        <v>45497</v>
      </c>
      <c r="D203" t="s">
        <v>40</v>
      </c>
      <c r="E203" t="s">
        <v>41</v>
      </c>
      <c r="F203">
        <v>725</v>
      </c>
      <c r="G203">
        <v>88</v>
      </c>
      <c r="H203">
        <v>428</v>
      </c>
      <c r="I203">
        <v>14500</v>
      </c>
      <c r="J203">
        <v>13637</v>
      </c>
      <c r="K203">
        <v>200</v>
      </c>
      <c r="L203" t="s">
        <v>37</v>
      </c>
      <c r="M203" t="s">
        <v>441</v>
      </c>
      <c r="N203" t="s">
        <v>32</v>
      </c>
      <c r="O203" s="1">
        <f>VLOOKUP(N203,'Campaign Data'!A:D,2,FALSE)</f>
        <v>45570</v>
      </c>
      <c r="P203" s="1">
        <f>VLOOKUP(N203,'Campaign Data'!A:D,3,FALSE)</f>
        <v>45601</v>
      </c>
      <c r="Q203" s="1" t="str">
        <f t="shared" si="3"/>
        <v>Before Campaign</v>
      </c>
      <c r="R203" s="26">
        <f>(Post[[#This Row],[Likes]]+Post[[#This Row],[Shares]]+Post[[#This Row],[Comments]])</f>
        <v>1241</v>
      </c>
      <c r="S203" s="2">
        <f>(Post[[#This Row],[Likes]]+Post[[#This Row],[Shares]]+Post[[#This Row],[Comments]]) / Post[[#This Row],[Impressions]]</f>
        <v>8.558620689655172E-2</v>
      </c>
    </row>
    <row r="204" spans="1:19" ht="12" customHeight="1" x14ac:dyDescent="0.3">
      <c r="A204" t="s">
        <v>236</v>
      </c>
      <c r="B204" t="s">
        <v>25</v>
      </c>
      <c r="C204" s="1">
        <v>45626</v>
      </c>
      <c r="D204" t="s">
        <v>35</v>
      </c>
      <c r="E204" t="s">
        <v>36</v>
      </c>
      <c r="F204">
        <v>2509</v>
      </c>
      <c r="G204">
        <v>324</v>
      </c>
      <c r="H204">
        <v>171</v>
      </c>
      <c r="I204">
        <v>35126</v>
      </c>
      <c r="J204">
        <v>34685</v>
      </c>
      <c r="K204">
        <v>277</v>
      </c>
      <c r="L204" t="s">
        <v>52</v>
      </c>
      <c r="M204" t="s">
        <v>441</v>
      </c>
      <c r="N204" t="s">
        <v>23</v>
      </c>
      <c r="O204" s="1">
        <f>VLOOKUP(N204,'Campaign Data'!A:D,2,FALSE)</f>
        <v>45453</v>
      </c>
      <c r="P204" s="1">
        <f>VLOOKUP(N204,'Campaign Data'!A:D,3,FALSE)</f>
        <v>45478</v>
      </c>
      <c r="Q204" s="1" t="str">
        <f t="shared" si="3"/>
        <v>Before Campaign</v>
      </c>
      <c r="R204" s="26">
        <f>(Post[[#This Row],[Likes]]+Post[[#This Row],[Shares]]+Post[[#This Row],[Comments]])</f>
        <v>3004</v>
      </c>
      <c r="S204" s="2">
        <f>(Post[[#This Row],[Likes]]+Post[[#This Row],[Shares]]+Post[[#This Row],[Comments]]) / Post[[#This Row],[Impressions]]</f>
        <v>8.5520696919660646E-2</v>
      </c>
    </row>
    <row r="205" spans="1:19" ht="12" customHeight="1" x14ac:dyDescent="0.3">
      <c r="A205" t="s">
        <v>225</v>
      </c>
      <c r="B205" t="s">
        <v>25</v>
      </c>
      <c r="C205" s="1">
        <v>45449</v>
      </c>
      <c r="D205" t="s">
        <v>15</v>
      </c>
      <c r="E205" t="s">
        <v>16</v>
      </c>
      <c r="F205">
        <v>2728</v>
      </c>
      <c r="G205">
        <v>533</v>
      </c>
      <c r="H205">
        <v>215</v>
      </c>
      <c r="I205">
        <v>40920</v>
      </c>
      <c r="J205">
        <v>40816</v>
      </c>
      <c r="K205">
        <v>137</v>
      </c>
      <c r="L205" t="s">
        <v>17</v>
      </c>
      <c r="M205" t="s">
        <v>441</v>
      </c>
      <c r="N205" t="s">
        <v>23</v>
      </c>
      <c r="O205" s="1">
        <f>VLOOKUP(N205,'Campaign Data'!A:D,2,FALSE)</f>
        <v>45453</v>
      </c>
      <c r="P205" s="1">
        <f>VLOOKUP(N205,'Campaign Data'!A:D,3,FALSE)</f>
        <v>45478</v>
      </c>
      <c r="Q205" s="1" t="str">
        <f t="shared" si="3"/>
        <v>During Campaign</v>
      </c>
      <c r="R205" s="26">
        <f>(Post[[#This Row],[Likes]]+Post[[#This Row],[Shares]]+Post[[#This Row],[Comments]])</f>
        <v>3476</v>
      </c>
      <c r="S205" s="2">
        <f>(Post[[#This Row],[Likes]]+Post[[#This Row],[Shares]]+Post[[#This Row],[Comments]]) / Post[[#This Row],[Impressions]]</f>
        <v>8.4946236559139784E-2</v>
      </c>
    </row>
    <row r="206" spans="1:19" ht="12" customHeight="1" x14ac:dyDescent="0.3">
      <c r="A206" t="s">
        <v>223</v>
      </c>
      <c r="B206" t="s">
        <v>34</v>
      </c>
      <c r="C206" s="1">
        <v>45528</v>
      </c>
      <c r="D206" t="s">
        <v>35</v>
      </c>
      <c r="E206" t="s">
        <v>36</v>
      </c>
      <c r="F206">
        <v>4292</v>
      </c>
      <c r="G206">
        <v>51</v>
      </c>
      <c r="H206">
        <v>392</v>
      </c>
      <c r="I206">
        <v>55796</v>
      </c>
      <c r="J206">
        <v>54826</v>
      </c>
      <c r="K206">
        <v>264</v>
      </c>
      <c r="L206" t="s">
        <v>37</v>
      </c>
      <c r="M206" t="s">
        <v>31</v>
      </c>
      <c r="N206" t="s">
        <v>18</v>
      </c>
      <c r="O206" s="1">
        <f>VLOOKUP(N206,'Campaign Data'!A:D,2,FALSE)</f>
        <v>45505</v>
      </c>
      <c r="P206" s="1">
        <f>VLOOKUP(N206,'Campaign Data'!A:D,3,FALSE)</f>
        <v>45535</v>
      </c>
      <c r="Q206" s="1" t="str">
        <f t="shared" si="3"/>
        <v>Before Campaign</v>
      </c>
      <c r="R206" s="26">
        <f>(Post[[#This Row],[Likes]]+Post[[#This Row],[Shares]]+Post[[#This Row],[Comments]])</f>
        <v>4735</v>
      </c>
      <c r="S206" s="2">
        <f>(Post[[#This Row],[Likes]]+Post[[#This Row],[Shares]]+Post[[#This Row],[Comments]]) / Post[[#This Row],[Impressions]]</f>
        <v>8.4862714173059003E-2</v>
      </c>
    </row>
    <row r="207" spans="1:19" ht="12" customHeight="1" x14ac:dyDescent="0.3">
      <c r="A207" t="s">
        <v>231</v>
      </c>
      <c r="B207" t="s">
        <v>25</v>
      </c>
      <c r="C207" s="1">
        <v>45567</v>
      </c>
      <c r="D207" t="s">
        <v>28</v>
      </c>
      <c r="E207" t="s">
        <v>29</v>
      </c>
      <c r="F207">
        <v>4350</v>
      </c>
      <c r="G207">
        <v>771</v>
      </c>
      <c r="H207">
        <v>7</v>
      </c>
      <c r="I207">
        <v>60900</v>
      </c>
      <c r="J207">
        <v>60592</v>
      </c>
      <c r="K207">
        <v>195</v>
      </c>
      <c r="L207" t="s">
        <v>52</v>
      </c>
      <c r="M207" t="s">
        <v>31</v>
      </c>
      <c r="N207" t="s">
        <v>23</v>
      </c>
      <c r="O207" s="1">
        <f>VLOOKUP(N207,'Campaign Data'!A:D,2,FALSE)</f>
        <v>45453</v>
      </c>
      <c r="P207" s="1">
        <f>VLOOKUP(N207,'Campaign Data'!A:D,3,FALSE)</f>
        <v>45478</v>
      </c>
      <c r="Q207" s="1" t="str">
        <f t="shared" si="3"/>
        <v>Before Campaign</v>
      </c>
      <c r="R207" s="26">
        <f>(Post[[#This Row],[Likes]]+Post[[#This Row],[Shares]]+Post[[#This Row],[Comments]])</f>
        <v>5128</v>
      </c>
      <c r="S207" s="2">
        <f>(Post[[#This Row],[Likes]]+Post[[#This Row],[Shares]]+Post[[#This Row],[Comments]]) / Post[[#This Row],[Impressions]]</f>
        <v>8.4203612479474554E-2</v>
      </c>
    </row>
    <row r="208" spans="1:19" ht="12" customHeight="1" x14ac:dyDescent="0.3">
      <c r="A208" t="s">
        <v>305</v>
      </c>
      <c r="B208" t="s">
        <v>27</v>
      </c>
      <c r="C208" s="1">
        <v>45760</v>
      </c>
      <c r="D208" t="s">
        <v>15</v>
      </c>
      <c r="E208" t="s">
        <v>16</v>
      </c>
      <c r="F208">
        <v>4579</v>
      </c>
      <c r="G208">
        <v>125</v>
      </c>
      <c r="H208">
        <v>300</v>
      </c>
      <c r="I208">
        <v>59527</v>
      </c>
      <c r="J208">
        <v>59400</v>
      </c>
      <c r="K208">
        <v>269</v>
      </c>
      <c r="L208" t="s">
        <v>31</v>
      </c>
      <c r="M208" t="s">
        <v>22</v>
      </c>
      <c r="N208" t="s">
        <v>18</v>
      </c>
      <c r="O208" s="1">
        <f>VLOOKUP(N208,'Campaign Data'!A:D,2,FALSE)</f>
        <v>45505</v>
      </c>
      <c r="P208" s="1">
        <f>VLOOKUP(N208,'Campaign Data'!A:D,3,FALSE)</f>
        <v>45535</v>
      </c>
      <c r="Q208" s="1" t="str">
        <f t="shared" si="3"/>
        <v>Before Campaign</v>
      </c>
      <c r="R208" s="26">
        <f>(Post[[#This Row],[Likes]]+Post[[#This Row],[Shares]]+Post[[#This Row],[Comments]])</f>
        <v>5004</v>
      </c>
      <c r="S208" s="2">
        <f>(Post[[#This Row],[Likes]]+Post[[#This Row],[Shares]]+Post[[#This Row],[Comments]]) / Post[[#This Row],[Impressions]]</f>
        <v>8.4062694239588759E-2</v>
      </c>
    </row>
    <row r="209" spans="1:19" ht="12" customHeight="1" x14ac:dyDescent="0.3">
      <c r="A209" t="s">
        <v>327</v>
      </c>
      <c r="B209" t="s">
        <v>27</v>
      </c>
      <c r="C209" s="1">
        <v>45646</v>
      </c>
      <c r="D209" t="s">
        <v>35</v>
      </c>
      <c r="E209" t="s">
        <v>36</v>
      </c>
      <c r="F209">
        <v>2107</v>
      </c>
      <c r="G209">
        <v>550</v>
      </c>
      <c r="H209">
        <v>349</v>
      </c>
      <c r="I209">
        <v>35819</v>
      </c>
      <c r="J209">
        <v>35340</v>
      </c>
      <c r="K209">
        <v>191</v>
      </c>
      <c r="L209" t="s">
        <v>37</v>
      </c>
      <c r="M209" t="s">
        <v>441</v>
      </c>
      <c r="N209" t="s">
        <v>32</v>
      </c>
      <c r="O209" s="1">
        <f>VLOOKUP(N209,'Campaign Data'!A:D,2,FALSE)</f>
        <v>45570</v>
      </c>
      <c r="P209" s="1">
        <f>VLOOKUP(N209,'Campaign Data'!A:D,3,FALSE)</f>
        <v>45601</v>
      </c>
      <c r="Q209" s="1" t="str">
        <f t="shared" si="3"/>
        <v>Before Campaign</v>
      </c>
      <c r="R209" s="26">
        <f>(Post[[#This Row],[Likes]]+Post[[#This Row],[Shares]]+Post[[#This Row],[Comments]])</f>
        <v>3006</v>
      </c>
      <c r="S209" s="2">
        <f>(Post[[#This Row],[Likes]]+Post[[#This Row],[Shares]]+Post[[#This Row],[Comments]]) / Post[[#This Row],[Impressions]]</f>
        <v>8.3921940869371006E-2</v>
      </c>
    </row>
    <row r="210" spans="1:19" ht="12" customHeight="1" x14ac:dyDescent="0.3">
      <c r="A210" t="s">
        <v>224</v>
      </c>
      <c r="B210" t="s">
        <v>14</v>
      </c>
      <c r="C210" s="1">
        <v>45648</v>
      </c>
      <c r="D210" t="s">
        <v>15</v>
      </c>
      <c r="E210" t="s">
        <v>16</v>
      </c>
      <c r="F210">
        <v>1644</v>
      </c>
      <c r="G210">
        <v>546</v>
      </c>
      <c r="H210">
        <v>150</v>
      </c>
      <c r="I210">
        <v>27948</v>
      </c>
      <c r="J210">
        <v>27184</v>
      </c>
      <c r="K210">
        <v>300</v>
      </c>
      <c r="L210" t="s">
        <v>17</v>
      </c>
      <c r="M210" t="s">
        <v>37</v>
      </c>
      <c r="N210" t="s">
        <v>18</v>
      </c>
      <c r="O210" s="1">
        <f>VLOOKUP(N210,'Campaign Data'!A:D,2,FALSE)</f>
        <v>45505</v>
      </c>
      <c r="P210" s="1">
        <f>VLOOKUP(N210,'Campaign Data'!A:D,3,FALSE)</f>
        <v>45535</v>
      </c>
      <c r="Q210" s="1" t="str">
        <f t="shared" si="3"/>
        <v>During Campaign</v>
      </c>
      <c r="R210" s="26">
        <f>(Post[[#This Row],[Likes]]+Post[[#This Row],[Shares]]+Post[[#This Row],[Comments]])</f>
        <v>2340</v>
      </c>
      <c r="S210" s="2">
        <f>(Post[[#This Row],[Likes]]+Post[[#This Row],[Shares]]+Post[[#This Row],[Comments]]) / Post[[#This Row],[Impressions]]</f>
        <v>8.3726921425504502E-2</v>
      </c>
    </row>
    <row r="211" spans="1:19" ht="12" customHeight="1" x14ac:dyDescent="0.3">
      <c r="A211" t="s">
        <v>337</v>
      </c>
      <c r="B211" t="s">
        <v>14</v>
      </c>
      <c r="C211" s="1">
        <v>45535</v>
      </c>
      <c r="D211" t="s">
        <v>35</v>
      </c>
      <c r="E211" t="s">
        <v>36</v>
      </c>
      <c r="F211">
        <v>4494</v>
      </c>
      <c r="G211">
        <v>717</v>
      </c>
      <c r="H211">
        <v>45</v>
      </c>
      <c r="I211">
        <v>62916</v>
      </c>
      <c r="J211">
        <v>62688</v>
      </c>
      <c r="K211">
        <v>191</v>
      </c>
      <c r="L211" t="s">
        <v>22</v>
      </c>
      <c r="M211" t="s">
        <v>441</v>
      </c>
      <c r="N211" t="s">
        <v>18</v>
      </c>
      <c r="O211" s="1">
        <f>VLOOKUP(N211,'Campaign Data'!A:D,2,FALSE)</f>
        <v>45505</v>
      </c>
      <c r="P211" s="1">
        <f>VLOOKUP(N211,'Campaign Data'!A:D,3,FALSE)</f>
        <v>45535</v>
      </c>
      <c r="Q211" s="1" t="str">
        <f t="shared" si="3"/>
        <v>Before Campaign</v>
      </c>
      <c r="R211" s="26">
        <f>(Post[[#This Row],[Likes]]+Post[[#This Row],[Shares]]+Post[[#This Row],[Comments]])</f>
        <v>5256</v>
      </c>
      <c r="S211" s="2">
        <f>(Post[[#This Row],[Likes]]+Post[[#This Row],[Shares]]+Post[[#This Row],[Comments]]) / Post[[#This Row],[Impressions]]</f>
        <v>8.3539958039290485E-2</v>
      </c>
    </row>
    <row r="212" spans="1:19" ht="12" customHeight="1" x14ac:dyDescent="0.3">
      <c r="A212" t="s">
        <v>317</v>
      </c>
      <c r="B212" t="s">
        <v>25</v>
      </c>
      <c r="C212" s="1">
        <v>45586</v>
      </c>
      <c r="D212" t="s">
        <v>50</v>
      </c>
      <c r="E212" t="s">
        <v>51</v>
      </c>
      <c r="F212">
        <v>4275</v>
      </c>
      <c r="G212">
        <v>680</v>
      </c>
      <c r="H212">
        <v>385</v>
      </c>
      <c r="I212">
        <v>64125</v>
      </c>
      <c r="J212">
        <v>63650</v>
      </c>
      <c r="K212">
        <v>104</v>
      </c>
      <c r="L212" t="s">
        <v>31</v>
      </c>
      <c r="M212" t="s">
        <v>441</v>
      </c>
      <c r="N212" t="s">
        <v>44</v>
      </c>
      <c r="O212" s="1">
        <f>VLOOKUP(N212,'Campaign Data'!A:D,2,FALSE)</f>
        <v>45667</v>
      </c>
      <c r="P212" s="1">
        <f>VLOOKUP(N212,'Campaign Data'!A:D,3,FALSE)</f>
        <v>45698</v>
      </c>
      <c r="Q212" s="1" t="str">
        <f t="shared" si="3"/>
        <v>Before Campaign</v>
      </c>
      <c r="R212" s="26">
        <f>(Post[[#This Row],[Likes]]+Post[[#This Row],[Shares]]+Post[[#This Row],[Comments]])</f>
        <v>5340</v>
      </c>
      <c r="S212" s="2">
        <f>(Post[[#This Row],[Likes]]+Post[[#This Row],[Shares]]+Post[[#This Row],[Comments]]) / Post[[#This Row],[Impressions]]</f>
        <v>8.3274853801169585E-2</v>
      </c>
    </row>
    <row r="213" spans="1:19" ht="12" customHeight="1" x14ac:dyDescent="0.3">
      <c r="A213" t="s">
        <v>298</v>
      </c>
      <c r="B213" t="s">
        <v>27</v>
      </c>
      <c r="C213" s="1">
        <v>45592</v>
      </c>
      <c r="D213" t="s">
        <v>40</v>
      </c>
      <c r="E213" t="s">
        <v>41</v>
      </c>
      <c r="F213">
        <v>4853</v>
      </c>
      <c r="G213">
        <v>837</v>
      </c>
      <c r="H213">
        <v>340</v>
      </c>
      <c r="I213">
        <v>72795</v>
      </c>
      <c r="J213">
        <v>72237</v>
      </c>
      <c r="K213">
        <v>170</v>
      </c>
      <c r="L213" t="s">
        <v>17</v>
      </c>
      <c r="M213" t="s">
        <v>441</v>
      </c>
      <c r="N213" t="s">
        <v>23</v>
      </c>
      <c r="O213" s="1">
        <f>VLOOKUP(N213,'Campaign Data'!A:D,2,FALSE)</f>
        <v>45453</v>
      </c>
      <c r="P213" s="1">
        <f>VLOOKUP(N213,'Campaign Data'!A:D,3,FALSE)</f>
        <v>45478</v>
      </c>
      <c r="Q213" s="1" t="str">
        <f t="shared" si="3"/>
        <v>Before Campaign</v>
      </c>
      <c r="R213" s="26">
        <f>(Post[[#This Row],[Likes]]+Post[[#This Row],[Shares]]+Post[[#This Row],[Comments]])</f>
        <v>6030</v>
      </c>
      <c r="S213" s="2">
        <f>(Post[[#This Row],[Likes]]+Post[[#This Row],[Shares]]+Post[[#This Row],[Comments]]) / Post[[#This Row],[Impressions]]</f>
        <v>8.2835359571399134E-2</v>
      </c>
    </row>
    <row r="214" spans="1:19" ht="12" customHeight="1" x14ac:dyDescent="0.3">
      <c r="A214" t="s">
        <v>246</v>
      </c>
      <c r="B214" t="s">
        <v>14</v>
      </c>
      <c r="C214" s="1">
        <v>45735</v>
      </c>
      <c r="D214" t="s">
        <v>50</v>
      </c>
      <c r="E214" t="s">
        <v>51</v>
      </c>
      <c r="F214">
        <v>3160</v>
      </c>
      <c r="G214">
        <v>204</v>
      </c>
      <c r="H214">
        <v>297</v>
      </c>
      <c r="I214">
        <v>44240</v>
      </c>
      <c r="J214">
        <v>43666</v>
      </c>
      <c r="K214">
        <v>49</v>
      </c>
      <c r="L214" t="s">
        <v>31</v>
      </c>
      <c r="M214" t="s">
        <v>37</v>
      </c>
      <c r="N214" t="s">
        <v>18</v>
      </c>
      <c r="O214" s="1">
        <f>VLOOKUP(N214,'Campaign Data'!A:D,2,FALSE)</f>
        <v>45505</v>
      </c>
      <c r="P214" s="1">
        <f>VLOOKUP(N214,'Campaign Data'!A:D,3,FALSE)</f>
        <v>45535</v>
      </c>
      <c r="Q214" s="1" t="str">
        <f t="shared" si="3"/>
        <v>Before Campaign</v>
      </c>
      <c r="R214" s="26">
        <f>(Post[[#This Row],[Likes]]+Post[[#This Row],[Shares]]+Post[[#This Row],[Comments]])</f>
        <v>3661</v>
      </c>
      <c r="S214" s="2">
        <f>(Post[[#This Row],[Likes]]+Post[[#This Row],[Shares]]+Post[[#This Row],[Comments]]) / Post[[#This Row],[Impressions]]</f>
        <v>8.2753164556962022E-2</v>
      </c>
    </row>
    <row r="215" spans="1:19" ht="12" customHeight="1" x14ac:dyDescent="0.3">
      <c r="A215" t="s">
        <v>250</v>
      </c>
      <c r="B215" t="s">
        <v>34</v>
      </c>
      <c r="C215" s="1">
        <v>45778</v>
      </c>
      <c r="D215" t="s">
        <v>35</v>
      </c>
      <c r="E215" t="s">
        <v>36</v>
      </c>
      <c r="F215">
        <v>2696</v>
      </c>
      <c r="G215">
        <v>628</v>
      </c>
      <c r="H215">
        <v>443</v>
      </c>
      <c r="I215">
        <v>45832</v>
      </c>
      <c r="J215">
        <v>45632</v>
      </c>
      <c r="K215">
        <v>248</v>
      </c>
      <c r="L215" t="s">
        <v>17</v>
      </c>
      <c r="M215" t="s">
        <v>441</v>
      </c>
      <c r="N215" t="s">
        <v>32</v>
      </c>
      <c r="O215" s="1">
        <f>VLOOKUP(N215,'Campaign Data'!A:D,2,FALSE)</f>
        <v>45570</v>
      </c>
      <c r="P215" s="1">
        <f>VLOOKUP(N215,'Campaign Data'!A:D,3,FALSE)</f>
        <v>45601</v>
      </c>
      <c r="Q215" s="1" t="str">
        <f t="shared" si="3"/>
        <v>Before Campaign</v>
      </c>
      <c r="R215" s="26">
        <f>(Post[[#This Row],[Likes]]+Post[[#This Row],[Shares]]+Post[[#This Row],[Comments]])</f>
        <v>3767</v>
      </c>
      <c r="S215" s="2">
        <f>(Post[[#This Row],[Likes]]+Post[[#This Row],[Shares]]+Post[[#This Row],[Comments]]) / Post[[#This Row],[Impressions]]</f>
        <v>8.21914819340199E-2</v>
      </c>
    </row>
    <row r="216" spans="1:19" ht="12" customHeight="1" x14ac:dyDescent="0.3">
      <c r="A216" t="s">
        <v>239</v>
      </c>
      <c r="B216" t="s">
        <v>34</v>
      </c>
      <c r="C216" s="1">
        <v>45445</v>
      </c>
      <c r="D216" t="s">
        <v>40</v>
      </c>
      <c r="E216" t="s">
        <v>41</v>
      </c>
      <c r="F216">
        <v>1871</v>
      </c>
      <c r="G216">
        <v>252</v>
      </c>
      <c r="H216">
        <v>335</v>
      </c>
      <c r="I216">
        <v>29936</v>
      </c>
      <c r="J216">
        <v>29576</v>
      </c>
      <c r="K216">
        <v>288</v>
      </c>
      <c r="L216" t="s">
        <v>37</v>
      </c>
      <c r="M216" t="s">
        <v>441</v>
      </c>
      <c r="N216" t="s">
        <v>23</v>
      </c>
      <c r="O216" s="1">
        <f>VLOOKUP(N216,'Campaign Data'!A:D,2,FALSE)</f>
        <v>45453</v>
      </c>
      <c r="P216" s="1">
        <f>VLOOKUP(N216,'Campaign Data'!A:D,3,FALSE)</f>
        <v>45478</v>
      </c>
      <c r="Q216" s="1" t="str">
        <f t="shared" si="3"/>
        <v>Before Campaign</v>
      </c>
      <c r="R216" s="26">
        <f>(Post[[#This Row],[Likes]]+Post[[#This Row],[Shares]]+Post[[#This Row],[Comments]])</f>
        <v>2458</v>
      </c>
      <c r="S216" s="2">
        <f>(Post[[#This Row],[Likes]]+Post[[#This Row],[Shares]]+Post[[#This Row],[Comments]]) / Post[[#This Row],[Impressions]]</f>
        <v>8.2108498129342594E-2</v>
      </c>
    </row>
    <row r="217" spans="1:19" ht="12" customHeight="1" x14ac:dyDescent="0.3">
      <c r="A217" t="s">
        <v>115</v>
      </c>
      <c r="B217" t="s">
        <v>14</v>
      </c>
      <c r="C217" s="1">
        <v>45460</v>
      </c>
      <c r="D217" t="s">
        <v>40</v>
      </c>
      <c r="E217" t="s">
        <v>41</v>
      </c>
      <c r="F217">
        <v>954</v>
      </c>
      <c r="G217">
        <v>324</v>
      </c>
      <c r="H217">
        <v>288</v>
      </c>
      <c r="I217">
        <v>19080</v>
      </c>
      <c r="J217">
        <v>18859</v>
      </c>
      <c r="K217">
        <v>21</v>
      </c>
      <c r="L217" t="s">
        <v>37</v>
      </c>
      <c r="M217" t="s">
        <v>441</v>
      </c>
      <c r="N217" t="s">
        <v>32</v>
      </c>
      <c r="O217" s="1">
        <f>VLOOKUP(N217,'Campaign Data'!A:D,2,FALSE)</f>
        <v>45570</v>
      </c>
      <c r="P217" s="1">
        <f>VLOOKUP(N217,'Campaign Data'!A:D,3,FALSE)</f>
        <v>45601</v>
      </c>
      <c r="Q217" s="1" t="str">
        <f t="shared" si="3"/>
        <v>Before Campaign</v>
      </c>
      <c r="R217" s="26">
        <f>(Post[[#This Row],[Likes]]+Post[[#This Row],[Shares]]+Post[[#This Row],[Comments]])</f>
        <v>1566</v>
      </c>
      <c r="S217" s="2">
        <f>(Post[[#This Row],[Likes]]+Post[[#This Row],[Shares]]+Post[[#This Row],[Comments]]) / Post[[#This Row],[Impressions]]</f>
        <v>8.2075471698113203E-2</v>
      </c>
    </row>
    <row r="218" spans="1:19" ht="12" customHeight="1" x14ac:dyDescent="0.3">
      <c r="A218" t="s">
        <v>101</v>
      </c>
      <c r="B218" t="s">
        <v>34</v>
      </c>
      <c r="C218" s="1">
        <v>45521</v>
      </c>
      <c r="D218" t="s">
        <v>40</v>
      </c>
      <c r="E218" t="s">
        <v>41</v>
      </c>
      <c r="F218">
        <v>2878</v>
      </c>
      <c r="G218">
        <v>248</v>
      </c>
      <c r="H218">
        <v>416</v>
      </c>
      <c r="I218">
        <v>43170</v>
      </c>
      <c r="J218">
        <v>42667</v>
      </c>
      <c r="K218">
        <v>75</v>
      </c>
      <c r="L218" t="s">
        <v>52</v>
      </c>
      <c r="M218" t="s">
        <v>37</v>
      </c>
      <c r="N218" t="s">
        <v>23</v>
      </c>
      <c r="O218" s="1">
        <f>VLOOKUP(N218,'Campaign Data'!A:D,2,FALSE)</f>
        <v>45453</v>
      </c>
      <c r="P218" s="1">
        <f>VLOOKUP(N218,'Campaign Data'!A:D,3,FALSE)</f>
        <v>45478</v>
      </c>
      <c r="Q218" s="1" t="str">
        <f t="shared" si="3"/>
        <v>Before Campaign</v>
      </c>
      <c r="R218" s="26">
        <f>(Post[[#This Row],[Likes]]+Post[[#This Row],[Shares]]+Post[[#This Row],[Comments]])</f>
        <v>3542</v>
      </c>
      <c r="S218" s="2">
        <f>(Post[[#This Row],[Likes]]+Post[[#This Row],[Shares]]+Post[[#This Row],[Comments]]) / Post[[#This Row],[Impressions]]</f>
        <v>8.2047718322909427E-2</v>
      </c>
    </row>
    <row r="219" spans="1:19" ht="12" customHeight="1" x14ac:dyDescent="0.3">
      <c r="A219" t="s">
        <v>265</v>
      </c>
      <c r="B219" t="s">
        <v>27</v>
      </c>
      <c r="C219" s="1">
        <v>45474</v>
      </c>
      <c r="D219" t="s">
        <v>28</v>
      </c>
      <c r="E219" t="s">
        <v>29</v>
      </c>
      <c r="F219">
        <v>4808</v>
      </c>
      <c r="G219">
        <v>772</v>
      </c>
      <c r="H219">
        <v>320</v>
      </c>
      <c r="I219">
        <v>72120</v>
      </c>
      <c r="J219">
        <v>71696</v>
      </c>
      <c r="K219">
        <v>195</v>
      </c>
      <c r="L219" t="s">
        <v>37</v>
      </c>
      <c r="M219" t="s">
        <v>17</v>
      </c>
      <c r="N219" t="s">
        <v>44</v>
      </c>
      <c r="O219" s="1">
        <f>VLOOKUP(N219,'Campaign Data'!A:D,2,FALSE)</f>
        <v>45667</v>
      </c>
      <c r="P219" s="1">
        <f>VLOOKUP(N219,'Campaign Data'!A:D,3,FALSE)</f>
        <v>45698</v>
      </c>
      <c r="Q219" s="1" t="str">
        <f t="shared" si="3"/>
        <v>Before Campaign</v>
      </c>
      <c r="R219" s="26">
        <f>(Post[[#This Row],[Likes]]+Post[[#This Row],[Shares]]+Post[[#This Row],[Comments]])</f>
        <v>5900</v>
      </c>
      <c r="S219" s="2">
        <f>(Post[[#This Row],[Likes]]+Post[[#This Row],[Shares]]+Post[[#This Row],[Comments]]) / Post[[#This Row],[Impressions]]</f>
        <v>8.1808097615085965E-2</v>
      </c>
    </row>
    <row r="220" spans="1:19" ht="12" customHeight="1" x14ac:dyDescent="0.3">
      <c r="A220" t="s">
        <v>113</v>
      </c>
      <c r="B220" t="s">
        <v>14</v>
      </c>
      <c r="C220" s="1">
        <v>45603</v>
      </c>
      <c r="D220" t="s">
        <v>28</v>
      </c>
      <c r="E220" t="s">
        <v>29</v>
      </c>
      <c r="F220">
        <v>1121</v>
      </c>
      <c r="G220">
        <v>135</v>
      </c>
      <c r="H220">
        <v>18</v>
      </c>
      <c r="I220">
        <v>15694</v>
      </c>
      <c r="J220">
        <v>14957</v>
      </c>
      <c r="K220">
        <v>99</v>
      </c>
      <c r="L220" t="s">
        <v>17</v>
      </c>
      <c r="M220" t="s">
        <v>22</v>
      </c>
      <c r="N220" t="s">
        <v>44</v>
      </c>
      <c r="O220" s="1">
        <f>VLOOKUP(N220,'Campaign Data'!A:D,2,FALSE)</f>
        <v>45667</v>
      </c>
      <c r="P220" s="1">
        <f>VLOOKUP(N220,'Campaign Data'!A:D,3,FALSE)</f>
        <v>45698</v>
      </c>
      <c r="Q220" s="1" t="str">
        <f t="shared" si="3"/>
        <v>Before Campaign</v>
      </c>
      <c r="R220" s="26">
        <f>(Post[[#This Row],[Likes]]+Post[[#This Row],[Shares]]+Post[[#This Row],[Comments]])</f>
        <v>1274</v>
      </c>
      <c r="S220" s="2">
        <f>(Post[[#This Row],[Likes]]+Post[[#This Row],[Shares]]+Post[[#This Row],[Comments]]) / Post[[#This Row],[Impressions]]</f>
        <v>8.1177520071364848E-2</v>
      </c>
    </row>
    <row r="221" spans="1:19" ht="12" customHeight="1" x14ac:dyDescent="0.3">
      <c r="A221" t="s">
        <v>94</v>
      </c>
      <c r="B221" t="s">
        <v>14</v>
      </c>
      <c r="C221" s="1">
        <v>45586</v>
      </c>
      <c r="D221" t="s">
        <v>50</v>
      </c>
      <c r="E221" t="s">
        <v>51</v>
      </c>
      <c r="F221">
        <v>2825</v>
      </c>
      <c r="G221">
        <v>535</v>
      </c>
      <c r="H221">
        <v>295</v>
      </c>
      <c r="I221">
        <v>45200</v>
      </c>
      <c r="J221">
        <v>44739</v>
      </c>
      <c r="K221">
        <v>169</v>
      </c>
      <c r="L221" t="s">
        <v>31</v>
      </c>
      <c r="M221" t="s">
        <v>441</v>
      </c>
      <c r="N221" t="s">
        <v>23</v>
      </c>
      <c r="O221" s="1">
        <f>VLOOKUP(N221,'Campaign Data'!A:D,2,FALSE)</f>
        <v>45453</v>
      </c>
      <c r="P221" s="1">
        <f>VLOOKUP(N221,'Campaign Data'!A:D,3,FALSE)</f>
        <v>45478</v>
      </c>
      <c r="Q221" s="1" t="str">
        <f t="shared" si="3"/>
        <v>Before Campaign</v>
      </c>
      <c r="R221" s="26">
        <f>(Post[[#This Row],[Likes]]+Post[[#This Row],[Shares]]+Post[[#This Row],[Comments]])</f>
        <v>3655</v>
      </c>
      <c r="S221" s="2">
        <f>(Post[[#This Row],[Likes]]+Post[[#This Row],[Shares]]+Post[[#This Row],[Comments]]) / Post[[#This Row],[Impressions]]</f>
        <v>8.0862831858407078E-2</v>
      </c>
    </row>
    <row r="222" spans="1:19" ht="12" customHeight="1" x14ac:dyDescent="0.3">
      <c r="A222" t="s">
        <v>159</v>
      </c>
      <c r="B222" t="s">
        <v>27</v>
      </c>
      <c r="C222" s="1">
        <v>45567</v>
      </c>
      <c r="D222" t="s">
        <v>20</v>
      </c>
      <c r="E222" t="s">
        <v>21</v>
      </c>
      <c r="F222">
        <v>3432</v>
      </c>
      <c r="G222">
        <v>869</v>
      </c>
      <c r="H222">
        <v>123</v>
      </c>
      <c r="I222">
        <v>54912</v>
      </c>
      <c r="J222">
        <v>53916</v>
      </c>
      <c r="K222">
        <v>264</v>
      </c>
      <c r="L222" t="s">
        <v>22</v>
      </c>
      <c r="M222" t="s">
        <v>37</v>
      </c>
      <c r="N222" t="s">
        <v>23</v>
      </c>
      <c r="O222" s="1">
        <f>VLOOKUP(N222,'Campaign Data'!A:D,2,FALSE)</f>
        <v>45453</v>
      </c>
      <c r="P222" s="1">
        <f>VLOOKUP(N222,'Campaign Data'!A:D,3,FALSE)</f>
        <v>45478</v>
      </c>
      <c r="Q222" s="1" t="str">
        <f t="shared" si="3"/>
        <v>Before Campaign</v>
      </c>
      <c r="R222" s="26">
        <f>(Post[[#This Row],[Likes]]+Post[[#This Row],[Shares]]+Post[[#This Row],[Comments]])</f>
        <v>4424</v>
      </c>
      <c r="S222" s="2">
        <f>(Post[[#This Row],[Likes]]+Post[[#This Row],[Shares]]+Post[[#This Row],[Comments]]) / Post[[#This Row],[Impressions]]</f>
        <v>8.0565268065268064E-2</v>
      </c>
    </row>
    <row r="223" spans="1:19" ht="12" customHeight="1" x14ac:dyDescent="0.3">
      <c r="A223" t="s">
        <v>59</v>
      </c>
      <c r="B223" t="s">
        <v>34</v>
      </c>
      <c r="C223" s="1">
        <v>45715</v>
      </c>
      <c r="D223" t="s">
        <v>20</v>
      </c>
      <c r="E223" t="s">
        <v>21</v>
      </c>
      <c r="F223">
        <v>1570</v>
      </c>
      <c r="G223">
        <v>187</v>
      </c>
      <c r="H223">
        <v>260</v>
      </c>
      <c r="I223">
        <v>25120</v>
      </c>
      <c r="J223">
        <v>24613</v>
      </c>
      <c r="K223">
        <v>133</v>
      </c>
      <c r="L223" t="s">
        <v>17</v>
      </c>
      <c r="M223" t="s">
        <v>441</v>
      </c>
      <c r="N223" t="s">
        <v>44</v>
      </c>
      <c r="O223" s="1">
        <f>VLOOKUP(N223,'Campaign Data'!A:D,2,FALSE)</f>
        <v>45667</v>
      </c>
      <c r="P223" s="1">
        <f>VLOOKUP(N223,'Campaign Data'!A:D,3,FALSE)</f>
        <v>45698</v>
      </c>
      <c r="Q223" s="1" t="str">
        <f t="shared" si="3"/>
        <v>Before Campaign</v>
      </c>
      <c r="R223" s="26">
        <f>(Post[[#This Row],[Likes]]+Post[[#This Row],[Shares]]+Post[[#This Row],[Comments]])</f>
        <v>2017</v>
      </c>
      <c r="S223" s="2">
        <f>(Post[[#This Row],[Likes]]+Post[[#This Row],[Shares]]+Post[[#This Row],[Comments]]) / Post[[#This Row],[Impressions]]</f>
        <v>8.0294585987261149E-2</v>
      </c>
    </row>
    <row r="224" spans="1:19" ht="12" customHeight="1" x14ac:dyDescent="0.3">
      <c r="A224" t="s">
        <v>155</v>
      </c>
      <c r="B224" t="s">
        <v>34</v>
      </c>
      <c r="C224" s="1">
        <v>45600</v>
      </c>
      <c r="D224" t="s">
        <v>40</v>
      </c>
      <c r="E224" t="s">
        <v>41</v>
      </c>
      <c r="F224">
        <v>4551</v>
      </c>
      <c r="G224">
        <v>714</v>
      </c>
      <c r="H224">
        <v>207</v>
      </c>
      <c r="I224">
        <v>68265</v>
      </c>
      <c r="J224">
        <v>67754</v>
      </c>
      <c r="K224">
        <v>57</v>
      </c>
      <c r="L224" t="s">
        <v>37</v>
      </c>
      <c r="M224" t="s">
        <v>441</v>
      </c>
      <c r="N224" t="s">
        <v>23</v>
      </c>
      <c r="O224" s="1">
        <f>VLOOKUP(N224,'Campaign Data'!A:D,2,FALSE)</f>
        <v>45453</v>
      </c>
      <c r="P224" s="1">
        <f>VLOOKUP(N224,'Campaign Data'!A:D,3,FALSE)</f>
        <v>45478</v>
      </c>
      <c r="Q224" s="1" t="str">
        <f t="shared" si="3"/>
        <v>Before Campaign</v>
      </c>
      <c r="R224" s="26">
        <f>(Post[[#This Row],[Likes]]+Post[[#This Row],[Shares]]+Post[[#This Row],[Comments]])</f>
        <v>5472</v>
      </c>
      <c r="S224" s="2">
        <f>(Post[[#This Row],[Likes]]+Post[[#This Row],[Shares]]+Post[[#This Row],[Comments]]) / Post[[#This Row],[Impressions]]</f>
        <v>8.0158206987475278E-2</v>
      </c>
    </row>
    <row r="225" spans="1:19" ht="12" customHeight="1" x14ac:dyDescent="0.3">
      <c r="A225" t="s">
        <v>294</v>
      </c>
      <c r="B225" t="s">
        <v>34</v>
      </c>
      <c r="C225" s="1">
        <v>45753</v>
      </c>
      <c r="D225" t="s">
        <v>40</v>
      </c>
      <c r="E225" t="s">
        <v>41</v>
      </c>
      <c r="F225">
        <v>3090</v>
      </c>
      <c r="G225">
        <v>697</v>
      </c>
      <c r="H225">
        <v>164</v>
      </c>
      <c r="I225">
        <v>49440</v>
      </c>
      <c r="J225">
        <v>48524</v>
      </c>
      <c r="K225">
        <v>25</v>
      </c>
      <c r="L225" t="s">
        <v>52</v>
      </c>
      <c r="M225" t="s">
        <v>31</v>
      </c>
      <c r="N225" t="s">
        <v>44</v>
      </c>
      <c r="O225" s="1">
        <f>VLOOKUP(N225,'Campaign Data'!A:D,2,FALSE)</f>
        <v>45667</v>
      </c>
      <c r="P225" s="1">
        <f>VLOOKUP(N225,'Campaign Data'!A:D,3,FALSE)</f>
        <v>45698</v>
      </c>
      <c r="Q225" s="1" t="str">
        <f t="shared" si="3"/>
        <v>Before Campaign</v>
      </c>
      <c r="R225" s="26">
        <f>(Post[[#This Row],[Likes]]+Post[[#This Row],[Shares]]+Post[[#This Row],[Comments]])</f>
        <v>3951</v>
      </c>
      <c r="S225" s="2">
        <f>(Post[[#This Row],[Likes]]+Post[[#This Row],[Shares]]+Post[[#This Row],[Comments]]) / Post[[#This Row],[Impressions]]</f>
        <v>7.9915048543689318E-2</v>
      </c>
    </row>
    <row r="226" spans="1:19" ht="12" customHeight="1" x14ac:dyDescent="0.3">
      <c r="A226" t="s">
        <v>128</v>
      </c>
      <c r="B226" t="s">
        <v>34</v>
      </c>
      <c r="C226" s="1">
        <v>45740</v>
      </c>
      <c r="D226" t="s">
        <v>40</v>
      </c>
      <c r="E226" t="s">
        <v>41</v>
      </c>
      <c r="F226">
        <v>1263</v>
      </c>
      <c r="G226">
        <v>397</v>
      </c>
      <c r="H226">
        <v>357</v>
      </c>
      <c r="I226">
        <v>25260</v>
      </c>
      <c r="J226">
        <v>24615</v>
      </c>
      <c r="K226">
        <v>137</v>
      </c>
      <c r="L226" t="s">
        <v>17</v>
      </c>
      <c r="M226" t="s">
        <v>441</v>
      </c>
      <c r="N226" t="s">
        <v>23</v>
      </c>
      <c r="O226" s="1">
        <f>VLOOKUP(N226,'Campaign Data'!A:D,2,FALSE)</f>
        <v>45453</v>
      </c>
      <c r="P226" s="1">
        <f>VLOOKUP(N226,'Campaign Data'!A:D,3,FALSE)</f>
        <v>45478</v>
      </c>
      <c r="Q226" s="1" t="str">
        <f t="shared" si="3"/>
        <v>Before Campaign</v>
      </c>
      <c r="R226" s="26">
        <f>(Post[[#This Row],[Likes]]+Post[[#This Row],[Shares]]+Post[[#This Row],[Comments]])</f>
        <v>2017</v>
      </c>
      <c r="S226" s="2">
        <f>(Post[[#This Row],[Likes]]+Post[[#This Row],[Shares]]+Post[[#This Row],[Comments]]) / Post[[#This Row],[Impressions]]</f>
        <v>7.984956452889945E-2</v>
      </c>
    </row>
    <row r="227" spans="1:19" ht="12" customHeight="1" x14ac:dyDescent="0.3">
      <c r="A227" t="s">
        <v>311</v>
      </c>
      <c r="B227" t="s">
        <v>14</v>
      </c>
      <c r="C227" s="1">
        <v>45658</v>
      </c>
      <c r="D227" t="s">
        <v>35</v>
      </c>
      <c r="E227" t="s">
        <v>36</v>
      </c>
      <c r="F227">
        <v>3535</v>
      </c>
      <c r="G227">
        <v>494</v>
      </c>
      <c r="H227">
        <v>152</v>
      </c>
      <c r="I227">
        <v>53025</v>
      </c>
      <c r="J227">
        <v>52791</v>
      </c>
      <c r="K227">
        <v>44</v>
      </c>
      <c r="L227" t="s">
        <v>37</v>
      </c>
      <c r="M227" t="s">
        <v>31</v>
      </c>
      <c r="N227" t="s">
        <v>23</v>
      </c>
      <c r="O227" s="1">
        <f>VLOOKUP(N227,'Campaign Data'!A:D,2,FALSE)</f>
        <v>45453</v>
      </c>
      <c r="P227" s="1">
        <f>VLOOKUP(N227,'Campaign Data'!A:D,3,FALSE)</f>
        <v>45478</v>
      </c>
      <c r="Q227" s="1" t="str">
        <f t="shared" si="3"/>
        <v>Before Campaign</v>
      </c>
      <c r="R227" s="26">
        <f>(Post[[#This Row],[Likes]]+Post[[#This Row],[Shares]]+Post[[#This Row],[Comments]])</f>
        <v>4181</v>
      </c>
      <c r="S227" s="2">
        <f>(Post[[#This Row],[Likes]]+Post[[#This Row],[Shares]]+Post[[#This Row],[Comments]]) / Post[[#This Row],[Impressions]]</f>
        <v>7.8849599245638849E-2</v>
      </c>
    </row>
    <row r="228" spans="1:19" ht="12" customHeight="1" x14ac:dyDescent="0.3">
      <c r="A228" t="s">
        <v>88</v>
      </c>
      <c r="B228" t="s">
        <v>34</v>
      </c>
      <c r="C228" s="1">
        <v>45456</v>
      </c>
      <c r="D228" t="s">
        <v>35</v>
      </c>
      <c r="E228" t="s">
        <v>36</v>
      </c>
      <c r="F228">
        <v>2200</v>
      </c>
      <c r="G228">
        <v>504</v>
      </c>
      <c r="H228">
        <v>239</v>
      </c>
      <c r="I228">
        <v>37400</v>
      </c>
      <c r="J228">
        <v>36938</v>
      </c>
      <c r="K228">
        <v>225</v>
      </c>
      <c r="L228" t="s">
        <v>17</v>
      </c>
      <c r="M228" t="s">
        <v>441</v>
      </c>
      <c r="N228" t="s">
        <v>32</v>
      </c>
      <c r="O228" s="1">
        <f>VLOOKUP(N228,'Campaign Data'!A:D,2,FALSE)</f>
        <v>45570</v>
      </c>
      <c r="P228" s="1">
        <f>VLOOKUP(N228,'Campaign Data'!A:D,3,FALSE)</f>
        <v>45601</v>
      </c>
      <c r="Q228" s="1" t="str">
        <f t="shared" si="3"/>
        <v>During Campaign</v>
      </c>
      <c r="R228" s="26">
        <f>(Post[[#This Row],[Likes]]+Post[[#This Row],[Shares]]+Post[[#This Row],[Comments]])</f>
        <v>2943</v>
      </c>
      <c r="S228" s="2">
        <f>(Post[[#This Row],[Likes]]+Post[[#This Row],[Shares]]+Post[[#This Row],[Comments]]) / Post[[#This Row],[Impressions]]</f>
        <v>7.8689839572192513E-2</v>
      </c>
    </row>
    <row r="229" spans="1:19" ht="12" customHeight="1" x14ac:dyDescent="0.3">
      <c r="A229" t="s">
        <v>117</v>
      </c>
      <c r="B229" t="s">
        <v>27</v>
      </c>
      <c r="C229" s="1">
        <v>45456</v>
      </c>
      <c r="D229" t="s">
        <v>28</v>
      </c>
      <c r="E229" t="s">
        <v>29</v>
      </c>
      <c r="F229">
        <v>2103</v>
      </c>
      <c r="G229">
        <v>892</v>
      </c>
      <c r="H229">
        <v>103</v>
      </c>
      <c r="I229">
        <v>39957</v>
      </c>
      <c r="J229">
        <v>39466</v>
      </c>
      <c r="K229">
        <v>28</v>
      </c>
      <c r="L229" t="s">
        <v>52</v>
      </c>
      <c r="M229" t="s">
        <v>22</v>
      </c>
      <c r="N229" t="s">
        <v>23</v>
      </c>
      <c r="O229" s="1">
        <f>VLOOKUP(N229,'Campaign Data'!A:D,2,FALSE)</f>
        <v>45453</v>
      </c>
      <c r="P229" s="1">
        <f>VLOOKUP(N229,'Campaign Data'!A:D,3,FALSE)</f>
        <v>45478</v>
      </c>
      <c r="Q229" s="1" t="str">
        <f t="shared" si="3"/>
        <v>Before Campaign</v>
      </c>
      <c r="R229" s="26">
        <f>(Post[[#This Row],[Likes]]+Post[[#This Row],[Shares]]+Post[[#This Row],[Comments]])</f>
        <v>3098</v>
      </c>
      <c r="S229" s="2">
        <f>(Post[[#This Row],[Likes]]+Post[[#This Row],[Shares]]+Post[[#This Row],[Comments]]) / Post[[#This Row],[Impressions]]</f>
        <v>7.7533348349475686E-2</v>
      </c>
    </row>
    <row r="230" spans="1:19" ht="12" customHeight="1" x14ac:dyDescent="0.3">
      <c r="A230" t="s">
        <v>267</v>
      </c>
      <c r="B230" t="s">
        <v>34</v>
      </c>
      <c r="C230" s="1">
        <v>45488</v>
      </c>
      <c r="D230" t="s">
        <v>15</v>
      </c>
      <c r="E230" t="s">
        <v>16</v>
      </c>
      <c r="F230">
        <v>3663</v>
      </c>
      <c r="G230">
        <v>17</v>
      </c>
      <c r="H230">
        <v>295</v>
      </c>
      <c r="I230">
        <v>51282</v>
      </c>
      <c r="J230">
        <v>50567</v>
      </c>
      <c r="K230">
        <v>84</v>
      </c>
      <c r="L230" t="s">
        <v>17</v>
      </c>
      <c r="M230" t="s">
        <v>441</v>
      </c>
      <c r="N230" t="s">
        <v>18</v>
      </c>
      <c r="O230" s="1">
        <f>VLOOKUP(N230,'Campaign Data'!A:D,2,FALSE)</f>
        <v>45505</v>
      </c>
      <c r="P230" s="1">
        <f>VLOOKUP(N230,'Campaign Data'!A:D,3,FALSE)</f>
        <v>45535</v>
      </c>
      <c r="Q230" s="1" t="str">
        <f t="shared" si="3"/>
        <v>Before Campaign</v>
      </c>
      <c r="R230" s="26">
        <f>(Post[[#This Row],[Likes]]+Post[[#This Row],[Shares]]+Post[[#This Row],[Comments]])</f>
        <v>3975</v>
      </c>
      <c r="S230" s="2">
        <f>(Post[[#This Row],[Likes]]+Post[[#This Row],[Shares]]+Post[[#This Row],[Comments]]) / Post[[#This Row],[Impressions]]</f>
        <v>7.7512577512577507E-2</v>
      </c>
    </row>
    <row r="231" spans="1:19" ht="12" customHeight="1" x14ac:dyDescent="0.3">
      <c r="A231" t="s">
        <v>186</v>
      </c>
      <c r="B231" t="s">
        <v>14</v>
      </c>
      <c r="C231" s="1">
        <v>45459</v>
      </c>
      <c r="D231" t="s">
        <v>50</v>
      </c>
      <c r="E231" t="s">
        <v>51</v>
      </c>
      <c r="F231">
        <v>1702</v>
      </c>
      <c r="G231">
        <v>750</v>
      </c>
      <c r="H231">
        <v>179</v>
      </c>
      <c r="I231">
        <v>34040</v>
      </c>
      <c r="J231">
        <v>33174</v>
      </c>
      <c r="K231">
        <v>76</v>
      </c>
      <c r="L231" t="s">
        <v>37</v>
      </c>
      <c r="M231" t="s">
        <v>441</v>
      </c>
      <c r="N231" t="s">
        <v>32</v>
      </c>
      <c r="O231" s="1">
        <f>VLOOKUP(N231,'Campaign Data'!A:D,2,FALSE)</f>
        <v>45570</v>
      </c>
      <c r="P231" s="1">
        <f>VLOOKUP(N231,'Campaign Data'!A:D,3,FALSE)</f>
        <v>45601</v>
      </c>
      <c r="Q231" s="1" t="str">
        <f t="shared" si="3"/>
        <v>Before Campaign</v>
      </c>
      <c r="R231" s="26">
        <f>(Post[[#This Row],[Likes]]+Post[[#This Row],[Shares]]+Post[[#This Row],[Comments]])</f>
        <v>2631</v>
      </c>
      <c r="S231" s="2">
        <f>(Post[[#This Row],[Likes]]+Post[[#This Row],[Shares]]+Post[[#This Row],[Comments]]) / Post[[#This Row],[Impressions]]</f>
        <v>7.7291421856639245E-2</v>
      </c>
    </row>
    <row r="232" spans="1:19" ht="12" customHeight="1" x14ac:dyDescent="0.3">
      <c r="A232" t="s">
        <v>58</v>
      </c>
      <c r="B232" t="s">
        <v>27</v>
      </c>
      <c r="C232" s="1">
        <v>45661</v>
      </c>
      <c r="D232" t="s">
        <v>15</v>
      </c>
      <c r="E232" t="s">
        <v>16</v>
      </c>
      <c r="F232">
        <v>4838</v>
      </c>
      <c r="G232">
        <v>640</v>
      </c>
      <c r="H232">
        <v>128</v>
      </c>
      <c r="I232">
        <v>72570</v>
      </c>
      <c r="J232">
        <v>72396</v>
      </c>
      <c r="K232">
        <v>83</v>
      </c>
      <c r="L232" t="s">
        <v>31</v>
      </c>
      <c r="M232" t="s">
        <v>37</v>
      </c>
      <c r="N232" t="s">
        <v>32</v>
      </c>
      <c r="O232" s="1">
        <f>VLOOKUP(N232,'Campaign Data'!A:D,2,FALSE)</f>
        <v>45570</v>
      </c>
      <c r="P232" s="1">
        <f>VLOOKUP(N232,'Campaign Data'!A:D,3,FALSE)</f>
        <v>45601</v>
      </c>
      <c r="Q232" s="1" t="str">
        <f t="shared" si="3"/>
        <v>Before Campaign</v>
      </c>
      <c r="R232" s="26">
        <f>(Post[[#This Row],[Likes]]+Post[[#This Row],[Shares]]+Post[[#This Row],[Comments]])</f>
        <v>5606</v>
      </c>
      <c r="S232" s="2">
        <f>(Post[[#This Row],[Likes]]+Post[[#This Row],[Shares]]+Post[[#This Row],[Comments]]) / Post[[#This Row],[Impressions]]</f>
        <v>7.7249552156538517E-2</v>
      </c>
    </row>
    <row r="233" spans="1:19" ht="12" customHeight="1" x14ac:dyDescent="0.3">
      <c r="A233" t="s">
        <v>60</v>
      </c>
      <c r="B233" t="s">
        <v>34</v>
      </c>
      <c r="C233" s="1">
        <v>45602</v>
      </c>
      <c r="D233" t="s">
        <v>50</v>
      </c>
      <c r="E233" t="s">
        <v>51</v>
      </c>
      <c r="F233">
        <v>1606</v>
      </c>
      <c r="G233">
        <v>547</v>
      </c>
      <c r="H233">
        <v>316</v>
      </c>
      <c r="I233">
        <v>32120</v>
      </c>
      <c r="J233">
        <v>31736</v>
      </c>
      <c r="K233">
        <v>225</v>
      </c>
      <c r="L233" t="s">
        <v>17</v>
      </c>
      <c r="M233" t="s">
        <v>441</v>
      </c>
      <c r="N233" t="s">
        <v>32</v>
      </c>
      <c r="O233" s="1">
        <f>VLOOKUP(N233,'Campaign Data'!A:D,2,FALSE)</f>
        <v>45570</v>
      </c>
      <c r="P233" s="1">
        <f>VLOOKUP(N233,'Campaign Data'!A:D,3,FALSE)</f>
        <v>45601</v>
      </c>
      <c r="Q233" s="1" t="str">
        <f t="shared" si="3"/>
        <v>Before Campaign</v>
      </c>
      <c r="R233" s="26">
        <f>(Post[[#This Row],[Likes]]+Post[[#This Row],[Shares]]+Post[[#This Row],[Comments]])</f>
        <v>2469</v>
      </c>
      <c r="S233" s="2">
        <f>(Post[[#This Row],[Likes]]+Post[[#This Row],[Shares]]+Post[[#This Row],[Comments]]) / Post[[#This Row],[Impressions]]</f>
        <v>7.6867995018679955E-2</v>
      </c>
    </row>
    <row r="234" spans="1:19" ht="12" customHeight="1" x14ac:dyDescent="0.3">
      <c r="A234" t="s">
        <v>73</v>
      </c>
      <c r="B234" t="s">
        <v>27</v>
      </c>
      <c r="C234" s="1">
        <v>45766</v>
      </c>
      <c r="D234" t="s">
        <v>28</v>
      </c>
      <c r="E234" t="s">
        <v>29</v>
      </c>
      <c r="F234">
        <v>4518</v>
      </c>
      <c r="G234">
        <v>285</v>
      </c>
      <c r="H234">
        <v>383</v>
      </c>
      <c r="I234">
        <v>67770</v>
      </c>
      <c r="J234">
        <v>67621</v>
      </c>
      <c r="K234">
        <v>31</v>
      </c>
      <c r="L234" t="s">
        <v>52</v>
      </c>
      <c r="M234" t="s">
        <v>441</v>
      </c>
      <c r="N234" t="s">
        <v>23</v>
      </c>
      <c r="O234" s="1">
        <f>VLOOKUP(N234,'Campaign Data'!A:D,2,FALSE)</f>
        <v>45453</v>
      </c>
      <c r="P234" s="1">
        <f>VLOOKUP(N234,'Campaign Data'!A:D,3,FALSE)</f>
        <v>45478</v>
      </c>
      <c r="Q234" s="1" t="str">
        <f t="shared" si="3"/>
        <v>Before Campaign</v>
      </c>
      <c r="R234" s="26">
        <f>(Post[[#This Row],[Likes]]+Post[[#This Row],[Shares]]+Post[[#This Row],[Comments]])</f>
        <v>5186</v>
      </c>
      <c r="S234" s="2">
        <f>(Post[[#This Row],[Likes]]+Post[[#This Row],[Shares]]+Post[[#This Row],[Comments]]) / Post[[#This Row],[Impressions]]</f>
        <v>7.6523535487678915E-2</v>
      </c>
    </row>
    <row r="235" spans="1:19" ht="12" customHeight="1" x14ac:dyDescent="0.3">
      <c r="A235" t="s">
        <v>19</v>
      </c>
      <c r="B235" t="s">
        <v>14</v>
      </c>
      <c r="C235" s="1">
        <v>45750</v>
      </c>
      <c r="D235" t="s">
        <v>20</v>
      </c>
      <c r="E235" t="s">
        <v>21</v>
      </c>
      <c r="F235">
        <v>4054</v>
      </c>
      <c r="G235">
        <v>389</v>
      </c>
      <c r="H235">
        <v>493</v>
      </c>
      <c r="I235">
        <v>64864</v>
      </c>
      <c r="J235">
        <v>64383</v>
      </c>
      <c r="K235">
        <v>117</v>
      </c>
      <c r="L235" t="s">
        <v>22</v>
      </c>
      <c r="M235" t="s">
        <v>441</v>
      </c>
      <c r="N235" t="s">
        <v>23</v>
      </c>
      <c r="O235" s="1">
        <f>VLOOKUP(N235,'Campaign Data'!A:D,2,FALSE)</f>
        <v>45453</v>
      </c>
      <c r="P235" s="1">
        <f>VLOOKUP(N235,'Campaign Data'!A:D,3,FALSE)</f>
        <v>45478</v>
      </c>
      <c r="Q235" s="1" t="str">
        <f t="shared" si="3"/>
        <v>Before Campaign</v>
      </c>
      <c r="R235" s="26">
        <f>(Post[[#This Row],[Likes]]+Post[[#This Row],[Shares]]+Post[[#This Row],[Comments]])</f>
        <v>4936</v>
      </c>
      <c r="S235" s="2">
        <f>(Post[[#This Row],[Likes]]+Post[[#This Row],[Shares]]+Post[[#This Row],[Comments]]) / Post[[#This Row],[Impressions]]</f>
        <v>7.6097681302417369E-2</v>
      </c>
    </row>
    <row r="236" spans="1:19" ht="12" customHeight="1" x14ac:dyDescent="0.3">
      <c r="A236" t="s">
        <v>271</v>
      </c>
      <c r="B236" t="s">
        <v>34</v>
      </c>
      <c r="C236" s="1">
        <v>45444</v>
      </c>
      <c r="D236" t="s">
        <v>20</v>
      </c>
      <c r="E236" t="s">
        <v>21</v>
      </c>
      <c r="F236">
        <v>1272</v>
      </c>
      <c r="G236">
        <v>465</v>
      </c>
      <c r="H236">
        <v>99</v>
      </c>
      <c r="I236">
        <v>24168</v>
      </c>
      <c r="J236">
        <v>23719</v>
      </c>
      <c r="K236">
        <v>42</v>
      </c>
      <c r="L236" t="s">
        <v>22</v>
      </c>
      <c r="M236" t="s">
        <v>52</v>
      </c>
      <c r="N236" t="s">
        <v>23</v>
      </c>
      <c r="O236" s="1">
        <f>VLOOKUP(N236,'Campaign Data'!A:D,2,FALSE)</f>
        <v>45453</v>
      </c>
      <c r="P236" s="1">
        <f>VLOOKUP(N236,'Campaign Data'!A:D,3,FALSE)</f>
        <v>45478</v>
      </c>
      <c r="Q236" s="1" t="str">
        <f t="shared" si="3"/>
        <v>Before Campaign</v>
      </c>
      <c r="R236" s="26">
        <f>(Post[[#This Row],[Likes]]+Post[[#This Row],[Shares]]+Post[[#This Row],[Comments]])</f>
        <v>1836</v>
      </c>
      <c r="S236" s="2">
        <f>(Post[[#This Row],[Likes]]+Post[[#This Row],[Shares]]+Post[[#This Row],[Comments]]) / Post[[#This Row],[Impressions]]</f>
        <v>7.5968222442899705E-2</v>
      </c>
    </row>
    <row r="237" spans="1:19" ht="12" customHeight="1" x14ac:dyDescent="0.3">
      <c r="A237" t="s">
        <v>47</v>
      </c>
      <c r="B237" t="s">
        <v>25</v>
      </c>
      <c r="C237" s="1">
        <v>45614</v>
      </c>
      <c r="D237" t="s">
        <v>35</v>
      </c>
      <c r="E237" t="s">
        <v>36</v>
      </c>
      <c r="F237">
        <v>1171</v>
      </c>
      <c r="G237">
        <v>286</v>
      </c>
      <c r="H237">
        <v>231</v>
      </c>
      <c r="I237">
        <v>22249</v>
      </c>
      <c r="J237">
        <v>21282</v>
      </c>
      <c r="K237">
        <v>114</v>
      </c>
      <c r="L237" t="s">
        <v>22</v>
      </c>
      <c r="M237" t="s">
        <v>441</v>
      </c>
      <c r="N237" t="s">
        <v>44</v>
      </c>
      <c r="O237" s="1">
        <f>VLOOKUP(N237,'Campaign Data'!A:D,2,FALSE)</f>
        <v>45667</v>
      </c>
      <c r="P237" s="1">
        <f>VLOOKUP(N237,'Campaign Data'!A:D,3,FALSE)</f>
        <v>45698</v>
      </c>
      <c r="Q237" s="1" t="str">
        <f t="shared" si="3"/>
        <v>Before Campaign</v>
      </c>
      <c r="R237" s="26">
        <f>(Post[[#This Row],[Likes]]+Post[[#This Row],[Shares]]+Post[[#This Row],[Comments]])</f>
        <v>1688</v>
      </c>
      <c r="S237" s="2">
        <f>(Post[[#This Row],[Likes]]+Post[[#This Row],[Shares]]+Post[[#This Row],[Comments]]) / Post[[#This Row],[Impressions]]</f>
        <v>7.5868578363072495E-2</v>
      </c>
    </row>
    <row r="238" spans="1:19" ht="12" customHeight="1" x14ac:dyDescent="0.3">
      <c r="A238" t="s">
        <v>53</v>
      </c>
      <c r="B238" t="s">
        <v>34</v>
      </c>
      <c r="C238" s="1">
        <v>45530</v>
      </c>
      <c r="D238" t="s">
        <v>20</v>
      </c>
      <c r="E238" t="s">
        <v>21</v>
      </c>
      <c r="F238">
        <v>3452</v>
      </c>
      <c r="G238">
        <v>377</v>
      </c>
      <c r="H238">
        <v>360</v>
      </c>
      <c r="I238">
        <v>55232</v>
      </c>
      <c r="J238">
        <v>55075</v>
      </c>
      <c r="K238">
        <v>87</v>
      </c>
      <c r="L238" t="s">
        <v>17</v>
      </c>
      <c r="M238" t="s">
        <v>52</v>
      </c>
      <c r="N238" t="s">
        <v>32</v>
      </c>
      <c r="O238" s="1">
        <f>VLOOKUP(N238,'Campaign Data'!A:D,2,FALSE)</f>
        <v>45570</v>
      </c>
      <c r="P238" s="1">
        <f>VLOOKUP(N238,'Campaign Data'!A:D,3,FALSE)</f>
        <v>45601</v>
      </c>
      <c r="Q238" s="1" t="str">
        <f t="shared" si="3"/>
        <v>Before Campaign</v>
      </c>
      <c r="R238" s="26">
        <f>(Post[[#This Row],[Likes]]+Post[[#This Row],[Shares]]+Post[[#This Row],[Comments]])</f>
        <v>4189</v>
      </c>
      <c r="S238" s="2">
        <f>(Post[[#This Row],[Likes]]+Post[[#This Row],[Shares]]+Post[[#This Row],[Comments]]) / Post[[#This Row],[Impressions]]</f>
        <v>7.5843713789107758E-2</v>
      </c>
    </row>
    <row r="239" spans="1:19" ht="12" customHeight="1" x14ac:dyDescent="0.3">
      <c r="A239" t="s">
        <v>216</v>
      </c>
      <c r="B239" t="s">
        <v>34</v>
      </c>
      <c r="C239" s="1">
        <v>45488</v>
      </c>
      <c r="D239" t="s">
        <v>35</v>
      </c>
      <c r="E239" t="s">
        <v>36</v>
      </c>
      <c r="F239">
        <v>3796</v>
      </c>
      <c r="G239">
        <v>667</v>
      </c>
      <c r="H239">
        <v>395</v>
      </c>
      <c r="I239">
        <v>64532</v>
      </c>
      <c r="J239">
        <v>63550</v>
      </c>
      <c r="K239">
        <v>292</v>
      </c>
      <c r="L239" t="s">
        <v>31</v>
      </c>
      <c r="M239" t="s">
        <v>441</v>
      </c>
      <c r="N239" t="s">
        <v>18</v>
      </c>
      <c r="O239" s="1">
        <f>VLOOKUP(N239,'Campaign Data'!A:D,2,FALSE)</f>
        <v>45505</v>
      </c>
      <c r="P239" s="1">
        <f>VLOOKUP(N239,'Campaign Data'!A:D,3,FALSE)</f>
        <v>45535</v>
      </c>
      <c r="Q239" s="1" t="str">
        <f t="shared" si="3"/>
        <v>Before Campaign</v>
      </c>
      <c r="R239" s="26">
        <f>(Post[[#This Row],[Likes]]+Post[[#This Row],[Shares]]+Post[[#This Row],[Comments]])</f>
        <v>4858</v>
      </c>
      <c r="S239" s="2">
        <f>(Post[[#This Row],[Likes]]+Post[[#This Row],[Shares]]+Post[[#This Row],[Comments]]) / Post[[#This Row],[Impressions]]</f>
        <v>7.5280481001673588E-2</v>
      </c>
    </row>
    <row r="240" spans="1:19" ht="12" customHeight="1" x14ac:dyDescent="0.3">
      <c r="A240" t="s">
        <v>82</v>
      </c>
      <c r="B240" t="s">
        <v>34</v>
      </c>
      <c r="C240" s="1">
        <v>45597</v>
      </c>
      <c r="D240" t="s">
        <v>50</v>
      </c>
      <c r="E240" t="s">
        <v>51</v>
      </c>
      <c r="F240">
        <v>3371</v>
      </c>
      <c r="G240">
        <v>106</v>
      </c>
      <c r="H240">
        <v>327</v>
      </c>
      <c r="I240">
        <v>50565</v>
      </c>
      <c r="J240">
        <v>49816</v>
      </c>
      <c r="K240">
        <v>176</v>
      </c>
      <c r="L240" t="s">
        <v>52</v>
      </c>
      <c r="M240" t="s">
        <v>441</v>
      </c>
      <c r="N240" t="s">
        <v>44</v>
      </c>
      <c r="O240" s="1">
        <f>VLOOKUP(N240,'Campaign Data'!A:D,2,FALSE)</f>
        <v>45667</v>
      </c>
      <c r="P240" s="1">
        <f>VLOOKUP(N240,'Campaign Data'!A:D,3,FALSE)</f>
        <v>45698</v>
      </c>
      <c r="Q240" s="1" t="str">
        <f t="shared" si="3"/>
        <v>Before Campaign</v>
      </c>
      <c r="R240" s="26">
        <f>(Post[[#This Row],[Likes]]+Post[[#This Row],[Shares]]+Post[[#This Row],[Comments]])</f>
        <v>3804</v>
      </c>
      <c r="S240" s="2">
        <f>(Post[[#This Row],[Likes]]+Post[[#This Row],[Shares]]+Post[[#This Row],[Comments]]) / Post[[#This Row],[Impressions]]</f>
        <v>7.5229902106199939E-2</v>
      </c>
    </row>
    <row r="241" spans="1:19" ht="12" customHeight="1" x14ac:dyDescent="0.3">
      <c r="A241" t="s">
        <v>205</v>
      </c>
      <c r="B241" t="s">
        <v>34</v>
      </c>
      <c r="C241" s="1">
        <v>45608</v>
      </c>
      <c r="D241" t="s">
        <v>20</v>
      </c>
      <c r="E241" t="s">
        <v>21</v>
      </c>
      <c r="F241">
        <v>2418</v>
      </c>
      <c r="G241">
        <v>754</v>
      </c>
      <c r="H241">
        <v>54</v>
      </c>
      <c r="I241">
        <v>43524</v>
      </c>
      <c r="J241">
        <v>42743</v>
      </c>
      <c r="K241">
        <v>182</v>
      </c>
      <c r="L241" t="s">
        <v>22</v>
      </c>
      <c r="M241" t="s">
        <v>37</v>
      </c>
      <c r="N241" t="s">
        <v>44</v>
      </c>
      <c r="O241" s="1">
        <f>VLOOKUP(N241,'Campaign Data'!A:D,2,FALSE)</f>
        <v>45667</v>
      </c>
      <c r="P241" s="1">
        <f>VLOOKUP(N241,'Campaign Data'!A:D,3,FALSE)</f>
        <v>45698</v>
      </c>
      <c r="Q241" s="1" t="str">
        <f t="shared" si="3"/>
        <v>Before Campaign</v>
      </c>
      <c r="R241" s="26">
        <f>(Post[[#This Row],[Likes]]+Post[[#This Row],[Shares]]+Post[[#This Row],[Comments]])</f>
        <v>3226</v>
      </c>
      <c r="S241" s="2">
        <f>(Post[[#This Row],[Likes]]+Post[[#This Row],[Shares]]+Post[[#This Row],[Comments]]) / Post[[#This Row],[Impressions]]</f>
        <v>7.412002573292896E-2</v>
      </c>
    </row>
    <row r="242" spans="1:19" ht="12" customHeight="1" x14ac:dyDescent="0.3">
      <c r="A242" t="s">
        <v>148</v>
      </c>
      <c r="B242" t="s">
        <v>25</v>
      </c>
      <c r="C242" s="1">
        <v>45619</v>
      </c>
      <c r="D242" t="s">
        <v>40</v>
      </c>
      <c r="E242" t="s">
        <v>41</v>
      </c>
      <c r="F242">
        <v>2719</v>
      </c>
      <c r="G242">
        <v>17</v>
      </c>
      <c r="H242">
        <v>285</v>
      </c>
      <c r="I242">
        <v>40785</v>
      </c>
      <c r="J242">
        <v>40281</v>
      </c>
      <c r="K242">
        <v>40</v>
      </c>
      <c r="L242" t="s">
        <v>22</v>
      </c>
      <c r="M242" t="s">
        <v>31</v>
      </c>
      <c r="N242" t="s">
        <v>32</v>
      </c>
      <c r="O242" s="1">
        <f>VLOOKUP(N242,'Campaign Data'!A:D,2,FALSE)</f>
        <v>45570</v>
      </c>
      <c r="P242" s="1">
        <f>VLOOKUP(N242,'Campaign Data'!A:D,3,FALSE)</f>
        <v>45601</v>
      </c>
      <c r="Q242" s="1" t="str">
        <f t="shared" si="3"/>
        <v>Before Campaign</v>
      </c>
      <c r="R242" s="26">
        <f>(Post[[#This Row],[Likes]]+Post[[#This Row],[Shares]]+Post[[#This Row],[Comments]])</f>
        <v>3021</v>
      </c>
      <c r="S242" s="2">
        <f>(Post[[#This Row],[Likes]]+Post[[#This Row],[Shares]]+Post[[#This Row],[Comments]]) / Post[[#This Row],[Impressions]]</f>
        <v>7.4071349760941527E-2</v>
      </c>
    </row>
    <row r="243" spans="1:19" ht="12" customHeight="1" x14ac:dyDescent="0.3">
      <c r="A243" t="s">
        <v>138</v>
      </c>
      <c r="B243" t="s">
        <v>25</v>
      </c>
      <c r="C243" s="1">
        <v>45583</v>
      </c>
      <c r="D243" t="s">
        <v>50</v>
      </c>
      <c r="E243" t="s">
        <v>51</v>
      </c>
      <c r="F243">
        <v>4450</v>
      </c>
      <c r="G243">
        <v>983</v>
      </c>
      <c r="H243">
        <v>143</v>
      </c>
      <c r="I243">
        <v>75650</v>
      </c>
      <c r="J243">
        <v>75008</v>
      </c>
      <c r="K243">
        <v>12</v>
      </c>
      <c r="L243" t="s">
        <v>17</v>
      </c>
      <c r="M243" t="s">
        <v>31</v>
      </c>
      <c r="N243" t="s">
        <v>23</v>
      </c>
      <c r="O243" s="1">
        <f>VLOOKUP(N243,'Campaign Data'!A:D,2,FALSE)</f>
        <v>45453</v>
      </c>
      <c r="P243" s="1">
        <f>VLOOKUP(N243,'Campaign Data'!A:D,3,FALSE)</f>
        <v>45478</v>
      </c>
      <c r="Q243" s="1" t="str">
        <f t="shared" si="3"/>
        <v>Before Campaign</v>
      </c>
      <c r="R243" s="26">
        <f>(Post[[#This Row],[Likes]]+Post[[#This Row],[Shares]]+Post[[#This Row],[Comments]])</f>
        <v>5576</v>
      </c>
      <c r="S243" s="2">
        <f>(Post[[#This Row],[Likes]]+Post[[#This Row],[Shares]]+Post[[#This Row],[Comments]]) / Post[[#This Row],[Impressions]]</f>
        <v>7.3707865168539333E-2</v>
      </c>
    </row>
    <row r="244" spans="1:19" ht="12" customHeight="1" x14ac:dyDescent="0.3">
      <c r="A244" t="s">
        <v>85</v>
      </c>
      <c r="B244" t="s">
        <v>14</v>
      </c>
      <c r="C244" s="1">
        <v>45727</v>
      </c>
      <c r="D244" t="s">
        <v>28</v>
      </c>
      <c r="E244" t="s">
        <v>29</v>
      </c>
      <c r="F244">
        <v>1950</v>
      </c>
      <c r="G244">
        <v>295</v>
      </c>
      <c r="H244">
        <v>478</v>
      </c>
      <c r="I244">
        <v>37050</v>
      </c>
      <c r="J244">
        <v>36272</v>
      </c>
      <c r="K244">
        <v>119</v>
      </c>
      <c r="L244" t="s">
        <v>22</v>
      </c>
      <c r="M244" t="s">
        <v>31</v>
      </c>
      <c r="N244" t="s">
        <v>44</v>
      </c>
      <c r="O244" s="1">
        <f>VLOOKUP(N244,'Campaign Data'!A:D,2,FALSE)</f>
        <v>45667</v>
      </c>
      <c r="P244" s="1">
        <f>VLOOKUP(N244,'Campaign Data'!A:D,3,FALSE)</f>
        <v>45698</v>
      </c>
      <c r="Q244" s="1" t="str">
        <f t="shared" si="3"/>
        <v>Before Campaign</v>
      </c>
      <c r="R244" s="26">
        <f>(Post[[#This Row],[Likes]]+Post[[#This Row],[Shares]]+Post[[#This Row],[Comments]])</f>
        <v>2723</v>
      </c>
      <c r="S244" s="2">
        <f>(Post[[#This Row],[Likes]]+Post[[#This Row],[Shares]]+Post[[#This Row],[Comments]]) / Post[[#This Row],[Impressions]]</f>
        <v>7.349527665317139E-2</v>
      </c>
    </row>
    <row r="245" spans="1:19" ht="12" customHeight="1" x14ac:dyDescent="0.3">
      <c r="A245" t="s">
        <v>287</v>
      </c>
      <c r="B245" t="s">
        <v>34</v>
      </c>
      <c r="C245" s="1">
        <v>45465</v>
      </c>
      <c r="D245" t="s">
        <v>15</v>
      </c>
      <c r="E245" t="s">
        <v>16</v>
      </c>
      <c r="F245">
        <v>3813</v>
      </c>
      <c r="G245">
        <v>935</v>
      </c>
      <c r="H245">
        <v>274</v>
      </c>
      <c r="I245">
        <v>68634</v>
      </c>
      <c r="J245">
        <v>68488</v>
      </c>
      <c r="K245">
        <v>251</v>
      </c>
      <c r="L245" t="s">
        <v>52</v>
      </c>
      <c r="M245" t="s">
        <v>37</v>
      </c>
      <c r="N245" t="s">
        <v>18</v>
      </c>
      <c r="O245" s="1">
        <f>VLOOKUP(N245,'Campaign Data'!A:D,2,FALSE)</f>
        <v>45505</v>
      </c>
      <c r="P245" s="1">
        <f>VLOOKUP(N245,'Campaign Data'!A:D,3,FALSE)</f>
        <v>45535</v>
      </c>
      <c r="Q245" s="1" t="str">
        <f t="shared" si="3"/>
        <v>Before Campaign</v>
      </c>
      <c r="R245" s="26">
        <f>(Post[[#This Row],[Likes]]+Post[[#This Row],[Shares]]+Post[[#This Row],[Comments]])</f>
        <v>5022</v>
      </c>
      <c r="S245" s="2">
        <f>(Post[[#This Row],[Likes]]+Post[[#This Row],[Shares]]+Post[[#This Row],[Comments]]) / Post[[#This Row],[Impressions]]</f>
        <v>7.3170731707317069E-2</v>
      </c>
    </row>
    <row r="246" spans="1:19" ht="12" customHeight="1" x14ac:dyDescent="0.3">
      <c r="A246" t="s">
        <v>326</v>
      </c>
      <c r="B246" t="s">
        <v>34</v>
      </c>
      <c r="C246" s="1">
        <v>45624</v>
      </c>
      <c r="D246" t="s">
        <v>35</v>
      </c>
      <c r="E246" t="s">
        <v>36</v>
      </c>
      <c r="F246">
        <v>2751</v>
      </c>
      <c r="G246">
        <v>33</v>
      </c>
      <c r="H246">
        <v>430</v>
      </c>
      <c r="I246">
        <v>44016</v>
      </c>
      <c r="J246">
        <v>43415</v>
      </c>
      <c r="K246">
        <v>129</v>
      </c>
      <c r="L246" t="s">
        <v>37</v>
      </c>
      <c r="M246" t="s">
        <v>31</v>
      </c>
      <c r="N246" t="s">
        <v>23</v>
      </c>
      <c r="O246" s="1">
        <f>VLOOKUP(N246,'Campaign Data'!A:D,2,FALSE)</f>
        <v>45453</v>
      </c>
      <c r="P246" s="1">
        <f>VLOOKUP(N246,'Campaign Data'!A:D,3,FALSE)</f>
        <v>45478</v>
      </c>
      <c r="Q246" s="1" t="str">
        <f t="shared" si="3"/>
        <v>Before Campaign</v>
      </c>
      <c r="R246" s="26">
        <f>(Post[[#This Row],[Likes]]+Post[[#This Row],[Shares]]+Post[[#This Row],[Comments]])</f>
        <v>3214</v>
      </c>
      <c r="S246" s="2">
        <f>(Post[[#This Row],[Likes]]+Post[[#This Row],[Shares]]+Post[[#This Row],[Comments]]) / Post[[#This Row],[Impressions]]</f>
        <v>7.3018902217375503E-2</v>
      </c>
    </row>
    <row r="247" spans="1:19" ht="12" customHeight="1" x14ac:dyDescent="0.3">
      <c r="A247" t="s">
        <v>270</v>
      </c>
      <c r="B247" t="s">
        <v>34</v>
      </c>
      <c r="C247" s="1">
        <v>45724</v>
      </c>
      <c r="D247" t="s">
        <v>40</v>
      </c>
      <c r="E247" t="s">
        <v>41</v>
      </c>
      <c r="F247">
        <v>2382</v>
      </c>
      <c r="G247">
        <v>265</v>
      </c>
      <c r="H247">
        <v>134</v>
      </c>
      <c r="I247">
        <v>38112</v>
      </c>
      <c r="J247">
        <v>37437</v>
      </c>
      <c r="K247">
        <v>249</v>
      </c>
      <c r="L247" t="s">
        <v>52</v>
      </c>
      <c r="M247" t="s">
        <v>37</v>
      </c>
      <c r="N247" t="s">
        <v>23</v>
      </c>
      <c r="O247" s="1">
        <f>VLOOKUP(N247,'Campaign Data'!A:D,2,FALSE)</f>
        <v>45453</v>
      </c>
      <c r="P247" s="1">
        <f>VLOOKUP(N247,'Campaign Data'!A:D,3,FALSE)</f>
        <v>45478</v>
      </c>
      <c r="Q247" s="1" t="str">
        <f t="shared" si="3"/>
        <v>Before Campaign</v>
      </c>
      <c r="R247" s="26">
        <f>(Post[[#This Row],[Likes]]+Post[[#This Row],[Shares]]+Post[[#This Row],[Comments]])</f>
        <v>2781</v>
      </c>
      <c r="S247" s="2">
        <f>(Post[[#This Row],[Likes]]+Post[[#This Row],[Shares]]+Post[[#This Row],[Comments]]) / Post[[#This Row],[Impressions]]</f>
        <v>7.2969143576826198E-2</v>
      </c>
    </row>
    <row r="248" spans="1:19" ht="12" customHeight="1" x14ac:dyDescent="0.3">
      <c r="A248" t="s">
        <v>209</v>
      </c>
      <c r="B248" t="s">
        <v>34</v>
      </c>
      <c r="C248" s="1">
        <v>45518</v>
      </c>
      <c r="D248" t="s">
        <v>35</v>
      </c>
      <c r="E248" t="s">
        <v>36</v>
      </c>
      <c r="F248">
        <v>3073</v>
      </c>
      <c r="G248">
        <v>553</v>
      </c>
      <c r="H248">
        <v>174</v>
      </c>
      <c r="I248">
        <v>52241</v>
      </c>
      <c r="J248">
        <v>51605</v>
      </c>
      <c r="K248">
        <v>246</v>
      </c>
      <c r="L248" t="s">
        <v>22</v>
      </c>
      <c r="M248" t="s">
        <v>31</v>
      </c>
      <c r="N248" t="s">
        <v>44</v>
      </c>
      <c r="O248" s="1">
        <f>VLOOKUP(N248,'Campaign Data'!A:D,2,FALSE)</f>
        <v>45667</v>
      </c>
      <c r="P248" s="1">
        <f>VLOOKUP(N248,'Campaign Data'!A:D,3,FALSE)</f>
        <v>45698</v>
      </c>
      <c r="Q248" s="1" t="str">
        <f t="shared" si="3"/>
        <v>Before Campaign</v>
      </c>
      <c r="R248" s="26">
        <f>(Post[[#This Row],[Likes]]+Post[[#This Row],[Shares]]+Post[[#This Row],[Comments]])</f>
        <v>3800</v>
      </c>
      <c r="S248" s="2">
        <f>(Post[[#This Row],[Likes]]+Post[[#This Row],[Shares]]+Post[[#This Row],[Comments]]) / Post[[#This Row],[Impressions]]</f>
        <v>7.2739802071170159E-2</v>
      </c>
    </row>
    <row r="249" spans="1:19" ht="12" customHeight="1" x14ac:dyDescent="0.3">
      <c r="A249" t="s">
        <v>275</v>
      </c>
      <c r="B249" t="s">
        <v>14</v>
      </c>
      <c r="C249" s="1">
        <v>45489</v>
      </c>
      <c r="D249" t="s">
        <v>20</v>
      </c>
      <c r="E249" t="s">
        <v>21</v>
      </c>
      <c r="F249">
        <v>4725</v>
      </c>
      <c r="G249">
        <v>400</v>
      </c>
      <c r="H249">
        <v>362</v>
      </c>
      <c r="I249">
        <v>75600</v>
      </c>
      <c r="J249">
        <v>74927</v>
      </c>
      <c r="K249">
        <v>43</v>
      </c>
      <c r="L249" t="s">
        <v>37</v>
      </c>
      <c r="M249" t="s">
        <v>22</v>
      </c>
      <c r="N249" t="s">
        <v>18</v>
      </c>
      <c r="O249" s="1">
        <f>VLOOKUP(N249,'Campaign Data'!A:D,2,FALSE)</f>
        <v>45505</v>
      </c>
      <c r="P249" s="1">
        <f>VLOOKUP(N249,'Campaign Data'!A:D,3,FALSE)</f>
        <v>45535</v>
      </c>
      <c r="Q249" s="1" t="str">
        <f t="shared" si="3"/>
        <v>Before Campaign</v>
      </c>
      <c r="R249" s="26">
        <f>(Post[[#This Row],[Likes]]+Post[[#This Row],[Shares]]+Post[[#This Row],[Comments]])</f>
        <v>5487</v>
      </c>
      <c r="S249" s="2">
        <f>(Post[[#This Row],[Likes]]+Post[[#This Row],[Shares]]+Post[[#This Row],[Comments]]) / Post[[#This Row],[Impressions]]</f>
        <v>7.2579365079365077E-2</v>
      </c>
    </row>
    <row r="250" spans="1:19" ht="12" customHeight="1" x14ac:dyDescent="0.3">
      <c r="A250" t="s">
        <v>226</v>
      </c>
      <c r="B250" t="s">
        <v>34</v>
      </c>
      <c r="C250" s="1">
        <v>45740</v>
      </c>
      <c r="D250" t="s">
        <v>15</v>
      </c>
      <c r="E250" t="s">
        <v>16</v>
      </c>
      <c r="F250">
        <v>3360</v>
      </c>
      <c r="G250">
        <v>525</v>
      </c>
      <c r="H250">
        <v>500</v>
      </c>
      <c r="I250">
        <v>60480</v>
      </c>
      <c r="J250">
        <v>59610</v>
      </c>
      <c r="K250">
        <v>192</v>
      </c>
      <c r="L250" t="s">
        <v>17</v>
      </c>
      <c r="M250" t="s">
        <v>31</v>
      </c>
      <c r="N250" t="s">
        <v>18</v>
      </c>
      <c r="O250" s="1">
        <f>VLOOKUP(N250,'Campaign Data'!A:D,2,FALSE)</f>
        <v>45505</v>
      </c>
      <c r="P250" s="1">
        <f>VLOOKUP(N250,'Campaign Data'!A:D,3,FALSE)</f>
        <v>45535</v>
      </c>
      <c r="Q250" s="1" t="str">
        <f t="shared" si="3"/>
        <v>Before Campaign</v>
      </c>
      <c r="R250" s="26">
        <f>(Post[[#This Row],[Likes]]+Post[[#This Row],[Shares]]+Post[[#This Row],[Comments]])</f>
        <v>4385</v>
      </c>
      <c r="S250" s="2">
        <f>(Post[[#This Row],[Likes]]+Post[[#This Row],[Shares]]+Post[[#This Row],[Comments]]) / Post[[#This Row],[Impressions]]</f>
        <v>7.2503306878306875E-2</v>
      </c>
    </row>
    <row r="251" spans="1:19" ht="12" customHeight="1" x14ac:dyDescent="0.3">
      <c r="A251" t="s">
        <v>76</v>
      </c>
      <c r="B251" t="s">
        <v>34</v>
      </c>
      <c r="C251" s="1">
        <v>45621</v>
      </c>
      <c r="D251" t="s">
        <v>40</v>
      </c>
      <c r="E251" t="s">
        <v>41</v>
      </c>
      <c r="F251">
        <v>3564</v>
      </c>
      <c r="G251">
        <v>629</v>
      </c>
      <c r="H251">
        <v>177</v>
      </c>
      <c r="I251">
        <v>60588</v>
      </c>
      <c r="J251">
        <v>59627</v>
      </c>
      <c r="K251">
        <v>92</v>
      </c>
      <c r="L251" t="s">
        <v>52</v>
      </c>
      <c r="M251" t="s">
        <v>17</v>
      </c>
      <c r="N251" t="s">
        <v>32</v>
      </c>
      <c r="O251" s="1">
        <f>VLOOKUP(N251,'Campaign Data'!A:D,2,FALSE)</f>
        <v>45570</v>
      </c>
      <c r="P251" s="1">
        <f>VLOOKUP(N251,'Campaign Data'!A:D,3,FALSE)</f>
        <v>45601</v>
      </c>
      <c r="Q251" s="1" t="str">
        <f t="shared" si="3"/>
        <v>Before Campaign</v>
      </c>
      <c r="R251" s="26">
        <f>(Post[[#This Row],[Likes]]+Post[[#This Row],[Shares]]+Post[[#This Row],[Comments]])</f>
        <v>4370</v>
      </c>
      <c r="S251" s="2">
        <f>(Post[[#This Row],[Likes]]+Post[[#This Row],[Shares]]+Post[[#This Row],[Comments]]) / Post[[#This Row],[Impressions]]</f>
        <v>7.2126493695121141E-2</v>
      </c>
    </row>
    <row r="252" spans="1:19" ht="12" customHeight="1" x14ac:dyDescent="0.3">
      <c r="A252" t="s">
        <v>252</v>
      </c>
      <c r="B252" t="s">
        <v>34</v>
      </c>
      <c r="C252" s="1">
        <v>45783</v>
      </c>
      <c r="D252" t="s">
        <v>40</v>
      </c>
      <c r="E252" t="s">
        <v>41</v>
      </c>
      <c r="F252">
        <v>4872</v>
      </c>
      <c r="G252">
        <v>925</v>
      </c>
      <c r="H252">
        <v>176</v>
      </c>
      <c r="I252">
        <v>82824</v>
      </c>
      <c r="J252">
        <v>82543</v>
      </c>
      <c r="K252">
        <v>89</v>
      </c>
      <c r="L252" t="s">
        <v>17</v>
      </c>
      <c r="M252" t="s">
        <v>37</v>
      </c>
      <c r="N252" t="s">
        <v>18</v>
      </c>
      <c r="O252" s="1">
        <f>VLOOKUP(N252,'Campaign Data'!A:D,2,FALSE)</f>
        <v>45505</v>
      </c>
      <c r="P252" s="1">
        <f>VLOOKUP(N252,'Campaign Data'!A:D,3,FALSE)</f>
        <v>45535</v>
      </c>
      <c r="Q252" s="1" t="str">
        <f t="shared" si="3"/>
        <v>Before Campaign</v>
      </c>
      <c r="R252" s="26">
        <f>(Post[[#This Row],[Likes]]+Post[[#This Row],[Shares]]+Post[[#This Row],[Comments]])</f>
        <v>5973</v>
      </c>
      <c r="S252" s="2">
        <f>(Post[[#This Row],[Likes]]+Post[[#This Row],[Shares]]+Post[[#This Row],[Comments]]) / Post[[#This Row],[Impressions]]</f>
        <v>7.2116777745580993E-2</v>
      </c>
    </row>
    <row r="253" spans="1:19" ht="12" customHeight="1" x14ac:dyDescent="0.3">
      <c r="A253" t="s">
        <v>61</v>
      </c>
      <c r="B253" t="s">
        <v>34</v>
      </c>
      <c r="C253" s="1">
        <v>45680</v>
      </c>
      <c r="D253" t="s">
        <v>50</v>
      </c>
      <c r="E253" t="s">
        <v>51</v>
      </c>
      <c r="F253">
        <v>3961</v>
      </c>
      <c r="G253">
        <v>761</v>
      </c>
      <c r="H253">
        <v>131</v>
      </c>
      <c r="I253">
        <v>67337</v>
      </c>
      <c r="J253">
        <v>66615</v>
      </c>
      <c r="K253">
        <v>161</v>
      </c>
      <c r="L253" t="s">
        <v>37</v>
      </c>
      <c r="M253" t="s">
        <v>441</v>
      </c>
      <c r="N253" t="s">
        <v>23</v>
      </c>
      <c r="O253" s="1">
        <f>VLOOKUP(N253,'Campaign Data'!A:D,2,FALSE)</f>
        <v>45453</v>
      </c>
      <c r="P253" s="1">
        <f>VLOOKUP(N253,'Campaign Data'!A:D,3,FALSE)</f>
        <v>45478</v>
      </c>
      <c r="Q253" s="1" t="str">
        <f t="shared" si="3"/>
        <v>Before Campaign</v>
      </c>
      <c r="R253" s="26">
        <f>(Post[[#This Row],[Likes]]+Post[[#This Row],[Shares]]+Post[[#This Row],[Comments]])</f>
        <v>4853</v>
      </c>
      <c r="S253" s="2">
        <f>(Post[[#This Row],[Likes]]+Post[[#This Row],[Shares]]+Post[[#This Row],[Comments]]) / Post[[#This Row],[Impressions]]</f>
        <v>7.2070332803659209E-2</v>
      </c>
    </row>
    <row r="254" spans="1:19" ht="12" customHeight="1" x14ac:dyDescent="0.3">
      <c r="A254" t="s">
        <v>136</v>
      </c>
      <c r="B254" t="s">
        <v>25</v>
      </c>
      <c r="C254" s="1">
        <v>45475</v>
      </c>
      <c r="D254" t="s">
        <v>35</v>
      </c>
      <c r="E254" t="s">
        <v>36</v>
      </c>
      <c r="F254">
        <v>4171</v>
      </c>
      <c r="G254">
        <v>548</v>
      </c>
      <c r="H254">
        <v>86</v>
      </c>
      <c r="I254">
        <v>66736</v>
      </c>
      <c r="J254">
        <v>66634</v>
      </c>
      <c r="K254">
        <v>173</v>
      </c>
      <c r="L254" t="s">
        <v>31</v>
      </c>
      <c r="M254" t="s">
        <v>441</v>
      </c>
      <c r="N254" t="s">
        <v>32</v>
      </c>
      <c r="O254" s="1">
        <f>VLOOKUP(N254,'Campaign Data'!A:D,2,FALSE)</f>
        <v>45570</v>
      </c>
      <c r="P254" s="1">
        <f>VLOOKUP(N254,'Campaign Data'!A:D,3,FALSE)</f>
        <v>45601</v>
      </c>
      <c r="Q254" s="1" t="str">
        <f t="shared" si="3"/>
        <v>Before Campaign</v>
      </c>
      <c r="R254" s="26">
        <f>(Post[[#This Row],[Likes]]+Post[[#This Row],[Shares]]+Post[[#This Row],[Comments]])</f>
        <v>4805</v>
      </c>
      <c r="S254" s="2">
        <f>(Post[[#This Row],[Likes]]+Post[[#This Row],[Shares]]+Post[[#This Row],[Comments]]) / Post[[#This Row],[Impressions]]</f>
        <v>7.2000119875329657E-2</v>
      </c>
    </row>
    <row r="255" spans="1:19" ht="12" customHeight="1" x14ac:dyDescent="0.3">
      <c r="A255" t="s">
        <v>43</v>
      </c>
      <c r="B255" t="s">
        <v>34</v>
      </c>
      <c r="C255" s="1">
        <v>45727</v>
      </c>
      <c r="D255" t="s">
        <v>40</v>
      </c>
      <c r="E255" t="s">
        <v>41</v>
      </c>
      <c r="F255">
        <v>4241</v>
      </c>
      <c r="G255">
        <v>902</v>
      </c>
      <c r="H255">
        <v>47</v>
      </c>
      <c r="I255">
        <v>72097</v>
      </c>
      <c r="J255">
        <v>71598</v>
      </c>
      <c r="K255">
        <v>167</v>
      </c>
      <c r="L255" t="s">
        <v>37</v>
      </c>
      <c r="M255" t="s">
        <v>441</v>
      </c>
      <c r="N255" t="s">
        <v>44</v>
      </c>
      <c r="O255" s="1">
        <f>VLOOKUP(N255,'Campaign Data'!A:D,2,FALSE)</f>
        <v>45667</v>
      </c>
      <c r="P255" s="1">
        <f>VLOOKUP(N255,'Campaign Data'!A:D,3,FALSE)</f>
        <v>45698</v>
      </c>
      <c r="Q255" s="1" t="str">
        <f t="shared" si="3"/>
        <v>Before Campaign</v>
      </c>
      <c r="R255" s="26">
        <f>(Post[[#This Row],[Likes]]+Post[[#This Row],[Shares]]+Post[[#This Row],[Comments]])</f>
        <v>5190</v>
      </c>
      <c r="S255" s="2">
        <f>(Post[[#This Row],[Likes]]+Post[[#This Row],[Shares]]+Post[[#This Row],[Comments]]) / Post[[#This Row],[Impressions]]</f>
        <v>7.198635172059864E-2</v>
      </c>
    </row>
    <row r="256" spans="1:19" ht="12" customHeight="1" x14ac:dyDescent="0.3">
      <c r="A256" t="s">
        <v>328</v>
      </c>
      <c r="B256" t="s">
        <v>34</v>
      </c>
      <c r="C256" s="1">
        <v>45602</v>
      </c>
      <c r="D256" t="s">
        <v>50</v>
      </c>
      <c r="E256" t="s">
        <v>51</v>
      </c>
      <c r="F256">
        <v>4663</v>
      </c>
      <c r="G256">
        <v>145</v>
      </c>
      <c r="H256">
        <v>225</v>
      </c>
      <c r="I256">
        <v>69945</v>
      </c>
      <c r="J256">
        <v>69596</v>
      </c>
      <c r="K256">
        <v>35</v>
      </c>
      <c r="L256" t="s">
        <v>22</v>
      </c>
      <c r="M256" t="s">
        <v>441</v>
      </c>
      <c r="N256" t="s">
        <v>23</v>
      </c>
      <c r="O256" s="1">
        <f>VLOOKUP(N256,'Campaign Data'!A:D,2,FALSE)</f>
        <v>45453</v>
      </c>
      <c r="P256" s="1">
        <f>VLOOKUP(N256,'Campaign Data'!A:D,3,FALSE)</f>
        <v>45478</v>
      </c>
      <c r="Q256" s="1" t="str">
        <f t="shared" si="3"/>
        <v>Before Campaign</v>
      </c>
      <c r="R256" s="26">
        <f>(Post[[#This Row],[Likes]]+Post[[#This Row],[Shares]]+Post[[#This Row],[Comments]])</f>
        <v>5033</v>
      </c>
      <c r="S256" s="2">
        <f>(Post[[#This Row],[Likes]]+Post[[#This Row],[Shares]]+Post[[#This Row],[Comments]]) / Post[[#This Row],[Impressions]]</f>
        <v>7.1956537279290869E-2</v>
      </c>
    </row>
    <row r="257" spans="1:19" ht="12" customHeight="1" x14ac:dyDescent="0.3">
      <c r="A257" t="s">
        <v>170</v>
      </c>
      <c r="B257" t="s">
        <v>34</v>
      </c>
      <c r="C257" s="1">
        <v>45694</v>
      </c>
      <c r="D257" t="s">
        <v>40</v>
      </c>
      <c r="E257" t="s">
        <v>41</v>
      </c>
      <c r="F257">
        <v>2072</v>
      </c>
      <c r="G257">
        <v>532</v>
      </c>
      <c r="H257">
        <v>71</v>
      </c>
      <c r="I257">
        <v>37296</v>
      </c>
      <c r="J257">
        <v>36467</v>
      </c>
      <c r="K257">
        <v>25</v>
      </c>
      <c r="L257" t="s">
        <v>17</v>
      </c>
      <c r="M257" t="s">
        <v>441</v>
      </c>
      <c r="N257" t="s">
        <v>32</v>
      </c>
      <c r="O257" s="1">
        <f>VLOOKUP(N257,'Campaign Data'!A:D,2,FALSE)</f>
        <v>45570</v>
      </c>
      <c r="P257" s="1">
        <f>VLOOKUP(N257,'Campaign Data'!A:D,3,FALSE)</f>
        <v>45601</v>
      </c>
      <c r="Q257" s="1" t="str">
        <f t="shared" si="3"/>
        <v>Before Campaign</v>
      </c>
      <c r="R257" s="26">
        <f>(Post[[#This Row],[Likes]]+Post[[#This Row],[Shares]]+Post[[#This Row],[Comments]])</f>
        <v>2675</v>
      </c>
      <c r="S257" s="2">
        <f>(Post[[#This Row],[Likes]]+Post[[#This Row],[Shares]]+Post[[#This Row],[Comments]]) / Post[[#This Row],[Impressions]]</f>
        <v>7.172350922350923E-2</v>
      </c>
    </row>
    <row r="258" spans="1:19" ht="12" customHeight="1" x14ac:dyDescent="0.3">
      <c r="A258" t="s">
        <v>64</v>
      </c>
      <c r="B258" t="s">
        <v>25</v>
      </c>
      <c r="C258" s="1">
        <v>45552</v>
      </c>
      <c r="D258" t="s">
        <v>20</v>
      </c>
      <c r="E258" t="s">
        <v>21</v>
      </c>
      <c r="F258">
        <v>2076</v>
      </c>
      <c r="G258">
        <v>195</v>
      </c>
      <c r="H258">
        <v>104</v>
      </c>
      <c r="I258">
        <v>33216</v>
      </c>
      <c r="J258">
        <v>32244</v>
      </c>
      <c r="K258">
        <v>51</v>
      </c>
      <c r="L258" t="s">
        <v>37</v>
      </c>
      <c r="M258" t="s">
        <v>441</v>
      </c>
      <c r="N258" t="s">
        <v>44</v>
      </c>
      <c r="O258" s="1">
        <f>VLOOKUP(N258,'Campaign Data'!A:D,2,FALSE)</f>
        <v>45667</v>
      </c>
      <c r="P258" s="1">
        <f>VLOOKUP(N258,'Campaign Data'!A:D,3,FALSE)</f>
        <v>45698</v>
      </c>
      <c r="Q258" s="1" t="str">
        <f t="shared" ref="Q258:Q301" si="4">IF(AND(C259&gt;=O259,C259&lt;=P259),"During Campaign","Before Campaign")</f>
        <v>Before Campaign</v>
      </c>
      <c r="R258" s="26">
        <f>(Post[[#This Row],[Likes]]+Post[[#This Row],[Shares]]+Post[[#This Row],[Comments]])</f>
        <v>2375</v>
      </c>
      <c r="S258" s="2">
        <f>(Post[[#This Row],[Likes]]+Post[[#This Row],[Shares]]+Post[[#This Row],[Comments]]) / Post[[#This Row],[Impressions]]</f>
        <v>7.1501685934489398E-2</v>
      </c>
    </row>
    <row r="259" spans="1:19" ht="12" customHeight="1" x14ac:dyDescent="0.3">
      <c r="A259" t="s">
        <v>171</v>
      </c>
      <c r="B259" t="s">
        <v>14</v>
      </c>
      <c r="C259" s="1">
        <v>45771</v>
      </c>
      <c r="D259" t="s">
        <v>15</v>
      </c>
      <c r="E259" t="s">
        <v>16</v>
      </c>
      <c r="F259">
        <v>3731</v>
      </c>
      <c r="G259">
        <v>115</v>
      </c>
      <c r="H259">
        <v>135</v>
      </c>
      <c r="I259">
        <v>55965</v>
      </c>
      <c r="J259">
        <v>55436</v>
      </c>
      <c r="K259">
        <v>103</v>
      </c>
      <c r="L259" t="s">
        <v>52</v>
      </c>
      <c r="M259" t="s">
        <v>441</v>
      </c>
      <c r="N259" t="s">
        <v>44</v>
      </c>
      <c r="O259" s="1">
        <f>VLOOKUP(N259,'Campaign Data'!A:D,2,FALSE)</f>
        <v>45667</v>
      </c>
      <c r="P259" s="1">
        <f>VLOOKUP(N259,'Campaign Data'!A:D,3,FALSE)</f>
        <v>45698</v>
      </c>
      <c r="Q259" s="1" t="str">
        <f t="shared" si="4"/>
        <v>Before Campaign</v>
      </c>
      <c r="R259" s="26">
        <f>(Post[[#This Row],[Likes]]+Post[[#This Row],[Shares]]+Post[[#This Row],[Comments]])</f>
        <v>3981</v>
      </c>
      <c r="S259" s="2">
        <f>(Post[[#This Row],[Likes]]+Post[[#This Row],[Shares]]+Post[[#This Row],[Comments]]) / Post[[#This Row],[Impressions]]</f>
        <v>7.1133744304476013E-2</v>
      </c>
    </row>
    <row r="260" spans="1:19" ht="12" customHeight="1" x14ac:dyDescent="0.3">
      <c r="A260" t="s">
        <v>127</v>
      </c>
      <c r="B260" t="s">
        <v>27</v>
      </c>
      <c r="C260" s="1">
        <v>45446</v>
      </c>
      <c r="D260" t="s">
        <v>40</v>
      </c>
      <c r="E260" t="s">
        <v>41</v>
      </c>
      <c r="F260">
        <v>3861</v>
      </c>
      <c r="G260">
        <v>960</v>
      </c>
      <c r="H260">
        <v>101</v>
      </c>
      <c r="I260">
        <v>69498</v>
      </c>
      <c r="J260">
        <v>68817</v>
      </c>
      <c r="K260">
        <v>297</v>
      </c>
      <c r="L260" t="s">
        <v>22</v>
      </c>
      <c r="M260" t="s">
        <v>441</v>
      </c>
      <c r="N260" t="s">
        <v>23</v>
      </c>
      <c r="O260" s="1">
        <f>VLOOKUP(N260,'Campaign Data'!A:D,2,FALSE)</f>
        <v>45453</v>
      </c>
      <c r="P260" s="1">
        <f>VLOOKUP(N260,'Campaign Data'!A:D,3,FALSE)</f>
        <v>45478</v>
      </c>
      <c r="Q260" s="1" t="str">
        <f t="shared" si="4"/>
        <v>Before Campaign</v>
      </c>
      <c r="R260" s="26">
        <f>(Post[[#This Row],[Likes]]+Post[[#This Row],[Shares]]+Post[[#This Row],[Comments]])</f>
        <v>4922</v>
      </c>
      <c r="S260" s="2">
        <f>(Post[[#This Row],[Likes]]+Post[[#This Row],[Shares]]+Post[[#This Row],[Comments]]) / Post[[#This Row],[Impressions]]</f>
        <v>7.0822181933293038E-2</v>
      </c>
    </row>
    <row r="261" spans="1:19" ht="12" customHeight="1" x14ac:dyDescent="0.3">
      <c r="A261" t="s">
        <v>71</v>
      </c>
      <c r="B261" t="s">
        <v>34</v>
      </c>
      <c r="C261" s="1">
        <v>45742</v>
      </c>
      <c r="D261" t="s">
        <v>20</v>
      </c>
      <c r="E261" t="s">
        <v>21</v>
      </c>
      <c r="F261">
        <v>1652</v>
      </c>
      <c r="G261">
        <v>89</v>
      </c>
      <c r="H261">
        <v>357</v>
      </c>
      <c r="I261">
        <v>29736</v>
      </c>
      <c r="J261">
        <v>28771</v>
      </c>
      <c r="K261">
        <v>215</v>
      </c>
      <c r="L261" t="s">
        <v>37</v>
      </c>
      <c r="M261" t="s">
        <v>52</v>
      </c>
      <c r="N261" t="s">
        <v>23</v>
      </c>
      <c r="O261" s="1">
        <f>VLOOKUP(N261,'Campaign Data'!A:D,2,FALSE)</f>
        <v>45453</v>
      </c>
      <c r="P261" s="1">
        <f>VLOOKUP(N261,'Campaign Data'!A:D,3,FALSE)</f>
        <v>45478</v>
      </c>
      <c r="Q261" s="1" t="str">
        <f t="shared" si="4"/>
        <v>Before Campaign</v>
      </c>
      <c r="R261" s="26">
        <f>(Post[[#This Row],[Likes]]+Post[[#This Row],[Shares]]+Post[[#This Row],[Comments]])</f>
        <v>2098</v>
      </c>
      <c r="S261" s="2">
        <f>(Post[[#This Row],[Likes]]+Post[[#This Row],[Shares]]+Post[[#This Row],[Comments]]) / Post[[#This Row],[Impressions]]</f>
        <v>7.055421038471886E-2</v>
      </c>
    </row>
    <row r="262" spans="1:19" ht="12" customHeight="1" x14ac:dyDescent="0.3">
      <c r="A262" t="s">
        <v>38</v>
      </c>
      <c r="B262" t="s">
        <v>14</v>
      </c>
      <c r="C262" s="1">
        <v>45467</v>
      </c>
      <c r="D262" t="s">
        <v>35</v>
      </c>
      <c r="E262" t="s">
        <v>36</v>
      </c>
      <c r="F262">
        <v>3860</v>
      </c>
      <c r="G262">
        <v>201</v>
      </c>
      <c r="H262">
        <v>279</v>
      </c>
      <c r="I262">
        <v>61760</v>
      </c>
      <c r="J262">
        <v>61660</v>
      </c>
      <c r="K262">
        <v>235</v>
      </c>
      <c r="L262" t="s">
        <v>37</v>
      </c>
      <c r="M262" t="s">
        <v>441</v>
      </c>
      <c r="N262" t="s">
        <v>32</v>
      </c>
      <c r="O262" s="1">
        <f>VLOOKUP(N262,'Campaign Data'!A:D,2,FALSE)</f>
        <v>45570</v>
      </c>
      <c r="P262" s="1">
        <f>VLOOKUP(N262,'Campaign Data'!A:D,3,FALSE)</f>
        <v>45601</v>
      </c>
      <c r="Q262" s="1" t="str">
        <f t="shared" si="4"/>
        <v>Before Campaign</v>
      </c>
      <c r="R262" s="26">
        <f>(Post[[#This Row],[Likes]]+Post[[#This Row],[Shares]]+Post[[#This Row],[Comments]])</f>
        <v>4340</v>
      </c>
      <c r="S262" s="2">
        <f>(Post[[#This Row],[Likes]]+Post[[#This Row],[Shares]]+Post[[#This Row],[Comments]]) / Post[[#This Row],[Impressions]]</f>
        <v>7.0272020725388601E-2</v>
      </c>
    </row>
    <row r="263" spans="1:19" ht="12" customHeight="1" x14ac:dyDescent="0.3">
      <c r="A263" t="s">
        <v>179</v>
      </c>
      <c r="B263" t="s">
        <v>25</v>
      </c>
      <c r="C263" s="1">
        <v>45741</v>
      </c>
      <c r="D263" t="s">
        <v>28</v>
      </c>
      <c r="E263" t="s">
        <v>29</v>
      </c>
      <c r="F263">
        <v>2070</v>
      </c>
      <c r="G263">
        <v>275</v>
      </c>
      <c r="H263">
        <v>386</v>
      </c>
      <c r="I263">
        <v>39330</v>
      </c>
      <c r="J263">
        <v>38627</v>
      </c>
      <c r="K263">
        <v>114</v>
      </c>
      <c r="L263" t="s">
        <v>17</v>
      </c>
      <c r="M263" t="s">
        <v>441</v>
      </c>
      <c r="N263" t="s">
        <v>44</v>
      </c>
      <c r="O263" s="1">
        <f>VLOOKUP(N263,'Campaign Data'!A:D,2,FALSE)</f>
        <v>45667</v>
      </c>
      <c r="P263" s="1">
        <f>VLOOKUP(N263,'Campaign Data'!A:D,3,FALSE)</f>
        <v>45698</v>
      </c>
      <c r="Q263" s="1" t="str">
        <f t="shared" si="4"/>
        <v>Before Campaign</v>
      </c>
      <c r="R263" s="26">
        <f>(Post[[#This Row],[Likes]]+Post[[#This Row],[Shares]]+Post[[#This Row],[Comments]])</f>
        <v>2731</v>
      </c>
      <c r="S263" s="2">
        <f>(Post[[#This Row],[Likes]]+Post[[#This Row],[Shares]]+Post[[#This Row],[Comments]]) / Post[[#This Row],[Impressions]]</f>
        <v>6.9438087973557078E-2</v>
      </c>
    </row>
    <row r="264" spans="1:19" ht="12" customHeight="1" x14ac:dyDescent="0.3">
      <c r="A264" t="s">
        <v>164</v>
      </c>
      <c r="B264" t="s">
        <v>34</v>
      </c>
      <c r="C264" s="1">
        <v>45684</v>
      </c>
      <c r="D264" t="s">
        <v>15</v>
      </c>
      <c r="E264" t="s">
        <v>16</v>
      </c>
      <c r="F264">
        <v>3452</v>
      </c>
      <c r="G264">
        <v>652</v>
      </c>
      <c r="H264">
        <v>442</v>
      </c>
      <c r="I264">
        <v>65588</v>
      </c>
      <c r="J264">
        <v>65049</v>
      </c>
      <c r="K264">
        <v>158</v>
      </c>
      <c r="L264" t="s">
        <v>17</v>
      </c>
      <c r="M264" t="s">
        <v>31</v>
      </c>
      <c r="N264" t="s">
        <v>18</v>
      </c>
      <c r="O264" s="1">
        <f>VLOOKUP(N264,'Campaign Data'!A:D,2,FALSE)</f>
        <v>45505</v>
      </c>
      <c r="P264" s="1">
        <f>VLOOKUP(N264,'Campaign Data'!A:D,3,FALSE)</f>
        <v>45535</v>
      </c>
      <c r="Q264" s="1" t="str">
        <f t="shared" si="4"/>
        <v>Before Campaign</v>
      </c>
      <c r="R264" s="26">
        <f>(Post[[#This Row],[Likes]]+Post[[#This Row],[Shares]]+Post[[#This Row],[Comments]])</f>
        <v>4546</v>
      </c>
      <c r="S264" s="2">
        <f>(Post[[#This Row],[Likes]]+Post[[#This Row],[Shares]]+Post[[#This Row],[Comments]]) / Post[[#This Row],[Impressions]]</f>
        <v>6.9311459413307311E-2</v>
      </c>
    </row>
    <row r="265" spans="1:19" ht="12" customHeight="1" x14ac:dyDescent="0.3">
      <c r="A265" t="s">
        <v>207</v>
      </c>
      <c r="B265" t="s">
        <v>14</v>
      </c>
      <c r="C265" s="1">
        <v>45775</v>
      </c>
      <c r="D265" t="s">
        <v>20</v>
      </c>
      <c r="E265" t="s">
        <v>21</v>
      </c>
      <c r="F265">
        <v>3577</v>
      </c>
      <c r="G265">
        <v>596</v>
      </c>
      <c r="H265">
        <v>493</v>
      </c>
      <c r="I265">
        <v>67963</v>
      </c>
      <c r="J265">
        <v>67839</v>
      </c>
      <c r="K265">
        <v>53</v>
      </c>
      <c r="L265" t="s">
        <v>31</v>
      </c>
      <c r="M265" t="s">
        <v>37</v>
      </c>
      <c r="N265" t="s">
        <v>44</v>
      </c>
      <c r="O265" s="1">
        <f>VLOOKUP(N265,'Campaign Data'!A:D,2,FALSE)</f>
        <v>45667</v>
      </c>
      <c r="P265" s="1">
        <f>VLOOKUP(N265,'Campaign Data'!A:D,3,FALSE)</f>
        <v>45698</v>
      </c>
      <c r="Q265" s="1" t="str">
        <f t="shared" si="4"/>
        <v>Before Campaign</v>
      </c>
      <c r="R265" s="26">
        <f>(Post[[#This Row],[Likes]]+Post[[#This Row],[Shares]]+Post[[#This Row],[Comments]])</f>
        <v>4666</v>
      </c>
      <c r="S265" s="2">
        <f>(Post[[#This Row],[Likes]]+Post[[#This Row],[Shares]]+Post[[#This Row],[Comments]]) / Post[[#This Row],[Impressions]]</f>
        <v>6.8655003457763777E-2</v>
      </c>
    </row>
    <row r="266" spans="1:19" ht="12" customHeight="1" x14ac:dyDescent="0.3">
      <c r="A266" t="s">
        <v>132</v>
      </c>
      <c r="B266" t="s">
        <v>27</v>
      </c>
      <c r="C266" s="1">
        <v>45604</v>
      </c>
      <c r="D266" t="s">
        <v>20</v>
      </c>
      <c r="E266" t="s">
        <v>21</v>
      </c>
      <c r="F266">
        <v>3182</v>
      </c>
      <c r="G266">
        <v>559</v>
      </c>
      <c r="H266">
        <v>160</v>
      </c>
      <c r="I266">
        <v>57276</v>
      </c>
      <c r="J266">
        <v>56890</v>
      </c>
      <c r="K266">
        <v>163</v>
      </c>
      <c r="L266" t="s">
        <v>31</v>
      </c>
      <c r="M266" t="s">
        <v>37</v>
      </c>
      <c r="N266" t="s">
        <v>23</v>
      </c>
      <c r="O266" s="1">
        <f>VLOOKUP(N266,'Campaign Data'!A:D,2,FALSE)</f>
        <v>45453</v>
      </c>
      <c r="P266" s="1">
        <f>VLOOKUP(N266,'Campaign Data'!A:D,3,FALSE)</f>
        <v>45478</v>
      </c>
      <c r="Q266" s="1" t="str">
        <f t="shared" si="4"/>
        <v>Before Campaign</v>
      </c>
      <c r="R266" s="26">
        <f>(Post[[#This Row],[Likes]]+Post[[#This Row],[Shares]]+Post[[#This Row],[Comments]])</f>
        <v>3901</v>
      </c>
      <c r="S266" s="2">
        <f>(Post[[#This Row],[Likes]]+Post[[#This Row],[Shares]]+Post[[#This Row],[Comments]]) / Post[[#This Row],[Impressions]]</f>
        <v>6.8108806480899509E-2</v>
      </c>
    </row>
    <row r="267" spans="1:19" ht="12" customHeight="1" x14ac:dyDescent="0.3">
      <c r="A267" t="s">
        <v>325</v>
      </c>
      <c r="B267" t="s">
        <v>25</v>
      </c>
      <c r="C267" s="1">
        <v>45764</v>
      </c>
      <c r="D267" t="s">
        <v>35</v>
      </c>
      <c r="E267" t="s">
        <v>36</v>
      </c>
      <c r="F267">
        <v>4780</v>
      </c>
      <c r="G267">
        <v>691</v>
      </c>
      <c r="H267">
        <v>380</v>
      </c>
      <c r="I267">
        <v>86040</v>
      </c>
      <c r="J267">
        <v>85743</v>
      </c>
      <c r="K267">
        <v>262</v>
      </c>
      <c r="L267" t="s">
        <v>22</v>
      </c>
      <c r="M267" t="s">
        <v>52</v>
      </c>
      <c r="N267" t="s">
        <v>32</v>
      </c>
      <c r="O267" s="1">
        <f>VLOOKUP(N267,'Campaign Data'!A:D,2,FALSE)</f>
        <v>45570</v>
      </c>
      <c r="P267" s="1">
        <f>VLOOKUP(N267,'Campaign Data'!A:D,3,FALSE)</f>
        <v>45601</v>
      </c>
      <c r="Q267" s="1" t="str">
        <f t="shared" si="4"/>
        <v>Before Campaign</v>
      </c>
      <c r="R267" s="26">
        <f>(Post[[#This Row],[Likes]]+Post[[#This Row],[Shares]]+Post[[#This Row],[Comments]])</f>
        <v>5851</v>
      </c>
      <c r="S267" s="2">
        <f>(Post[[#This Row],[Likes]]+Post[[#This Row],[Shares]]+Post[[#This Row],[Comments]]) / Post[[#This Row],[Impressions]]</f>
        <v>6.800325430032543E-2</v>
      </c>
    </row>
    <row r="268" spans="1:19" ht="12" customHeight="1" x14ac:dyDescent="0.3">
      <c r="A268" t="s">
        <v>274</v>
      </c>
      <c r="B268" t="s">
        <v>27</v>
      </c>
      <c r="C268" s="1">
        <v>45587</v>
      </c>
      <c r="D268" t="s">
        <v>28</v>
      </c>
      <c r="E268" t="s">
        <v>29</v>
      </c>
      <c r="F268">
        <v>3770</v>
      </c>
      <c r="G268">
        <v>917</v>
      </c>
      <c r="H268">
        <v>129</v>
      </c>
      <c r="I268">
        <v>71630</v>
      </c>
      <c r="J268">
        <v>71322</v>
      </c>
      <c r="K268">
        <v>76</v>
      </c>
      <c r="L268" t="s">
        <v>17</v>
      </c>
      <c r="M268" t="s">
        <v>37</v>
      </c>
      <c r="N268" t="s">
        <v>44</v>
      </c>
      <c r="O268" s="1">
        <f>VLOOKUP(N268,'Campaign Data'!A:D,2,FALSE)</f>
        <v>45667</v>
      </c>
      <c r="P268" s="1">
        <f>VLOOKUP(N268,'Campaign Data'!A:D,3,FALSE)</f>
        <v>45698</v>
      </c>
      <c r="Q268" s="1" t="str">
        <f t="shared" si="4"/>
        <v>Before Campaign</v>
      </c>
      <c r="R268" s="26">
        <f>(Post[[#This Row],[Likes]]+Post[[#This Row],[Shares]]+Post[[#This Row],[Comments]])</f>
        <v>4816</v>
      </c>
      <c r="S268" s="2">
        <f>(Post[[#This Row],[Likes]]+Post[[#This Row],[Shares]]+Post[[#This Row],[Comments]]) / Post[[#This Row],[Impressions]]</f>
        <v>6.7234398994834563E-2</v>
      </c>
    </row>
    <row r="269" spans="1:19" ht="12" customHeight="1" x14ac:dyDescent="0.3">
      <c r="A269" t="s">
        <v>307</v>
      </c>
      <c r="B269" t="s">
        <v>25</v>
      </c>
      <c r="C269" s="1">
        <v>45672</v>
      </c>
      <c r="D269" t="s">
        <v>15</v>
      </c>
      <c r="E269" t="s">
        <v>16</v>
      </c>
      <c r="F269">
        <v>3774</v>
      </c>
      <c r="G269">
        <v>239</v>
      </c>
      <c r="H269">
        <v>39</v>
      </c>
      <c r="I269">
        <v>60384</v>
      </c>
      <c r="J269">
        <v>59490</v>
      </c>
      <c r="K269">
        <v>241</v>
      </c>
      <c r="L269" t="s">
        <v>52</v>
      </c>
      <c r="M269" t="s">
        <v>441</v>
      </c>
      <c r="N269" t="s">
        <v>32</v>
      </c>
      <c r="O269" s="1">
        <f>VLOOKUP(N269,'Campaign Data'!A:D,2,FALSE)</f>
        <v>45570</v>
      </c>
      <c r="P269" s="1">
        <f>VLOOKUP(N269,'Campaign Data'!A:D,3,FALSE)</f>
        <v>45601</v>
      </c>
      <c r="Q269" s="1" t="str">
        <f t="shared" si="4"/>
        <v>Before Campaign</v>
      </c>
      <c r="R269" s="26">
        <f>(Post[[#This Row],[Likes]]+Post[[#This Row],[Shares]]+Post[[#This Row],[Comments]])</f>
        <v>4052</v>
      </c>
      <c r="S269" s="2">
        <f>(Post[[#This Row],[Likes]]+Post[[#This Row],[Shares]]+Post[[#This Row],[Comments]]) / Post[[#This Row],[Impressions]]</f>
        <v>6.7103868574456813E-2</v>
      </c>
    </row>
    <row r="270" spans="1:19" ht="12" customHeight="1" x14ac:dyDescent="0.3">
      <c r="A270" t="s">
        <v>30</v>
      </c>
      <c r="B270" t="s">
        <v>25</v>
      </c>
      <c r="C270" s="1">
        <v>45469</v>
      </c>
      <c r="D270" t="s">
        <v>15</v>
      </c>
      <c r="E270" t="s">
        <v>16</v>
      </c>
      <c r="F270">
        <v>3557</v>
      </c>
      <c r="G270">
        <v>687</v>
      </c>
      <c r="H270">
        <v>424</v>
      </c>
      <c r="I270">
        <v>71140</v>
      </c>
      <c r="J270">
        <v>70701</v>
      </c>
      <c r="K270">
        <v>224</v>
      </c>
      <c r="L270" t="s">
        <v>31</v>
      </c>
      <c r="M270" t="s">
        <v>22</v>
      </c>
      <c r="N270" t="s">
        <v>32</v>
      </c>
      <c r="O270" s="1">
        <f>VLOOKUP(N270,'Campaign Data'!A:D,2,FALSE)</f>
        <v>45570</v>
      </c>
      <c r="P270" s="1">
        <f>VLOOKUP(N270,'Campaign Data'!A:D,3,FALSE)</f>
        <v>45601</v>
      </c>
      <c r="Q270" s="1" t="str">
        <f t="shared" si="4"/>
        <v>Before Campaign</v>
      </c>
      <c r="R270" s="26">
        <f>(Post[[#This Row],[Likes]]+Post[[#This Row],[Shares]]+Post[[#This Row],[Comments]])</f>
        <v>4668</v>
      </c>
      <c r="S270" s="2">
        <f>(Post[[#This Row],[Likes]]+Post[[#This Row],[Shares]]+Post[[#This Row],[Comments]]) / Post[[#This Row],[Impressions]]</f>
        <v>6.5617093055946027E-2</v>
      </c>
    </row>
    <row r="271" spans="1:19" ht="12" customHeight="1" x14ac:dyDescent="0.3">
      <c r="A271" t="s">
        <v>123</v>
      </c>
      <c r="B271" t="s">
        <v>25</v>
      </c>
      <c r="C271" s="1">
        <v>45684</v>
      </c>
      <c r="D271" t="s">
        <v>20</v>
      </c>
      <c r="E271" t="s">
        <v>21</v>
      </c>
      <c r="F271">
        <v>3428</v>
      </c>
      <c r="G271">
        <v>305</v>
      </c>
      <c r="H271">
        <v>85</v>
      </c>
      <c r="I271">
        <v>58276</v>
      </c>
      <c r="J271">
        <v>58052</v>
      </c>
      <c r="K271">
        <v>242</v>
      </c>
      <c r="L271" t="s">
        <v>37</v>
      </c>
      <c r="M271" t="s">
        <v>31</v>
      </c>
      <c r="N271" t="s">
        <v>32</v>
      </c>
      <c r="O271" s="1">
        <f>VLOOKUP(N271,'Campaign Data'!A:D,2,FALSE)</f>
        <v>45570</v>
      </c>
      <c r="P271" s="1">
        <f>VLOOKUP(N271,'Campaign Data'!A:D,3,FALSE)</f>
        <v>45601</v>
      </c>
      <c r="Q271" s="1" t="str">
        <f t="shared" si="4"/>
        <v>Before Campaign</v>
      </c>
      <c r="R271" s="26">
        <f>(Post[[#This Row],[Likes]]+Post[[#This Row],[Shares]]+Post[[#This Row],[Comments]])</f>
        <v>3818</v>
      </c>
      <c r="S271" s="2">
        <f>(Post[[#This Row],[Likes]]+Post[[#This Row],[Shares]]+Post[[#This Row],[Comments]]) / Post[[#This Row],[Impressions]]</f>
        <v>6.5515821264328367E-2</v>
      </c>
    </row>
    <row r="272" spans="1:19" ht="12" customHeight="1" x14ac:dyDescent="0.3">
      <c r="A272" t="s">
        <v>181</v>
      </c>
      <c r="B272" t="s">
        <v>25</v>
      </c>
      <c r="C272" s="1">
        <v>45593</v>
      </c>
      <c r="D272" t="s">
        <v>28</v>
      </c>
      <c r="E272" t="s">
        <v>29</v>
      </c>
      <c r="F272">
        <v>4929</v>
      </c>
      <c r="G272">
        <v>749</v>
      </c>
      <c r="H272">
        <v>452</v>
      </c>
      <c r="I272">
        <v>93651</v>
      </c>
      <c r="J272">
        <v>92810</v>
      </c>
      <c r="K272">
        <v>66</v>
      </c>
      <c r="L272" t="s">
        <v>37</v>
      </c>
      <c r="M272" t="s">
        <v>31</v>
      </c>
      <c r="N272" t="s">
        <v>18</v>
      </c>
      <c r="O272" s="1">
        <f>VLOOKUP(N272,'Campaign Data'!A:D,2,FALSE)</f>
        <v>45505</v>
      </c>
      <c r="P272" s="1">
        <f>VLOOKUP(N272,'Campaign Data'!A:D,3,FALSE)</f>
        <v>45535</v>
      </c>
      <c r="Q272" s="1" t="str">
        <f t="shared" si="4"/>
        <v>Before Campaign</v>
      </c>
      <c r="R272" s="26">
        <f>(Post[[#This Row],[Likes]]+Post[[#This Row],[Shares]]+Post[[#This Row],[Comments]])</f>
        <v>6130</v>
      </c>
      <c r="S272" s="2">
        <f>(Post[[#This Row],[Likes]]+Post[[#This Row],[Shares]]+Post[[#This Row],[Comments]]) / Post[[#This Row],[Impressions]]</f>
        <v>6.5455787978772245E-2</v>
      </c>
    </row>
    <row r="273" spans="1:19" ht="12" customHeight="1" x14ac:dyDescent="0.3">
      <c r="A273" t="s">
        <v>234</v>
      </c>
      <c r="B273" t="s">
        <v>14</v>
      </c>
      <c r="C273" s="1">
        <v>45587</v>
      </c>
      <c r="D273" t="s">
        <v>15</v>
      </c>
      <c r="E273" t="s">
        <v>16</v>
      </c>
      <c r="F273">
        <v>4782</v>
      </c>
      <c r="G273">
        <v>721</v>
      </c>
      <c r="H273">
        <v>82</v>
      </c>
      <c r="I273">
        <v>86076</v>
      </c>
      <c r="J273">
        <v>85339</v>
      </c>
      <c r="K273">
        <v>19</v>
      </c>
      <c r="L273" t="s">
        <v>52</v>
      </c>
      <c r="M273" t="s">
        <v>441</v>
      </c>
      <c r="N273" t="s">
        <v>23</v>
      </c>
      <c r="O273" s="1">
        <f>VLOOKUP(N273,'Campaign Data'!A:D,2,FALSE)</f>
        <v>45453</v>
      </c>
      <c r="P273" s="1">
        <f>VLOOKUP(N273,'Campaign Data'!A:D,3,FALSE)</f>
        <v>45478</v>
      </c>
      <c r="Q273" s="1" t="str">
        <f t="shared" si="4"/>
        <v>Before Campaign</v>
      </c>
      <c r="R273" s="26">
        <f>(Post[[#This Row],[Likes]]+Post[[#This Row],[Shares]]+Post[[#This Row],[Comments]])</f>
        <v>5585</v>
      </c>
      <c r="S273" s="2">
        <f>(Post[[#This Row],[Likes]]+Post[[#This Row],[Shares]]+Post[[#This Row],[Comments]]) / Post[[#This Row],[Impressions]]</f>
        <v>6.4884520656164318E-2</v>
      </c>
    </row>
    <row r="274" spans="1:19" ht="12" customHeight="1" x14ac:dyDescent="0.3">
      <c r="A274" t="s">
        <v>172</v>
      </c>
      <c r="B274" t="s">
        <v>34</v>
      </c>
      <c r="C274" s="1">
        <v>45624</v>
      </c>
      <c r="D274" t="s">
        <v>20</v>
      </c>
      <c r="E274" t="s">
        <v>21</v>
      </c>
      <c r="F274">
        <v>4213</v>
      </c>
      <c r="G274">
        <v>253</v>
      </c>
      <c r="H274">
        <v>434</v>
      </c>
      <c r="I274">
        <v>75834</v>
      </c>
      <c r="J274">
        <v>75437</v>
      </c>
      <c r="K274">
        <v>272</v>
      </c>
      <c r="L274" t="s">
        <v>37</v>
      </c>
      <c r="M274" t="s">
        <v>441</v>
      </c>
      <c r="N274" t="s">
        <v>32</v>
      </c>
      <c r="O274" s="1">
        <f>VLOOKUP(N274,'Campaign Data'!A:D,2,FALSE)</f>
        <v>45570</v>
      </c>
      <c r="P274" s="1">
        <f>VLOOKUP(N274,'Campaign Data'!A:D,3,FALSE)</f>
        <v>45601</v>
      </c>
      <c r="Q274" s="1" t="str">
        <f t="shared" si="4"/>
        <v>Before Campaign</v>
      </c>
      <c r="R274" s="26">
        <f>(Post[[#This Row],[Likes]]+Post[[#This Row],[Shares]]+Post[[#This Row],[Comments]])</f>
        <v>4900</v>
      </c>
      <c r="S274" s="2">
        <f>(Post[[#This Row],[Likes]]+Post[[#This Row],[Shares]]+Post[[#This Row],[Comments]]) / Post[[#This Row],[Impressions]]</f>
        <v>6.461481657304112E-2</v>
      </c>
    </row>
    <row r="275" spans="1:19" ht="12" customHeight="1" x14ac:dyDescent="0.3">
      <c r="A275" t="s">
        <v>110</v>
      </c>
      <c r="B275" t="s">
        <v>34</v>
      </c>
      <c r="C275" s="1">
        <v>45583</v>
      </c>
      <c r="D275" t="s">
        <v>28</v>
      </c>
      <c r="E275" t="s">
        <v>29</v>
      </c>
      <c r="F275">
        <v>4126</v>
      </c>
      <c r="G275">
        <v>426</v>
      </c>
      <c r="H275">
        <v>486</v>
      </c>
      <c r="I275">
        <v>78394</v>
      </c>
      <c r="J275">
        <v>77798</v>
      </c>
      <c r="K275">
        <v>88</v>
      </c>
      <c r="L275" t="s">
        <v>22</v>
      </c>
      <c r="M275" t="s">
        <v>441</v>
      </c>
      <c r="N275" t="s">
        <v>18</v>
      </c>
      <c r="O275" s="1">
        <f>VLOOKUP(N275,'Campaign Data'!A:D,2,FALSE)</f>
        <v>45505</v>
      </c>
      <c r="P275" s="1">
        <f>VLOOKUP(N275,'Campaign Data'!A:D,3,FALSE)</f>
        <v>45535</v>
      </c>
      <c r="Q275" s="1" t="str">
        <f t="shared" si="4"/>
        <v>Before Campaign</v>
      </c>
      <c r="R275" s="26">
        <f>(Post[[#This Row],[Likes]]+Post[[#This Row],[Shares]]+Post[[#This Row],[Comments]])</f>
        <v>5038</v>
      </c>
      <c r="S275" s="2">
        <f>(Post[[#This Row],[Likes]]+Post[[#This Row],[Shares]]+Post[[#This Row],[Comments]]) / Post[[#This Row],[Impressions]]</f>
        <v>6.4265122330790625E-2</v>
      </c>
    </row>
    <row r="276" spans="1:19" ht="12" customHeight="1" x14ac:dyDescent="0.3">
      <c r="A276" t="s">
        <v>304</v>
      </c>
      <c r="B276" t="s">
        <v>14</v>
      </c>
      <c r="C276" s="1">
        <v>45569</v>
      </c>
      <c r="D276" t="s">
        <v>15</v>
      </c>
      <c r="E276" t="s">
        <v>16</v>
      </c>
      <c r="F276">
        <v>4187</v>
      </c>
      <c r="G276">
        <v>66</v>
      </c>
      <c r="H276">
        <v>31</v>
      </c>
      <c r="I276">
        <v>66992</v>
      </c>
      <c r="J276">
        <v>66614</v>
      </c>
      <c r="K276">
        <v>62</v>
      </c>
      <c r="L276" t="s">
        <v>31</v>
      </c>
      <c r="M276" t="s">
        <v>441</v>
      </c>
      <c r="N276" t="s">
        <v>44</v>
      </c>
      <c r="O276" s="1">
        <f>VLOOKUP(N276,'Campaign Data'!A:D,2,FALSE)</f>
        <v>45667</v>
      </c>
      <c r="P276" s="1">
        <f>VLOOKUP(N276,'Campaign Data'!A:D,3,FALSE)</f>
        <v>45698</v>
      </c>
      <c r="Q276" s="1" t="str">
        <f t="shared" si="4"/>
        <v>Before Campaign</v>
      </c>
      <c r="R276" s="26">
        <f>(Post[[#This Row],[Likes]]+Post[[#This Row],[Shares]]+Post[[#This Row],[Comments]])</f>
        <v>4284</v>
      </c>
      <c r="S276" s="2">
        <f>(Post[[#This Row],[Likes]]+Post[[#This Row],[Shares]]+Post[[#This Row],[Comments]]) / Post[[#This Row],[Impressions]]</f>
        <v>6.3947934081681396E-2</v>
      </c>
    </row>
    <row r="277" spans="1:19" ht="12" customHeight="1" x14ac:dyDescent="0.3">
      <c r="A277" t="s">
        <v>57</v>
      </c>
      <c r="B277" t="s">
        <v>27</v>
      </c>
      <c r="C277" s="1">
        <v>45544</v>
      </c>
      <c r="D277" t="s">
        <v>35</v>
      </c>
      <c r="E277" t="s">
        <v>36</v>
      </c>
      <c r="F277">
        <v>4054</v>
      </c>
      <c r="G277">
        <v>488</v>
      </c>
      <c r="H277">
        <v>373</v>
      </c>
      <c r="I277">
        <v>77026</v>
      </c>
      <c r="J277">
        <v>76881</v>
      </c>
      <c r="K277">
        <v>25</v>
      </c>
      <c r="L277" t="s">
        <v>22</v>
      </c>
      <c r="M277" t="s">
        <v>17</v>
      </c>
      <c r="N277" t="s">
        <v>32</v>
      </c>
      <c r="O277" s="1">
        <f>VLOOKUP(N277,'Campaign Data'!A:D,2,FALSE)</f>
        <v>45570</v>
      </c>
      <c r="P277" s="1">
        <f>VLOOKUP(N277,'Campaign Data'!A:D,3,FALSE)</f>
        <v>45601</v>
      </c>
      <c r="Q277" s="1" t="str">
        <f t="shared" si="4"/>
        <v>Before Campaign</v>
      </c>
      <c r="R277" s="26">
        <f>(Post[[#This Row],[Likes]]+Post[[#This Row],[Shares]]+Post[[#This Row],[Comments]])</f>
        <v>4915</v>
      </c>
      <c r="S277" s="2">
        <f>(Post[[#This Row],[Likes]]+Post[[#This Row],[Shares]]+Post[[#This Row],[Comments]]) / Post[[#This Row],[Impressions]]</f>
        <v>6.3809622724794221E-2</v>
      </c>
    </row>
    <row r="278" spans="1:19" ht="12" customHeight="1" x14ac:dyDescent="0.3">
      <c r="A278" t="s">
        <v>104</v>
      </c>
      <c r="B278" t="s">
        <v>34</v>
      </c>
      <c r="C278" s="1">
        <v>45745</v>
      </c>
      <c r="D278" t="s">
        <v>35</v>
      </c>
      <c r="E278" t="s">
        <v>36</v>
      </c>
      <c r="F278">
        <v>4712</v>
      </c>
      <c r="G278">
        <v>568</v>
      </c>
      <c r="H278">
        <v>127</v>
      </c>
      <c r="I278">
        <v>84816</v>
      </c>
      <c r="J278">
        <v>84691</v>
      </c>
      <c r="K278">
        <v>100</v>
      </c>
      <c r="L278" t="s">
        <v>52</v>
      </c>
      <c r="M278" t="s">
        <v>441</v>
      </c>
      <c r="N278" t="s">
        <v>18</v>
      </c>
      <c r="O278" s="1">
        <f>VLOOKUP(N278,'Campaign Data'!A:D,2,FALSE)</f>
        <v>45505</v>
      </c>
      <c r="P278" s="1">
        <f>VLOOKUP(N278,'Campaign Data'!A:D,3,FALSE)</f>
        <v>45535</v>
      </c>
      <c r="Q278" s="1" t="str">
        <f t="shared" si="4"/>
        <v>Before Campaign</v>
      </c>
      <c r="R278" s="26">
        <f>(Post[[#This Row],[Likes]]+Post[[#This Row],[Shares]]+Post[[#This Row],[Comments]])</f>
        <v>5407</v>
      </c>
      <c r="S278" s="2">
        <f>(Post[[#This Row],[Likes]]+Post[[#This Row],[Shares]]+Post[[#This Row],[Comments]]) / Post[[#This Row],[Impressions]]</f>
        <v>6.3749764195434822E-2</v>
      </c>
    </row>
    <row r="279" spans="1:19" ht="12" customHeight="1" x14ac:dyDescent="0.3">
      <c r="A279" t="s">
        <v>187</v>
      </c>
      <c r="B279" t="s">
        <v>25</v>
      </c>
      <c r="C279" s="1">
        <v>45526</v>
      </c>
      <c r="D279" t="s">
        <v>35</v>
      </c>
      <c r="E279" t="s">
        <v>36</v>
      </c>
      <c r="F279">
        <v>4295</v>
      </c>
      <c r="G279">
        <v>853</v>
      </c>
      <c r="H279">
        <v>325</v>
      </c>
      <c r="I279">
        <v>85900</v>
      </c>
      <c r="J279">
        <v>85788</v>
      </c>
      <c r="K279">
        <v>290</v>
      </c>
      <c r="L279" t="s">
        <v>37</v>
      </c>
      <c r="M279" t="s">
        <v>17</v>
      </c>
      <c r="N279" t="s">
        <v>23</v>
      </c>
      <c r="O279" s="1">
        <f>VLOOKUP(N279,'Campaign Data'!A:D,2,FALSE)</f>
        <v>45453</v>
      </c>
      <c r="P279" s="1">
        <f>VLOOKUP(N279,'Campaign Data'!A:D,3,FALSE)</f>
        <v>45478</v>
      </c>
      <c r="Q279" s="1" t="str">
        <f t="shared" si="4"/>
        <v>Before Campaign</v>
      </c>
      <c r="R279" s="26">
        <f>(Post[[#This Row],[Likes]]+Post[[#This Row],[Shares]]+Post[[#This Row],[Comments]])</f>
        <v>5473</v>
      </c>
      <c r="S279" s="2">
        <f>(Post[[#This Row],[Likes]]+Post[[#This Row],[Shares]]+Post[[#This Row],[Comments]]) / Post[[#This Row],[Impressions]]</f>
        <v>6.3713620488940623E-2</v>
      </c>
    </row>
    <row r="280" spans="1:19" ht="12" customHeight="1" x14ac:dyDescent="0.3">
      <c r="A280" t="s">
        <v>318</v>
      </c>
      <c r="B280" t="s">
        <v>25</v>
      </c>
      <c r="C280" s="1">
        <v>45738</v>
      </c>
      <c r="D280" t="s">
        <v>40</v>
      </c>
      <c r="E280" t="s">
        <v>41</v>
      </c>
      <c r="F280">
        <v>3166</v>
      </c>
      <c r="G280">
        <v>90</v>
      </c>
      <c r="H280">
        <v>341</v>
      </c>
      <c r="I280">
        <v>56988</v>
      </c>
      <c r="J280">
        <v>56125</v>
      </c>
      <c r="K280">
        <v>135</v>
      </c>
      <c r="L280" t="s">
        <v>22</v>
      </c>
      <c r="M280" t="s">
        <v>31</v>
      </c>
      <c r="N280" t="s">
        <v>23</v>
      </c>
      <c r="O280" s="1">
        <f>VLOOKUP(N280,'Campaign Data'!A:D,2,FALSE)</f>
        <v>45453</v>
      </c>
      <c r="P280" s="1">
        <f>VLOOKUP(N280,'Campaign Data'!A:D,3,FALSE)</f>
        <v>45478</v>
      </c>
      <c r="Q280" s="1" t="str">
        <f t="shared" si="4"/>
        <v>Before Campaign</v>
      </c>
      <c r="R280" s="26">
        <f>(Post[[#This Row],[Likes]]+Post[[#This Row],[Shares]]+Post[[#This Row],[Comments]])</f>
        <v>3597</v>
      </c>
      <c r="S280" s="2">
        <f>(Post[[#This Row],[Likes]]+Post[[#This Row],[Shares]]+Post[[#This Row],[Comments]]) / Post[[#This Row],[Impressions]]</f>
        <v>6.3118551273952411E-2</v>
      </c>
    </row>
    <row r="281" spans="1:19" ht="12" customHeight="1" x14ac:dyDescent="0.3">
      <c r="A281" t="s">
        <v>254</v>
      </c>
      <c r="B281" t="s">
        <v>34</v>
      </c>
      <c r="C281" s="1">
        <v>45629</v>
      </c>
      <c r="D281" t="s">
        <v>40</v>
      </c>
      <c r="E281" t="s">
        <v>41</v>
      </c>
      <c r="F281">
        <v>4606</v>
      </c>
      <c r="G281">
        <v>931</v>
      </c>
      <c r="H281">
        <v>230</v>
      </c>
      <c r="I281">
        <v>92120</v>
      </c>
      <c r="J281">
        <v>91440</v>
      </c>
      <c r="K281">
        <v>56</v>
      </c>
      <c r="L281" t="s">
        <v>52</v>
      </c>
      <c r="M281" t="s">
        <v>22</v>
      </c>
      <c r="N281" t="s">
        <v>32</v>
      </c>
      <c r="O281" s="1">
        <f>VLOOKUP(N281,'Campaign Data'!A:D,2,FALSE)</f>
        <v>45570</v>
      </c>
      <c r="P281" s="1">
        <f>VLOOKUP(N281,'Campaign Data'!A:D,3,FALSE)</f>
        <v>45601</v>
      </c>
      <c r="Q281" s="1" t="str">
        <f t="shared" si="4"/>
        <v>Before Campaign</v>
      </c>
      <c r="R281" s="26">
        <f>(Post[[#This Row],[Likes]]+Post[[#This Row],[Shares]]+Post[[#This Row],[Comments]])</f>
        <v>5767</v>
      </c>
      <c r="S281" s="2">
        <f>(Post[[#This Row],[Likes]]+Post[[#This Row],[Shares]]+Post[[#This Row],[Comments]]) / Post[[#This Row],[Impressions]]</f>
        <v>6.2603126356925748E-2</v>
      </c>
    </row>
    <row r="282" spans="1:19" ht="12" customHeight="1" x14ac:dyDescent="0.3">
      <c r="A282" t="s">
        <v>237</v>
      </c>
      <c r="B282" t="s">
        <v>34</v>
      </c>
      <c r="C282" s="1">
        <v>45754</v>
      </c>
      <c r="D282" t="s">
        <v>15</v>
      </c>
      <c r="E282" t="s">
        <v>16</v>
      </c>
      <c r="F282">
        <v>3718</v>
      </c>
      <c r="G282">
        <v>385</v>
      </c>
      <c r="H282">
        <v>310</v>
      </c>
      <c r="I282">
        <v>70642</v>
      </c>
      <c r="J282">
        <v>69749</v>
      </c>
      <c r="K282">
        <v>233</v>
      </c>
      <c r="L282" t="s">
        <v>37</v>
      </c>
      <c r="M282" t="s">
        <v>441</v>
      </c>
      <c r="N282" t="s">
        <v>18</v>
      </c>
      <c r="O282" s="1">
        <f>VLOOKUP(N282,'Campaign Data'!A:D,2,FALSE)</f>
        <v>45505</v>
      </c>
      <c r="P282" s="1">
        <f>VLOOKUP(N282,'Campaign Data'!A:D,3,FALSE)</f>
        <v>45535</v>
      </c>
      <c r="Q282" s="1" t="str">
        <f t="shared" si="4"/>
        <v>Before Campaign</v>
      </c>
      <c r="R282" s="26">
        <f>(Post[[#This Row],[Likes]]+Post[[#This Row],[Shares]]+Post[[#This Row],[Comments]])</f>
        <v>4413</v>
      </c>
      <c r="S282" s="2">
        <f>(Post[[#This Row],[Likes]]+Post[[#This Row],[Shares]]+Post[[#This Row],[Comments]]) / Post[[#This Row],[Impressions]]</f>
        <v>6.246991874522239E-2</v>
      </c>
    </row>
    <row r="283" spans="1:19" ht="12" customHeight="1" x14ac:dyDescent="0.3">
      <c r="A283" t="s">
        <v>144</v>
      </c>
      <c r="B283" t="s">
        <v>25</v>
      </c>
      <c r="C283" s="1">
        <v>45464</v>
      </c>
      <c r="D283" t="s">
        <v>40</v>
      </c>
      <c r="E283" t="s">
        <v>41</v>
      </c>
      <c r="F283">
        <v>4832</v>
      </c>
      <c r="G283">
        <v>893</v>
      </c>
      <c r="H283">
        <v>10</v>
      </c>
      <c r="I283">
        <v>91808</v>
      </c>
      <c r="J283">
        <v>91296</v>
      </c>
      <c r="K283">
        <v>182</v>
      </c>
      <c r="L283" t="s">
        <v>17</v>
      </c>
      <c r="M283" t="s">
        <v>31</v>
      </c>
      <c r="N283" t="s">
        <v>32</v>
      </c>
      <c r="O283" s="1">
        <f>VLOOKUP(N283,'Campaign Data'!A:D,2,FALSE)</f>
        <v>45570</v>
      </c>
      <c r="P283" s="1">
        <f>VLOOKUP(N283,'Campaign Data'!A:D,3,FALSE)</f>
        <v>45601</v>
      </c>
      <c r="Q283" s="1" t="str">
        <f t="shared" si="4"/>
        <v>Before Campaign</v>
      </c>
      <c r="R283" s="26">
        <f>(Post[[#This Row],[Likes]]+Post[[#This Row],[Shares]]+Post[[#This Row],[Comments]])</f>
        <v>5735</v>
      </c>
      <c r="S283" s="2">
        <f>(Post[[#This Row],[Likes]]+Post[[#This Row],[Shares]]+Post[[#This Row],[Comments]]) / Post[[#This Row],[Impressions]]</f>
        <v>6.2467323109097243E-2</v>
      </c>
    </row>
    <row r="284" spans="1:19" ht="12" customHeight="1" x14ac:dyDescent="0.3">
      <c r="A284" t="s">
        <v>152</v>
      </c>
      <c r="B284" t="s">
        <v>14</v>
      </c>
      <c r="C284" s="1">
        <v>45788</v>
      </c>
      <c r="D284" t="s">
        <v>40</v>
      </c>
      <c r="E284" t="s">
        <v>41</v>
      </c>
      <c r="F284">
        <v>2493</v>
      </c>
      <c r="G284">
        <v>97</v>
      </c>
      <c r="H284">
        <v>44</v>
      </c>
      <c r="I284">
        <v>42381</v>
      </c>
      <c r="J284">
        <v>41991</v>
      </c>
      <c r="K284">
        <v>242</v>
      </c>
      <c r="L284" t="s">
        <v>17</v>
      </c>
      <c r="M284" t="s">
        <v>31</v>
      </c>
      <c r="N284" t="s">
        <v>18</v>
      </c>
      <c r="O284" s="1">
        <f>VLOOKUP(N284,'Campaign Data'!A:D,2,FALSE)</f>
        <v>45505</v>
      </c>
      <c r="P284" s="1">
        <f>VLOOKUP(N284,'Campaign Data'!A:D,3,FALSE)</f>
        <v>45535</v>
      </c>
      <c r="Q284" s="1" t="str">
        <f t="shared" si="4"/>
        <v>Before Campaign</v>
      </c>
      <c r="R284" s="26">
        <f>(Post[[#This Row],[Likes]]+Post[[#This Row],[Shares]]+Post[[#This Row],[Comments]])</f>
        <v>2634</v>
      </c>
      <c r="S284" s="2">
        <f>(Post[[#This Row],[Likes]]+Post[[#This Row],[Shares]]+Post[[#This Row],[Comments]]) / Post[[#This Row],[Impressions]]</f>
        <v>6.2150491965739366E-2</v>
      </c>
    </row>
    <row r="285" spans="1:19" ht="12" customHeight="1" x14ac:dyDescent="0.3">
      <c r="A285" t="s">
        <v>260</v>
      </c>
      <c r="B285" t="s">
        <v>14</v>
      </c>
      <c r="C285" s="1">
        <v>45608</v>
      </c>
      <c r="D285" t="s">
        <v>40</v>
      </c>
      <c r="E285" t="s">
        <v>41</v>
      </c>
      <c r="F285">
        <v>3338</v>
      </c>
      <c r="G285">
        <v>277</v>
      </c>
      <c r="H285">
        <v>118</v>
      </c>
      <c r="I285">
        <v>60084</v>
      </c>
      <c r="J285">
        <v>59842</v>
      </c>
      <c r="K285">
        <v>252</v>
      </c>
      <c r="L285" t="s">
        <v>31</v>
      </c>
      <c r="M285" t="s">
        <v>441</v>
      </c>
      <c r="N285" t="s">
        <v>18</v>
      </c>
      <c r="O285" s="1">
        <f>VLOOKUP(N285,'Campaign Data'!A:D,2,FALSE)</f>
        <v>45505</v>
      </c>
      <c r="P285" s="1">
        <f>VLOOKUP(N285,'Campaign Data'!A:D,3,FALSE)</f>
        <v>45535</v>
      </c>
      <c r="Q285" s="1" t="str">
        <f t="shared" si="4"/>
        <v>Before Campaign</v>
      </c>
      <c r="R285" s="26">
        <f>(Post[[#This Row],[Likes]]+Post[[#This Row],[Shares]]+Post[[#This Row],[Comments]])</f>
        <v>3733</v>
      </c>
      <c r="S285" s="2">
        <f>(Post[[#This Row],[Likes]]+Post[[#This Row],[Shares]]+Post[[#This Row],[Comments]]) / Post[[#This Row],[Impressions]]</f>
        <v>6.2129685107516146E-2</v>
      </c>
    </row>
    <row r="286" spans="1:19" ht="12" customHeight="1" x14ac:dyDescent="0.3">
      <c r="A286" t="s">
        <v>316</v>
      </c>
      <c r="B286" t="s">
        <v>25</v>
      </c>
      <c r="C286" s="1">
        <v>45537</v>
      </c>
      <c r="D286" t="s">
        <v>40</v>
      </c>
      <c r="E286" t="s">
        <v>41</v>
      </c>
      <c r="F286">
        <v>4905</v>
      </c>
      <c r="G286">
        <v>845</v>
      </c>
      <c r="H286">
        <v>129</v>
      </c>
      <c r="I286">
        <v>98100</v>
      </c>
      <c r="J286">
        <v>97772</v>
      </c>
      <c r="K286">
        <v>279</v>
      </c>
      <c r="L286" t="s">
        <v>37</v>
      </c>
      <c r="M286" t="s">
        <v>441</v>
      </c>
      <c r="N286" t="s">
        <v>44</v>
      </c>
      <c r="O286" s="1">
        <f>VLOOKUP(N286,'Campaign Data'!A:D,2,FALSE)</f>
        <v>45667</v>
      </c>
      <c r="P286" s="1">
        <f>VLOOKUP(N286,'Campaign Data'!A:D,3,FALSE)</f>
        <v>45698</v>
      </c>
      <c r="Q286" s="1" t="str">
        <f t="shared" si="4"/>
        <v>Before Campaign</v>
      </c>
      <c r="R286" s="26">
        <f>(Post[[#This Row],[Likes]]+Post[[#This Row],[Shares]]+Post[[#This Row],[Comments]])</f>
        <v>5879</v>
      </c>
      <c r="S286" s="2">
        <f>(Post[[#This Row],[Likes]]+Post[[#This Row],[Shares]]+Post[[#This Row],[Comments]]) / Post[[#This Row],[Impressions]]</f>
        <v>5.9928644240570844E-2</v>
      </c>
    </row>
    <row r="287" spans="1:19" ht="12" customHeight="1" x14ac:dyDescent="0.3">
      <c r="A287" t="s">
        <v>62</v>
      </c>
      <c r="B287" t="s">
        <v>14</v>
      </c>
      <c r="C287" s="1">
        <v>45757</v>
      </c>
      <c r="D287" t="s">
        <v>35</v>
      </c>
      <c r="E287" t="s">
        <v>36</v>
      </c>
      <c r="F287">
        <v>3128</v>
      </c>
      <c r="G287">
        <v>211</v>
      </c>
      <c r="H287">
        <v>197</v>
      </c>
      <c r="I287">
        <v>59432</v>
      </c>
      <c r="J287">
        <v>59182</v>
      </c>
      <c r="K287">
        <v>238</v>
      </c>
      <c r="L287" t="s">
        <v>31</v>
      </c>
      <c r="M287" t="s">
        <v>17</v>
      </c>
      <c r="N287" t="s">
        <v>18</v>
      </c>
      <c r="O287" s="1">
        <f>VLOOKUP(N287,'Campaign Data'!A:D,2,FALSE)</f>
        <v>45505</v>
      </c>
      <c r="P287" s="1">
        <f>VLOOKUP(N287,'Campaign Data'!A:D,3,FALSE)</f>
        <v>45535</v>
      </c>
      <c r="Q287" s="1" t="str">
        <f t="shared" si="4"/>
        <v>Before Campaign</v>
      </c>
      <c r="R287" s="26">
        <f>(Post[[#This Row],[Likes]]+Post[[#This Row],[Shares]]+Post[[#This Row],[Comments]])</f>
        <v>3536</v>
      </c>
      <c r="S287" s="2">
        <f>(Post[[#This Row],[Likes]]+Post[[#This Row],[Shares]]+Post[[#This Row],[Comments]]) / Post[[#This Row],[Impressions]]</f>
        <v>5.9496567505720827E-2</v>
      </c>
    </row>
    <row r="288" spans="1:19" ht="12" customHeight="1" x14ac:dyDescent="0.3">
      <c r="A288" t="s">
        <v>49</v>
      </c>
      <c r="B288" t="s">
        <v>34</v>
      </c>
      <c r="C288" s="1">
        <v>45589</v>
      </c>
      <c r="D288" t="s">
        <v>50</v>
      </c>
      <c r="E288" t="s">
        <v>51</v>
      </c>
      <c r="F288">
        <v>3888</v>
      </c>
      <c r="G288">
        <v>604</v>
      </c>
      <c r="H288">
        <v>128</v>
      </c>
      <c r="I288">
        <v>77760</v>
      </c>
      <c r="J288">
        <v>77167</v>
      </c>
      <c r="K288">
        <v>20</v>
      </c>
      <c r="L288" t="s">
        <v>22</v>
      </c>
      <c r="M288" t="s">
        <v>52</v>
      </c>
      <c r="N288" t="s">
        <v>18</v>
      </c>
      <c r="O288" s="1">
        <f>VLOOKUP(N288,'Campaign Data'!A:D,2,FALSE)</f>
        <v>45505</v>
      </c>
      <c r="P288" s="1">
        <f>VLOOKUP(N288,'Campaign Data'!A:D,3,FALSE)</f>
        <v>45535</v>
      </c>
      <c r="Q288" s="1" t="str">
        <f t="shared" si="4"/>
        <v>Before Campaign</v>
      </c>
      <c r="R288" s="26">
        <f>(Post[[#This Row],[Likes]]+Post[[#This Row],[Shares]]+Post[[#This Row],[Comments]])</f>
        <v>4620</v>
      </c>
      <c r="S288" s="2">
        <f>(Post[[#This Row],[Likes]]+Post[[#This Row],[Shares]]+Post[[#This Row],[Comments]]) / Post[[#This Row],[Impressions]]</f>
        <v>5.941358024691358E-2</v>
      </c>
    </row>
    <row r="289" spans="1:19" ht="12" customHeight="1" x14ac:dyDescent="0.3">
      <c r="A289" t="s">
        <v>333</v>
      </c>
      <c r="B289" t="s">
        <v>14</v>
      </c>
      <c r="C289" s="1">
        <v>45699</v>
      </c>
      <c r="D289" t="s">
        <v>50</v>
      </c>
      <c r="E289" t="s">
        <v>51</v>
      </c>
      <c r="F289">
        <v>3440</v>
      </c>
      <c r="G289">
        <v>13</v>
      </c>
      <c r="H289">
        <v>20</v>
      </c>
      <c r="I289">
        <v>58480</v>
      </c>
      <c r="J289">
        <v>58146</v>
      </c>
      <c r="K289">
        <v>210</v>
      </c>
      <c r="L289" t="s">
        <v>22</v>
      </c>
      <c r="M289" t="s">
        <v>52</v>
      </c>
      <c r="N289" t="s">
        <v>18</v>
      </c>
      <c r="O289" s="1">
        <f>VLOOKUP(N289,'Campaign Data'!A:D,2,FALSE)</f>
        <v>45505</v>
      </c>
      <c r="P289" s="1">
        <f>VLOOKUP(N289,'Campaign Data'!A:D,3,FALSE)</f>
        <v>45535</v>
      </c>
      <c r="Q289" s="1" t="str">
        <f t="shared" si="4"/>
        <v>Before Campaign</v>
      </c>
      <c r="R289" s="26">
        <f>(Post[[#This Row],[Likes]]+Post[[#This Row],[Shares]]+Post[[#This Row],[Comments]])</f>
        <v>3473</v>
      </c>
      <c r="S289" s="2">
        <f>(Post[[#This Row],[Likes]]+Post[[#This Row],[Shares]]+Post[[#This Row],[Comments]]) / Post[[#This Row],[Impressions]]</f>
        <v>5.9387824897400819E-2</v>
      </c>
    </row>
    <row r="290" spans="1:19" ht="12" customHeight="1" x14ac:dyDescent="0.3">
      <c r="A290" t="s">
        <v>335</v>
      </c>
      <c r="B290" t="s">
        <v>34</v>
      </c>
      <c r="C290" s="1">
        <v>45589</v>
      </c>
      <c r="D290" t="s">
        <v>40</v>
      </c>
      <c r="E290" t="s">
        <v>41</v>
      </c>
      <c r="F290">
        <v>4303</v>
      </c>
      <c r="G290">
        <v>451</v>
      </c>
      <c r="H290">
        <v>286</v>
      </c>
      <c r="I290">
        <v>86060</v>
      </c>
      <c r="J290">
        <v>85823</v>
      </c>
      <c r="K290">
        <v>14</v>
      </c>
      <c r="L290" t="s">
        <v>17</v>
      </c>
      <c r="M290" t="s">
        <v>441</v>
      </c>
      <c r="N290" t="s">
        <v>23</v>
      </c>
      <c r="O290" s="1">
        <f>VLOOKUP(N290,'Campaign Data'!A:D,2,FALSE)</f>
        <v>45453</v>
      </c>
      <c r="P290" s="1">
        <f>VLOOKUP(N290,'Campaign Data'!A:D,3,FALSE)</f>
        <v>45478</v>
      </c>
      <c r="Q290" s="1" t="str">
        <f t="shared" si="4"/>
        <v>Before Campaign</v>
      </c>
      <c r="R290" s="26">
        <f>(Post[[#This Row],[Likes]]+Post[[#This Row],[Shares]]+Post[[#This Row],[Comments]])</f>
        <v>5040</v>
      </c>
      <c r="S290" s="2">
        <f>(Post[[#This Row],[Likes]]+Post[[#This Row],[Shares]]+Post[[#This Row],[Comments]]) / Post[[#This Row],[Impressions]]</f>
        <v>5.8563792702765516E-2</v>
      </c>
    </row>
    <row r="291" spans="1:19" ht="12" customHeight="1" x14ac:dyDescent="0.3">
      <c r="A291" t="s">
        <v>253</v>
      </c>
      <c r="B291" t="s">
        <v>25</v>
      </c>
      <c r="C291" s="1">
        <v>45502</v>
      </c>
      <c r="D291" t="s">
        <v>28</v>
      </c>
      <c r="E291" t="s">
        <v>29</v>
      </c>
      <c r="F291">
        <v>1509</v>
      </c>
      <c r="G291">
        <v>88</v>
      </c>
      <c r="H291">
        <v>163</v>
      </c>
      <c r="I291">
        <v>30180</v>
      </c>
      <c r="J291">
        <v>29689</v>
      </c>
      <c r="K291">
        <v>119</v>
      </c>
      <c r="L291" t="s">
        <v>37</v>
      </c>
      <c r="M291" t="s">
        <v>441</v>
      </c>
      <c r="N291" t="s">
        <v>18</v>
      </c>
      <c r="O291" s="1">
        <f>VLOOKUP(N291,'Campaign Data'!A:D,2,FALSE)</f>
        <v>45505</v>
      </c>
      <c r="P291" s="1">
        <f>VLOOKUP(N291,'Campaign Data'!A:D,3,FALSE)</f>
        <v>45535</v>
      </c>
      <c r="Q291" s="1" t="str">
        <f t="shared" si="4"/>
        <v>Before Campaign</v>
      </c>
      <c r="R291" s="26">
        <f>(Post[[#This Row],[Likes]]+Post[[#This Row],[Shares]]+Post[[#This Row],[Comments]])</f>
        <v>1760</v>
      </c>
      <c r="S291" s="2">
        <f>(Post[[#This Row],[Likes]]+Post[[#This Row],[Shares]]+Post[[#This Row],[Comments]]) / Post[[#This Row],[Impressions]]</f>
        <v>5.8316766070245198E-2</v>
      </c>
    </row>
    <row r="292" spans="1:19" ht="12" customHeight="1" x14ac:dyDescent="0.3">
      <c r="A292" t="s">
        <v>320</v>
      </c>
      <c r="B292" t="s">
        <v>14</v>
      </c>
      <c r="C292" s="1">
        <v>45786</v>
      </c>
      <c r="D292" t="s">
        <v>15</v>
      </c>
      <c r="E292" t="s">
        <v>16</v>
      </c>
      <c r="F292">
        <v>3367</v>
      </c>
      <c r="G292">
        <v>302</v>
      </c>
      <c r="H292">
        <v>57</v>
      </c>
      <c r="I292">
        <v>63973</v>
      </c>
      <c r="J292">
        <v>63789</v>
      </c>
      <c r="K292">
        <v>157</v>
      </c>
      <c r="L292" t="s">
        <v>37</v>
      </c>
      <c r="M292" t="s">
        <v>22</v>
      </c>
      <c r="N292" t="s">
        <v>32</v>
      </c>
      <c r="O292" s="1">
        <f>VLOOKUP(N292,'Campaign Data'!A:D,2,FALSE)</f>
        <v>45570</v>
      </c>
      <c r="P292" s="1">
        <f>VLOOKUP(N292,'Campaign Data'!A:D,3,FALSE)</f>
        <v>45601</v>
      </c>
      <c r="Q292" s="1" t="str">
        <f t="shared" si="4"/>
        <v>Before Campaign</v>
      </c>
      <c r="R292" s="26">
        <f>(Post[[#This Row],[Likes]]+Post[[#This Row],[Shares]]+Post[[#This Row],[Comments]])</f>
        <v>3726</v>
      </c>
      <c r="S292" s="2">
        <f>(Post[[#This Row],[Likes]]+Post[[#This Row],[Shares]]+Post[[#This Row],[Comments]]) / Post[[#This Row],[Impressions]]</f>
        <v>5.8243321401216137E-2</v>
      </c>
    </row>
    <row r="293" spans="1:19" ht="12" customHeight="1" x14ac:dyDescent="0.3">
      <c r="A293" t="s">
        <v>293</v>
      </c>
      <c r="B293" t="s">
        <v>25</v>
      </c>
      <c r="C293" s="1">
        <v>45553</v>
      </c>
      <c r="D293" t="s">
        <v>35</v>
      </c>
      <c r="E293" t="s">
        <v>36</v>
      </c>
      <c r="F293">
        <v>2143</v>
      </c>
      <c r="G293">
        <v>12</v>
      </c>
      <c r="H293">
        <v>204</v>
      </c>
      <c r="I293">
        <v>40717</v>
      </c>
      <c r="J293">
        <v>40125</v>
      </c>
      <c r="K293">
        <v>248</v>
      </c>
      <c r="L293" t="s">
        <v>52</v>
      </c>
      <c r="M293" t="s">
        <v>17</v>
      </c>
      <c r="N293" t="s">
        <v>44</v>
      </c>
      <c r="O293" s="1">
        <f>VLOOKUP(N293,'Campaign Data'!A:D,2,FALSE)</f>
        <v>45667</v>
      </c>
      <c r="P293" s="1">
        <f>VLOOKUP(N293,'Campaign Data'!A:D,3,FALSE)</f>
        <v>45698</v>
      </c>
      <c r="Q293" s="1" t="str">
        <f t="shared" si="4"/>
        <v>Before Campaign</v>
      </c>
      <c r="R293" s="26">
        <f>(Post[[#This Row],[Likes]]+Post[[#This Row],[Shares]]+Post[[#This Row],[Comments]])</f>
        <v>2359</v>
      </c>
      <c r="S293" s="2">
        <f>(Post[[#This Row],[Likes]]+Post[[#This Row],[Shares]]+Post[[#This Row],[Comments]]) / Post[[#This Row],[Impressions]]</f>
        <v>5.7936488444630008E-2</v>
      </c>
    </row>
    <row r="294" spans="1:19" ht="12" customHeight="1" x14ac:dyDescent="0.3">
      <c r="A294" t="s">
        <v>67</v>
      </c>
      <c r="B294" t="s">
        <v>27</v>
      </c>
      <c r="C294" s="1">
        <v>45713</v>
      </c>
      <c r="D294" t="s">
        <v>50</v>
      </c>
      <c r="E294" t="s">
        <v>51</v>
      </c>
      <c r="F294">
        <v>3095</v>
      </c>
      <c r="G294">
        <v>39</v>
      </c>
      <c r="H294">
        <v>78</v>
      </c>
      <c r="I294">
        <v>55710</v>
      </c>
      <c r="J294">
        <v>54808</v>
      </c>
      <c r="K294">
        <v>93</v>
      </c>
      <c r="L294" t="s">
        <v>17</v>
      </c>
      <c r="M294" t="s">
        <v>441</v>
      </c>
      <c r="N294" t="s">
        <v>44</v>
      </c>
      <c r="O294" s="1">
        <f>VLOOKUP(N294,'Campaign Data'!A:D,2,FALSE)</f>
        <v>45667</v>
      </c>
      <c r="P294" s="1">
        <f>VLOOKUP(N294,'Campaign Data'!A:D,3,FALSE)</f>
        <v>45698</v>
      </c>
      <c r="Q294" s="1" t="str">
        <f t="shared" si="4"/>
        <v>Before Campaign</v>
      </c>
      <c r="R294" s="26">
        <f>(Post[[#This Row],[Likes]]+Post[[#This Row],[Shares]]+Post[[#This Row],[Comments]])</f>
        <v>3212</v>
      </c>
      <c r="S294" s="2">
        <f>(Post[[#This Row],[Likes]]+Post[[#This Row],[Shares]]+Post[[#This Row],[Comments]]) / Post[[#This Row],[Impressions]]</f>
        <v>5.7655717106444085E-2</v>
      </c>
    </row>
    <row r="295" spans="1:19" ht="12" customHeight="1" x14ac:dyDescent="0.3">
      <c r="A295" t="s">
        <v>240</v>
      </c>
      <c r="B295" t="s">
        <v>27</v>
      </c>
      <c r="C295" s="1">
        <v>45617</v>
      </c>
      <c r="D295" t="s">
        <v>35</v>
      </c>
      <c r="E295" t="s">
        <v>36</v>
      </c>
      <c r="F295">
        <v>3773</v>
      </c>
      <c r="G295">
        <v>299</v>
      </c>
      <c r="H295">
        <v>38</v>
      </c>
      <c r="I295">
        <v>71687</v>
      </c>
      <c r="J295">
        <v>71447</v>
      </c>
      <c r="K295">
        <v>286</v>
      </c>
      <c r="L295" t="s">
        <v>37</v>
      </c>
      <c r="M295" t="s">
        <v>441</v>
      </c>
      <c r="N295" t="s">
        <v>44</v>
      </c>
      <c r="O295" s="1">
        <f>VLOOKUP(N295,'Campaign Data'!A:D,2,FALSE)</f>
        <v>45667</v>
      </c>
      <c r="P295" s="1">
        <f>VLOOKUP(N295,'Campaign Data'!A:D,3,FALSE)</f>
        <v>45698</v>
      </c>
      <c r="Q295" s="1" t="str">
        <f t="shared" si="4"/>
        <v>Before Campaign</v>
      </c>
      <c r="R295" s="26">
        <f>(Post[[#This Row],[Likes]]+Post[[#This Row],[Shares]]+Post[[#This Row],[Comments]])</f>
        <v>4110</v>
      </c>
      <c r="S295" s="2">
        <f>(Post[[#This Row],[Likes]]+Post[[#This Row],[Shares]]+Post[[#This Row],[Comments]]) / Post[[#This Row],[Impressions]]</f>
        <v>5.7332570758993957E-2</v>
      </c>
    </row>
    <row r="296" spans="1:19" ht="12" customHeight="1" x14ac:dyDescent="0.3">
      <c r="A296" t="s">
        <v>262</v>
      </c>
      <c r="B296" t="s">
        <v>14</v>
      </c>
      <c r="C296" s="1">
        <v>45463</v>
      </c>
      <c r="D296" t="s">
        <v>35</v>
      </c>
      <c r="E296" t="s">
        <v>36</v>
      </c>
      <c r="F296">
        <v>4672</v>
      </c>
      <c r="G296">
        <v>325</v>
      </c>
      <c r="H296">
        <v>32</v>
      </c>
      <c r="I296">
        <v>88768</v>
      </c>
      <c r="J296">
        <v>87833</v>
      </c>
      <c r="K296">
        <v>118</v>
      </c>
      <c r="L296" t="s">
        <v>52</v>
      </c>
      <c r="M296" t="s">
        <v>17</v>
      </c>
      <c r="N296" t="s">
        <v>32</v>
      </c>
      <c r="O296" s="1">
        <f>VLOOKUP(N296,'Campaign Data'!A:D,2,FALSE)</f>
        <v>45570</v>
      </c>
      <c r="P296" s="1">
        <f>VLOOKUP(N296,'Campaign Data'!A:D,3,FALSE)</f>
        <v>45601</v>
      </c>
      <c r="Q296" s="1" t="str">
        <f t="shared" si="4"/>
        <v>During Campaign</v>
      </c>
      <c r="R296" s="26">
        <f>(Post[[#This Row],[Likes]]+Post[[#This Row],[Shares]]+Post[[#This Row],[Comments]])</f>
        <v>5029</v>
      </c>
      <c r="S296" s="2">
        <f>(Post[[#This Row],[Likes]]+Post[[#This Row],[Shares]]+Post[[#This Row],[Comments]]) / Post[[#This Row],[Impressions]]</f>
        <v>5.6653298485940883E-2</v>
      </c>
    </row>
    <row r="297" spans="1:19" ht="12" customHeight="1" x14ac:dyDescent="0.3">
      <c r="A297" t="s">
        <v>182</v>
      </c>
      <c r="B297" t="s">
        <v>27</v>
      </c>
      <c r="C297" s="1">
        <v>45516</v>
      </c>
      <c r="D297" t="s">
        <v>35</v>
      </c>
      <c r="E297" t="s">
        <v>36</v>
      </c>
      <c r="F297">
        <v>1878</v>
      </c>
      <c r="G297">
        <v>62</v>
      </c>
      <c r="H297">
        <v>179</v>
      </c>
      <c r="I297">
        <v>37560</v>
      </c>
      <c r="J297">
        <v>36874</v>
      </c>
      <c r="K297">
        <v>142</v>
      </c>
      <c r="L297" t="s">
        <v>52</v>
      </c>
      <c r="M297" t="s">
        <v>37</v>
      </c>
      <c r="N297" t="s">
        <v>18</v>
      </c>
      <c r="O297" s="1">
        <f>VLOOKUP(N297,'Campaign Data'!A:D,2,FALSE)</f>
        <v>45505</v>
      </c>
      <c r="P297" s="1">
        <f>VLOOKUP(N297,'Campaign Data'!A:D,3,FALSE)</f>
        <v>45535</v>
      </c>
      <c r="Q297" s="1" t="str">
        <f t="shared" si="4"/>
        <v>Before Campaign</v>
      </c>
      <c r="R297" s="26">
        <f>(Post[[#This Row],[Likes]]+Post[[#This Row],[Shares]]+Post[[#This Row],[Comments]])</f>
        <v>2119</v>
      </c>
      <c r="S297" s="2">
        <f>(Post[[#This Row],[Likes]]+Post[[#This Row],[Shares]]+Post[[#This Row],[Comments]]) / Post[[#This Row],[Impressions]]</f>
        <v>5.6416400425985093E-2</v>
      </c>
    </row>
    <row r="298" spans="1:19" ht="12" customHeight="1" x14ac:dyDescent="0.3">
      <c r="A298" t="s">
        <v>227</v>
      </c>
      <c r="B298" t="s">
        <v>25</v>
      </c>
      <c r="C298" s="1">
        <v>45569</v>
      </c>
      <c r="D298" t="s">
        <v>20</v>
      </c>
      <c r="E298" t="s">
        <v>21</v>
      </c>
      <c r="F298">
        <v>1963</v>
      </c>
      <c r="G298">
        <v>213</v>
      </c>
      <c r="H298">
        <v>19</v>
      </c>
      <c r="I298">
        <v>39260</v>
      </c>
      <c r="J298">
        <v>38771</v>
      </c>
      <c r="K298">
        <v>145</v>
      </c>
      <c r="L298" t="s">
        <v>31</v>
      </c>
      <c r="M298" t="s">
        <v>441</v>
      </c>
      <c r="N298" t="s">
        <v>18</v>
      </c>
      <c r="O298" s="1">
        <f>VLOOKUP(N298,'Campaign Data'!A:D,2,FALSE)</f>
        <v>45505</v>
      </c>
      <c r="P298" s="1">
        <f>VLOOKUP(N298,'Campaign Data'!A:D,3,FALSE)</f>
        <v>45535</v>
      </c>
      <c r="Q298" s="1" t="str">
        <f t="shared" si="4"/>
        <v>Before Campaign</v>
      </c>
      <c r="R298" s="26">
        <f>(Post[[#This Row],[Likes]]+Post[[#This Row],[Shares]]+Post[[#This Row],[Comments]])</f>
        <v>2195</v>
      </c>
      <c r="S298" s="2">
        <f>(Post[[#This Row],[Likes]]+Post[[#This Row],[Shares]]+Post[[#This Row],[Comments]]) / Post[[#This Row],[Impressions]]</f>
        <v>5.5909322465613857E-2</v>
      </c>
    </row>
    <row r="299" spans="1:19" ht="12" customHeight="1" x14ac:dyDescent="0.3">
      <c r="A299" t="s">
        <v>24</v>
      </c>
      <c r="B299" t="s">
        <v>25</v>
      </c>
      <c r="C299" s="1">
        <v>45789</v>
      </c>
      <c r="D299" t="s">
        <v>15</v>
      </c>
      <c r="E299" t="s">
        <v>16</v>
      </c>
      <c r="F299">
        <v>2795</v>
      </c>
      <c r="G299">
        <v>105</v>
      </c>
      <c r="H299">
        <v>49</v>
      </c>
      <c r="I299">
        <v>53105</v>
      </c>
      <c r="J299">
        <v>52307</v>
      </c>
      <c r="K299">
        <v>204</v>
      </c>
      <c r="L299" t="s">
        <v>22</v>
      </c>
      <c r="M299" t="s">
        <v>17</v>
      </c>
      <c r="N299" t="s">
        <v>18</v>
      </c>
      <c r="O299" s="1">
        <f>VLOOKUP(N299,'Campaign Data'!A:D,2,FALSE)</f>
        <v>45505</v>
      </c>
      <c r="P299" s="1">
        <f>VLOOKUP(N299,'Campaign Data'!A:D,3,FALSE)</f>
        <v>45535</v>
      </c>
      <c r="Q299" s="1" t="str">
        <f t="shared" si="4"/>
        <v>During Campaign</v>
      </c>
      <c r="R299" s="26">
        <f>(Post[[#This Row],[Likes]]+Post[[#This Row],[Shares]]+Post[[#This Row],[Comments]])</f>
        <v>2949</v>
      </c>
      <c r="S299" s="2">
        <f>(Post[[#This Row],[Likes]]+Post[[#This Row],[Shares]]+Post[[#This Row],[Comments]]) / Post[[#This Row],[Impressions]]</f>
        <v>5.5531494209584788E-2</v>
      </c>
    </row>
    <row r="300" spans="1:19" ht="12" customHeight="1" x14ac:dyDescent="0.3">
      <c r="A300" t="s">
        <v>213</v>
      </c>
      <c r="B300" t="s">
        <v>34</v>
      </c>
      <c r="C300" s="1">
        <v>45463</v>
      </c>
      <c r="D300" t="s">
        <v>50</v>
      </c>
      <c r="E300" t="s">
        <v>51</v>
      </c>
      <c r="F300">
        <v>3798</v>
      </c>
      <c r="G300">
        <v>31</v>
      </c>
      <c r="H300">
        <v>279</v>
      </c>
      <c r="I300">
        <v>75960</v>
      </c>
      <c r="J300">
        <v>75813</v>
      </c>
      <c r="K300">
        <v>266</v>
      </c>
      <c r="L300" t="s">
        <v>22</v>
      </c>
      <c r="M300" t="s">
        <v>441</v>
      </c>
      <c r="N300" t="s">
        <v>23</v>
      </c>
      <c r="O300" s="1">
        <f>VLOOKUP(N300,'Campaign Data'!A:D,2,FALSE)</f>
        <v>45453</v>
      </c>
      <c r="P300" s="1">
        <f>VLOOKUP(N300,'Campaign Data'!A:D,3,FALSE)</f>
        <v>45478</v>
      </c>
      <c r="Q300" s="1" t="str">
        <f t="shared" si="4"/>
        <v>Before Campaign</v>
      </c>
      <c r="R300" s="26">
        <f>(Post[[#This Row],[Likes]]+Post[[#This Row],[Shares]]+Post[[#This Row],[Comments]])</f>
        <v>4108</v>
      </c>
      <c r="S300" s="2">
        <f>(Post[[#This Row],[Likes]]+Post[[#This Row],[Shares]]+Post[[#This Row],[Comments]]) / Post[[#This Row],[Impressions]]</f>
        <v>5.4081095313322801E-2</v>
      </c>
    </row>
    <row r="301" spans="1:19" ht="12" customHeight="1" x14ac:dyDescent="0.3">
      <c r="A301" t="s">
        <v>100</v>
      </c>
      <c r="B301" t="s">
        <v>14</v>
      </c>
      <c r="C301" s="1">
        <v>45504</v>
      </c>
      <c r="D301" t="s">
        <v>35</v>
      </c>
      <c r="E301" t="s">
        <v>36</v>
      </c>
      <c r="F301">
        <v>4507</v>
      </c>
      <c r="G301">
        <v>217</v>
      </c>
      <c r="H301">
        <v>13</v>
      </c>
      <c r="I301">
        <v>90140</v>
      </c>
      <c r="J301">
        <v>89591</v>
      </c>
      <c r="K301">
        <v>125</v>
      </c>
      <c r="L301" t="s">
        <v>17</v>
      </c>
      <c r="M301" t="s">
        <v>441</v>
      </c>
      <c r="N301" t="s">
        <v>18</v>
      </c>
      <c r="O301" s="1">
        <f>VLOOKUP(N301,'Campaign Data'!A:D,2,FALSE)</f>
        <v>45505</v>
      </c>
      <c r="P301" s="1">
        <f>VLOOKUP(N301,'Campaign Data'!A:D,3,FALSE)</f>
        <v>45535</v>
      </c>
      <c r="Q301" s="1" t="str">
        <f t="shared" si="4"/>
        <v>During Campaign</v>
      </c>
      <c r="R301" s="26">
        <f>(Post[[#This Row],[Likes]]+Post[[#This Row],[Shares]]+Post[[#This Row],[Comments]])</f>
        <v>4737</v>
      </c>
      <c r="S301" s="2">
        <f>(Post[[#This Row],[Likes]]+Post[[#This Row],[Shares]]+Post[[#This Row],[Comments]]) / Post[[#This Row],[Impressions]]</f>
        <v>5.2551586421122697E-2</v>
      </c>
    </row>
  </sheetData>
  <phoneticPr fontId="11" type="noConversion"/>
  <conditionalFormatting sqref="S1:S1048576">
    <cfRule type="top10" dxfId="1" priority="1" rank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0590-98E4-412F-A1BF-400A8DAF57DF}">
  <dimension ref="A5:L74"/>
  <sheetViews>
    <sheetView zoomScale="42" workbookViewId="0">
      <selection activeCell="F61" sqref="F61"/>
    </sheetView>
  </sheetViews>
  <sheetFormatPr defaultRowHeight="14.4" x14ac:dyDescent="0.3"/>
  <cols>
    <col min="1" max="1" width="15.88671875" bestFit="1" customWidth="1"/>
    <col min="2" max="2" width="12.44140625" bestFit="1" customWidth="1"/>
    <col min="3" max="3" width="24.33203125" bestFit="1" customWidth="1"/>
    <col min="4" max="4" width="14" customWidth="1"/>
    <col min="5" max="5" width="17.44140625" customWidth="1"/>
    <col min="11" max="11" width="19.5546875" bestFit="1" customWidth="1"/>
    <col min="12" max="12" width="14.6640625" bestFit="1" customWidth="1"/>
  </cols>
  <sheetData>
    <row r="5" spans="1:5" ht="28.8" x14ac:dyDescent="0.55000000000000004">
      <c r="A5" s="5" t="s">
        <v>338</v>
      </c>
      <c r="B5" s="6" t="s">
        <v>339</v>
      </c>
    </row>
    <row r="6" spans="1:5" x14ac:dyDescent="0.3">
      <c r="B6" s="3" t="s">
        <v>340</v>
      </c>
      <c r="C6" t="s">
        <v>341</v>
      </c>
    </row>
    <row r="7" spans="1:5" x14ac:dyDescent="0.3">
      <c r="B7" s="4" t="s">
        <v>34</v>
      </c>
      <c r="C7" s="2">
        <v>0.12197289956132547</v>
      </c>
    </row>
    <row r="8" spans="1:5" x14ac:dyDescent="0.3">
      <c r="B8" s="4" t="s">
        <v>27</v>
      </c>
      <c r="C8" s="2">
        <v>0.19329257693923488</v>
      </c>
    </row>
    <row r="9" spans="1:5" x14ac:dyDescent="0.3">
      <c r="B9" s="4" t="s">
        <v>14</v>
      </c>
      <c r="C9" s="2">
        <v>0.14368407434207892</v>
      </c>
    </row>
    <row r="10" spans="1:5" x14ac:dyDescent="0.3">
      <c r="B10" s="4" t="s">
        <v>25</v>
      </c>
      <c r="C10" s="2">
        <v>0.13118493770753806</v>
      </c>
    </row>
    <row r="11" spans="1:5" x14ac:dyDescent="0.3">
      <c r="B11" s="4" t="s">
        <v>342</v>
      </c>
      <c r="C11" s="2">
        <v>0.14828272479852853</v>
      </c>
    </row>
    <row r="15" spans="1:5" ht="28.8" x14ac:dyDescent="0.55000000000000004">
      <c r="A15" s="5" t="s">
        <v>343</v>
      </c>
      <c r="B15" s="7" t="s">
        <v>344</v>
      </c>
    </row>
    <row r="16" spans="1:5" x14ac:dyDescent="0.3">
      <c r="B16" t="s">
        <v>345</v>
      </c>
      <c r="C16" t="s">
        <v>346</v>
      </c>
      <c r="D16" t="s">
        <v>347</v>
      </c>
      <c r="E16" t="s">
        <v>348</v>
      </c>
    </row>
    <row r="17" spans="1:12" x14ac:dyDescent="0.3">
      <c r="B17" s="18" t="s">
        <v>257</v>
      </c>
      <c r="C17" s="29">
        <v>45445</v>
      </c>
      <c r="D17" s="15" t="s">
        <v>28</v>
      </c>
      <c r="E17" s="30">
        <v>1.8129251700680271</v>
      </c>
    </row>
    <row r="18" spans="1:12" x14ac:dyDescent="0.3">
      <c r="B18" s="18" t="s">
        <v>95</v>
      </c>
      <c r="C18" s="29">
        <v>45762</v>
      </c>
      <c r="D18" s="15" t="s">
        <v>15</v>
      </c>
      <c r="E18" s="30">
        <v>0.86601941747572797</v>
      </c>
    </row>
    <row r="19" spans="1:12" x14ac:dyDescent="0.3">
      <c r="B19" s="18" t="s">
        <v>269</v>
      </c>
      <c r="C19" s="29">
        <v>45776</v>
      </c>
      <c r="D19" s="15" t="s">
        <v>28</v>
      </c>
      <c r="E19" s="30">
        <v>0.7168674698795181</v>
      </c>
    </row>
    <row r="20" spans="1:12" x14ac:dyDescent="0.3">
      <c r="B20" s="18" t="s">
        <v>215</v>
      </c>
      <c r="C20" s="29">
        <v>45603</v>
      </c>
      <c r="D20" s="15" t="s">
        <v>50</v>
      </c>
      <c r="E20" s="30">
        <v>0.70387596899224802</v>
      </c>
    </row>
    <row r="21" spans="1:12" x14ac:dyDescent="0.3">
      <c r="B21" s="17" t="s">
        <v>212</v>
      </c>
      <c r="C21" s="31">
        <v>45674</v>
      </c>
      <c r="D21" s="14" t="s">
        <v>15</v>
      </c>
      <c r="E21" s="32">
        <v>0.6508215962441315</v>
      </c>
    </row>
    <row r="22" spans="1:12" x14ac:dyDescent="0.3">
      <c r="B22" s="18" t="s">
        <v>99</v>
      </c>
      <c r="C22" s="29">
        <v>45618</v>
      </c>
      <c r="D22" s="15" t="s">
        <v>35</v>
      </c>
      <c r="E22" s="30">
        <v>0.53773584905660377</v>
      </c>
    </row>
    <row r="23" spans="1:12" x14ac:dyDescent="0.3">
      <c r="B23" s="18" t="s">
        <v>301</v>
      </c>
      <c r="C23" s="29">
        <v>45687</v>
      </c>
      <c r="D23" s="15" t="s">
        <v>40</v>
      </c>
      <c r="E23" s="30">
        <v>0.53389830508474578</v>
      </c>
    </row>
    <row r="24" spans="1:12" x14ac:dyDescent="0.3">
      <c r="B24" s="17" t="s">
        <v>180</v>
      </c>
      <c r="C24" s="31">
        <v>45567</v>
      </c>
      <c r="D24" s="14" t="s">
        <v>35</v>
      </c>
      <c r="E24" s="32">
        <v>0.50192307692307692</v>
      </c>
    </row>
    <row r="25" spans="1:12" x14ac:dyDescent="0.3">
      <c r="B25" s="18" t="s">
        <v>247</v>
      </c>
      <c r="C25" s="29">
        <v>45707</v>
      </c>
      <c r="D25" s="15" t="s">
        <v>40</v>
      </c>
      <c r="E25" s="30">
        <v>0.48518407662376534</v>
      </c>
    </row>
    <row r="26" spans="1:12" x14ac:dyDescent="0.3">
      <c r="B26" s="36" t="s">
        <v>107</v>
      </c>
      <c r="C26" s="34">
        <v>45749</v>
      </c>
      <c r="D26" s="33" t="s">
        <v>50</v>
      </c>
      <c r="E26" s="35">
        <v>0.38274706867671693</v>
      </c>
    </row>
    <row r="31" spans="1:12" ht="28.8" x14ac:dyDescent="0.55000000000000004">
      <c r="A31" s="5" t="s">
        <v>349</v>
      </c>
      <c r="B31" s="6" t="s">
        <v>350</v>
      </c>
      <c r="K31" s="5" t="s">
        <v>349</v>
      </c>
      <c r="L31" s="6" t="s">
        <v>351</v>
      </c>
    </row>
    <row r="33" spans="2:12" x14ac:dyDescent="0.3">
      <c r="B33" s="3" t="s">
        <v>352</v>
      </c>
      <c r="C33" t="s">
        <v>353</v>
      </c>
      <c r="D33" t="s">
        <v>354</v>
      </c>
      <c r="E33" t="s">
        <v>355</v>
      </c>
      <c r="K33" s="3" t="s">
        <v>340</v>
      </c>
      <c r="L33" t="s">
        <v>356</v>
      </c>
    </row>
    <row r="34" spans="2:12" x14ac:dyDescent="0.3">
      <c r="B34" s="4" t="s">
        <v>34</v>
      </c>
      <c r="C34">
        <v>242761</v>
      </c>
      <c r="D34">
        <v>39181</v>
      </c>
      <c r="E34">
        <v>23300</v>
      </c>
      <c r="K34" s="4" t="s">
        <v>52</v>
      </c>
      <c r="L34" s="25">
        <v>159.76</v>
      </c>
    </row>
    <row r="35" spans="2:12" x14ac:dyDescent="0.3">
      <c r="B35" s="16" t="s">
        <v>35</v>
      </c>
      <c r="C35">
        <v>44476</v>
      </c>
      <c r="D35">
        <v>7400</v>
      </c>
      <c r="E35">
        <v>4589</v>
      </c>
      <c r="K35" s="4" t="s">
        <v>22</v>
      </c>
      <c r="L35" s="25">
        <v>141.34545454545454</v>
      </c>
    </row>
    <row r="36" spans="2:12" x14ac:dyDescent="0.3">
      <c r="B36" s="16" t="s">
        <v>40</v>
      </c>
      <c r="C36">
        <v>71602</v>
      </c>
      <c r="D36">
        <v>12904</v>
      </c>
      <c r="E36">
        <v>6495</v>
      </c>
      <c r="K36" s="4" t="s">
        <v>17</v>
      </c>
      <c r="L36" s="25">
        <v>145.92753623188406</v>
      </c>
    </row>
    <row r="37" spans="2:12" x14ac:dyDescent="0.3">
      <c r="B37" s="16" t="s">
        <v>15</v>
      </c>
      <c r="C37">
        <v>36368</v>
      </c>
      <c r="D37">
        <v>5964</v>
      </c>
      <c r="E37">
        <v>3353</v>
      </c>
      <c r="K37" s="4" t="s">
        <v>37</v>
      </c>
      <c r="L37" s="25">
        <v>170.23333333333332</v>
      </c>
    </row>
    <row r="38" spans="2:12" x14ac:dyDescent="0.3">
      <c r="B38" s="16" t="s">
        <v>28</v>
      </c>
      <c r="C38">
        <v>29405</v>
      </c>
      <c r="D38">
        <v>4950</v>
      </c>
      <c r="E38">
        <v>3223</v>
      </c>
      <c r="K38" s="4" t="s">
        <v>31</v>
      </c>
      <c r="L38" s="25">
        <v>141.22727272727272</v>
      </c>
    </row>
    <row r="39" spans="2:12" x14ac:dyDescent="0.3">
      <c r="B39" s="16" t="s">
        <v>20</v>
      </c>
      <c r="C39">
        <v>31963</v>
      </c>
      <c r="D39">
        <v>4792</v>
      </c>
      <c r="E39">
        <v>3377</v>
      </c>
      <c r="K39" s="4" t="s">
        <v>342</v>
      </c>
      <c r="L39">
        <v>151.22</v>
      </c>
    </row>
    <row r="40" spans="2:12" x14ac:dyDescent="0.3">
      <c r="B40" s="16" t="s">
        <v>50</v>
      </c>
      <c r="C40">
        <v>28947</v>
      </c>
      <c r="D40">
        <v>3171</v>
      </c>
      <c r="E40">
        <v>2263</v>
      </c>
    </row>
    <row r="41" spans="2:12" x14ac:dyDescent="0.3">
      <c r="B41" s="4" t="s">
        <v>27</v>
      </c>
      <c r="C41">
        <v>204284</v>
      </c>
      <c r="D41">
        <v>41444</v>
      </c>
      <c r="E41">
        <v>17851</v>
      </c>
    </row>
    <row r="42" spans="2:12" x14ac:dyDescent="0.3">
      <c r="B42" s="16" t="s">
        <v>35</v>
      </c>
      <c r="C42">
        <v>43948</v>
      </c>
      <c r="D42">
        <v>6975</v>
      </c>
      <c r="E42">
        <v>3890</v>
      </c>
    </row>
    <row r="43" spans="2:12" x14ac:dyDescent="0.3">
      <c r="B43" s="16" t="s">
        <v>40</v>
      </c>
      <c r="C43">
        <v>34202</v>
      </c>
      <c r="D43">
        <v>5286</v>
      </c>
      <c r="E43">
        <v>2655</v>
      </c>
    </row>
    <row r="44" spans="2:12" x14ac:dyDescent="0.3">
      <c r="B44" s="16" t="s">
        <v>15</v>
      </c>
      <c r="C44">
        <v>32148</v>
      </c>
      <c r="D44">
        <v>8110</v>
      </c>
      <c r="E44">
        <v>3386</v>
      </c>
    </row>
    <row r="45" spans="2:12" x14ac:dyDescent="0.3">
      <c r="B45" s="16" t="s">
        <v>28</v>
      </c>
      <c r="C45">
        <v>42649</v>
      </c>
      <c r="D45">
        <v>10049</v>
      </c>
      <c r="E45">
        <v>3846</v>
      </c>
    </row>
    <row r="46" spans="2:12" x14ac:dyDescent="0.3">
      <c r="B46" s="16" t="s">
        <v>20</v>
      </c>
      <c r="C46">
        <v>25567</v>
      </c>
      <c r="D46">
        <v>5112</v>
      </c>
      <c r="E46">
        <v>1946</v>
      </c>
    </row>
    <row r="47" spans="2:12" x14ac:dyDescent="0.3">
      <c r="B47" s="16" t="s">
        <v>50</v>
      </c>
      <c r="C47">
        <v>25770</v>
      </c>
      <c r="D47">
        <v>5912</v>
      </c>
      <c r="E47">
        <v>2128</v>
      </c>
    </row>
    <row r="48" spans="2:12" x14ac:dyDescent="0.3">
      <c r="B48" s="4" t="s">
        <v>14</v>
      </c>
      <c r="C48">
        <v>201397</v>
      </c>
      <c r="D48">
        <v>33728</v>
      </c>
      <c r="E48">
        <v>20880</v>
      </c>
    </row>
    <row r="49" spans="2:5" x14ac:dyDescent="0.3">
      <c r="B49" s="16" t="s">
        <v>35</v>
      </c>
      <c r="C49">
        <v>48649</v>
      </c>
      <c r="D49">
        <v>5791</v>
      </c>
      <c r="E49">
        <v>3607</v>
      </c>
    </row>
    <row r="50" spans="2:5" x14ac:dyDescent="0.3">
      <c r="B50" s="16" t="s">
        <v>40</v>
      </c>
      <c r="C50">
        <v>43761</v>
      </c>
      <c r="D50">
        <v>7110</v>
      </c>
      <c r="E50">
        <v>5125</v>
      </c>
    </row>
    <row r="51" spans="2:5" x14ac:dyDescent="0.3">
      <c r="B51" s="16" t="s">
        <v>15</v>
      </c>
      <c r="C51">
        <v>27029</v>
      </c>
      <c r="D51">
        <v>4550</v>
      </c>
      <c r="E51">
        <v>1913</v>
      </c>
    </row>
    <row r="52" spans="2:5" x14ac:dyDescent="0.3">
      <c r="B52" s="16" t="s">
        <v>28</v>
      </c>
      <c r="C52">
        <v>20466</v>
      </c>
      <c r="D52">
        <v>5090</v>
      </c>
      <c r="E52">
        <v>3026</v>
      </c>
    </row>
    <row r="53" spans="2:5" x14ac:dyDescent="0.3">
      <c r="B53" s="16" t="s">
        <v>20</v>
      </c>
      <c r="C53">
        <v>31899</v>
      </c>
      <c r="D53">
        <v>4861</v>
      </c>
      <c r="E53">
        <v>3910</v>
      </c>
    </row>
    <row r="54" spans="2:5" x14ac:dyDescent="0.3">
      <c r="B54" s="16" t="s">
        <v>50</v>
      </c>
      <c r="C54">
        <v>29593</v>
      </c>
      <c r="D54">
        <v>6326</v>
      </c>
      <c r="E54">
        <v>3299</v>
      </c>
    </row>
    <row r="55" spans="2:5" x14ac:dyDescent="0.3">
      <c r="B55" s="4" t="s">
        <v>25</v>
      </c>
      <c r="C55">
        <v>171549</v>
      </c>
      <c r="D55">
        <v>28572</v>
      </c>
      <c r="E55">
        <v>12820</v>
      </c>
    </row>
    <row r="56" spans="2:5" x14ac:dyDescent="0.3">
      <c r="B56" s="16" t="s">
        <v>35</v>
      </c>
      <c r="C56">
        <v>24926</v>
      </c>
      <c r="D56">
        <v>6305</v>
      </c>
      <c r="E56">
        <v>2422</v>
      </c>
    </row>
    <row r="57" spans="2:5" x14ac:dyDescent="0.3">
      <c r="B57" s="16" t="s">
        <v>40</v>
      </c>
      <c r="C57">
        <v>23903</v>
      </c>
      <c r="D57">
        <v>4310</v>
      </c>
      <c r="E57">
        <v>2077</v>
      </c>
    </row>
    <row r="58" spans="2:5" x14ac:dyDescent="0.3">
      <c r="B58" s="16" t="s">
        <v>15</v>
      </c>
      <c r="C58">
        <v>32400</v>
      </c>
      <c r="D58">
        <v>4577</v>
      </c>
      <c r="E58">
        <v>2668</v>
      </c>
    </row>
    <row r="59" spans="2:5" x14ac:dyDescent="0.3">
      <c r="B59" s="16" t="s">
        <v>28</v>
      </c>
      <c r="C59">
        <v>31968</v>
      </c>
      <c r="D59">
        <v>3866</v>
      </c>
      <c r="E59">
        <v>2012</v>
      </c>
    </row>
    <row r="60" spans="2:5" x14ac:dyDescent="0.3">
      <c r="B60" s="16" t="s">
        <v>20</v>
      </c>
      <c r="C60">
        <v>27067</v>
      </c>
      <c r="D60">
        <v>3928</v>
      </c>
      <c r="E60">
        <v>1052</v>
      </c>
    </row>
    <row r="61" spans="2:5" x14ac:dyDescent="0.3">
      <c r="B61" s="16" t="s">
        <v>50</v>
      </c>
      <c r="C61">
        <v>31285</v>
      </c>
      <c r="D61">
        <v>5586</v>
      </c>
      <c r="E61">
        <v>2589</v>
      </c>
    </row>
    <row r="62" spans="2:5" x14ac:dyDescent="0.3">
      <c r="B62" s="4" t="s">
        <v>342</v>
      </c>
      <c r="C62">
        <v>819991</v>
      </c>
      <c r="D62">
        <v>142925</v>
      </c>
      <c r="E62">
        <v>74851</v>
      </c>
    </row>
    <row r="66" spans="1:3" ht="28.8" x14ac:dyDescent="0.55000000000000004">
      <c r="A66" s="5" t="s">
        <v>357</v>
      </c>
      <c r="B66" s="7" t="s">
        <v>358</v>
      </c>
    </row>
    <row r="68" spans="1:3" x14ac:dyDescent="0.3">
      <c r="B68" s="3" t="s">
        <v>340</v>
      </c>
      <c r="C68" t="s">
        <v>359</v>
      </c>
    </row>
    <row r="69" spans="1:3" x14ac:dyDescent="0.3">
      <c r="B69" s="4" t="s">
        <v>52</v>
      </c>
      <c r="C69">
        <v>7988</v>
      </c>
    </row>
    <row r="70" spans="1:3" x14ac:dyDescent="0.3">
      <c r="B70" s="4" t="s">
        <v>22</v>
      </c>
      <c r="C70">
        <v>7774</v>
      </c>
    </row>
    <row r="71" spans="1:3" x14ac:dyDescent="0.3">
      <c r="B71" s="4" t="s">
        <v>17</v>
      </c>
      <c r="C71">
        <v>10069</v>
      </c>
    </row>
    <row r="72" spans="1:3" x14ac:dyDescent="0.3">
      <c r="B72" s="4" t="s">
        <v>37</v>
      </c>
      <c r="C72">
        <v>10214</v>
      </c>
    </row>
    <row r="73" spans="1:3" x14ac:dyDescent="0.3">
      <c r="B73" s="4" t="s">
        <v>31</v>
      </c>
      <c r="C73">
        <v>9321</v>
      </c>
    </row>
    <row r="74" spans="1:3" x14ac:dyDescent="0.3">
      <c r="B74" s="4" t="s">
        <v>342</v>
      </c>
      <c r="C74">
        <v>45366</v>
      </c>
    </row>
  </sheetData>
  <conditionalFormatting sqref="E17:E26">
    <cfRule type="top10" dxfId="115" priority="3" rank="10"/>
  </conditionalFormatting>
  <conditionalFormatting pivot="1" sqref="C69:C73">
    <cfRule type="iconSet" priority="2">
      <iconSet>
        <cfvo type="percent" val="0"/>
        <cfvo type="percent" val="33"/>
        <cfvo type="percent" val="67"/>
      </iconSet>
    </cfRule>
  </conditionalFormatting>
  <conditionalFormatting pivot="1" sqref="C69:C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DA7B-8F7E-448A-8BA1-1B249F61F1BE}">
  <dimension ref="A1:E53"/>
  <sheetViews>
    <sheetView zoomScale="28" zoomScaleNormal="85" workbookViewId="0">
      <selection activeCell="S76" sqref="S76"/>
    </sheetView>
  </sheetViews>
  <sheetFormatPr defaultRowHeight="22.95" customHeight="1" x14ac:dyDescent="0.3"/>
  <cols>
    <col min="1" max="1" width="13.88671875" bestFit="1" customWidth="1"/>
    <col min="2" max="2" width="26" bestFit="1" customWidth="1"/>
    <col min="3" max="3" width="19.109375" bestFit="1" customWidth="1"/>
  </cols>
  <sheetData>
    <row r="1" spans="1:5" ht="22.95" customHeight="1" x14ac:dyDescent="0.55000000000000004">
      <c r="A1" s="6"/>
      <c r="B1" t="s">
        <v>360</v>
      </c>
    </row>
    <row r="3" spans="1:5" ht="22.95" customHeight="1" x14ac:dyDescent="0.55000000000000004">
      <c r="A3" s="3" t="s">
        <v>340</v>
      </c>
      <c r="B3" t="s">
        <v>361</v>
      </c>
      <c r="C3" s="7" t="s">
        <v>362</v>
      </c>
    </row>
    <row r="4" spans="1:5" ht="22.95" customHeight="1" x14ac:dyDescent="0.3">
      <c r="A4" s="4" t="s">
        <v>34</v>
      </c>
      <c r="B4" s="2">
        <v>0.38274706867671693</v>
      </c>
    </row>
    <row r="5" spans="1:5" ht="22.95" customHeight="1" x14ac:dyDescent="0.4">
      <c r="A5" s="4" t="s">
        <v>27</v>
      </c>
      <c r="B5" s="8">
        <v>1.8129251700680271</v>
      </c>
      <c r="E5" s="9" t="s">
        <v>363</v>
      </c>
    </row>
    <row r="6" spans="1:5" ht="22.95" customHeight="1" x14ac:dyDescent="0.3">
      <c r="A6" s="4" t="s">
        <v>14</v>
      </c>
      <c r="B6" s="2">
        <v>0.7168674698795181</v>
      </c>
    </row>
    <row r="7" spans="1:5" ht="22.95" customHeight="1" x14ac:dyDescent="0.3">
      <c r="A7" s="4" t="s">
        <v>25</v>
      </c>
      <c r="B7" s="2">
        <v>0.50192307692307692</v>
      </c>
    </row>
    <row r="8" spans="1:5" ht="22.95" customHeight="1" x14ac:dyDescent="0.3">
      <c r="A8" s="4" t="s">
        <v>342</v>
      </c>
      <c r="B8" s="2">
        <v>1.8129251700680271</v>
      </c>
    </row>
    <row r="11" spans="1:5" ht="22.95" customHeight="1" x14ac:dyDescent="0.55000000000000004">
      <c r="A11" s="7" t="s">
        <v>364</v>
      </c>
    </row>
    <row r="13" spans="1:5" ht="22.95" customHeight="1" x14ac:dyDescent="0.3">
      <c r="A13" s="3" t="s">
        <v>340</v>
      </c>
      <c r="B13" t="s">
        <v>365</v>
      </c>
    </row>
    <row r="14" spans="1:5" ht="22.95" customHeight="1" x14ac:dyDescent="0.3">
      <c r="A14" s="4" t="s">
        <v>34</v>
      </c>
      <c r="B14" s="2">
        <v>5.4649906832972654E-3</v>
      </c>
    </row>
    <row r="15" spans="1:5" ht="22.95" customHeight="1" x14ac:dyDescent="0.3">
      <c r="A15" s="4" t="s">
        <v>27</v>
      </c>
      <c r="B15" s="2">
        <v>5.7625321264951823E-3</v>
      </c>
    </row>
    <row r="16" spans="1:5" ht="21" x14ac:dyDescent="0.4">
      <c r="A16" s="4" t="s">
        <v>14</v>
      </c>
      <c r="B16" s="10">
        <v>9.2800256766213396E-3</v>
      </c>
      <c r="E16" s="9" t="s">
        <v>366</v>
      </c>
    </row>
    <row r="17" spans="1:3" ht="22.95" customHeight="1" x14ac:dyDescent="0.3">
      <c r="A17" s="4" t="s">
        <v>25</v>
      </c>
      <c r="B17" s="2">
        <v>9.021066631336009E-3</v>
      </c>
    </row>
    <row r="18" spans="1:3" ht="22.95" customHeight="1" x14ac:dyDescent="0.3">
      <c r="A18" s="4" t="s">
        <v>342</v>
      </c>
      <c r="B18" s="2">
        <v>7.3821537794374484E-3</v>
      </c>
    </row>
    <row r="30" spans="1:3" ht="22.95" customHeight="1" x14ac:dyDescent="0.55000000000000004">
      <c r="A30" s="7" t="s">
        <v>367</v>
      </c>
    </row>
    <row r="32" spans="1:3" ht="22.95" customHeight="1" x14ac:dyDescent="0.3">
      <c r="A32" s="3" t="s">
        <v>340</v>
      </c>
      <c r="B32" t="s">
        <v>368</v>
      </c>
      <c r="C32" t="s">
        <v>369</v>
      </c>
    </row>
    <row r="33" spans="1:4" ht="22.95" customHeight="1" x14ac:dyDescent="0.3">
      <c r="A33" s="4" t="s">
        <v>34</v>
      </c>
      <c r="B33" s="11">
        <v>5.6486000000000001</v>
      </c>
      <c r="C33" s="12">
        <v>27590.78</v>
      </c>
    </row>
    <row r="34" spans="1:4" ht="14.4" x14ac:dyDescent="0.3">
      <c r="A34" s="4" t="s">
        <v>27</v>
      </c>
      <c r="B34" s="13">
        <v>5.7156000000000002</v>
      </c>
      <c r="C34" s="12">
        <v>23287.46</v>
      </c>
    </row>
    <row r="35" spans="1:4" ht="22.95" customHeight="1" x14ac:dyDescent="0.3">
      <c r="A35" s="4" t="s">
        <v>14</v>
      </c>
      <c r="B35" s="11">
        <v>5.6558000000000002</v>
      </c>
      <c r="C35" s="12">
        <v>21207.14</v>
      </c>
    </row>
    <row r="36" spans="1:4" ht="22.95" customHeight="1" x14ac:dyDescent="0.3">
      <c r="A36" s="4" t="s">
        <v>25</v>
      </c>
      <c r="B36" s="11">
        <v>5.5587999999999997</v>
      </c>
      <c r="C36" s="12">
        <v>24572.94</v>
      </c>
    </row>
    <row r="37" spans="1:4" ht="22.95" customHeight="1" x14ac:dyDescent="0.3">
      <c r="A37" s="4" t="s">
        <v>342</v>
      </c>
      <c r="B37" s="11">
        <v>5.6446999999999994</v>
      </c>
      <c r="C37">
        <v>24164.58</v>
      </c>
    </row>
    <row r="41" spans="1:4" ht="22.95" customHeight="1" x14ac:dyDescent="0.4">
      <c r="D41" s="9"/>
    </row>
    <row r="43" spans="1:4" ht="22.95" customHeight="1" x14ac:dyDescent="0.55000000000000004">
      <c r="B43" s="6" t="s">
        <v>370</v>
      </c>
    </row>
    <row r="46" spans="1:4" ht="22.95" customHeight="1" x14ac:dyDescent="0.55000000000000004">
      <c r="A46" s="7" t="s">
        <v>371</v>
      </c>
      <c r="D46" s="7" t="s">
        <v>372</v>
      </c>
    </row>
    <row r="48" spans="1:4" ht="22.95" customHeight="1" x14ac:dyDescent="0.3">
      <c r="A48" s="3" t="s">
        <v>340</v>
      </c>
      <c r="B48" t="s">
        <v>373</v>
      </c>
    </row>
    <row r="49" spans="1:3" ht="22.95" customHeight="1" x14ac:dyDescent="0.3">
      <c r="A49" s="4" t="s">
        <v>34</v>
      </c>
      <c r="B49" s="2">
        <v>0.31190349761714248</v>
      </c>
      <c r="C49" t="s">
        <v>360</v>
      </c>
    </row>
    <row r="50" spans="1:3" ht="22.95" customHeight="1" x14ac:dyDescent="0.3">
      <c r="A50" s="4" t="s">
        <v>27</v>
      </c>
      <c r="B50" s="2">
        <v>0.22327630718997368</v>
      </c>
    </row>
    <row r="51" spans="1:3" ht="22.95" customHeight="1" x14ac:dyDescent="0.3">
      <c r="A51" s="4" t="s">
        <v>14</v>
      </c>
      <c r="B51" s="2">
        <v>0.24617863656626129</v>
      </c>
    </row>
    <row r="52" spans="1:3" ht="22.95" customHeight="1" x14ac:dyDescent="0.3">
      <c r="A52" s="4" t="s">
        <v>25</v>
      </c>
      <c r="B52" s="2">
        <v>0.21864155862662257</v>
      </c>
    </row>
    <row r="53" spans="1:3" ht="22.95" customHeight="1" x14ac:dyDescent="0.3">
      <c r="A53" s="4" t="s">
        <v>342</v>
      </c>
      <c r="B53" s="2">
        <v>1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5038-BE3D-4819-96B4-EBE52A1A02B7}">
  <dimension ref="A3:F88"/>
  <sheetViews>
    <sheetView zoomScale="48" zoomScaleNormal="90" workbookViewId="0">
      <selection activeCell="A6" sqref="A6"/>
    </sheetView>
  </sheetViews>
  <sheetFormatPr defaultRowHeight="14.4" x14ac:dyDescent="0.3"/>
  <cols>
    <col min="1" max="1" width="27.6640625" bestFit="1" customWidth="1"/>
    <col min="2" max="2" width="24.6640625" bestFit="1" customWidth="1"/>
    <col min="3" max="4" width="26.109375" bestFit="1" customWidth="1"/>
  </cols>
  <sheetData>
    <row r="3" spans="1:4" x14ac:dyDescent="0.3">
      <c r="A3" s="3" t="s">
        <v>340</v>
      </c>
      <c r="B3" t="s">
        <v>374</v>
      </c>
    </row>
    <row r="4" spans="1:4" x14ac:dyDescent="0.3">
      <c r="A4" s="21" t="s">
        <v>52</v>
      </c>
      <c r="B4" s="23">
        <v>25</v>
      </c>
    </row>
    <row r="5" spans="1:4" ht="28.8" x14ac:dyDescent="0.55000000000000004">
      <c r="A5" s="19" t="s">
        <v>375</v>
      </c>
      <c r="B5" s="20">
        <v>5</v>
      </c>
      <c r="C5" s="7" t="s">
        <v>376</v>
      </c>
      <c r="D5" s="6"/>
    </row>
    <row r="6" spans="1:4" x14ac:dyDescent="0.3">
      <c r="A6" s="19" t="s">
        <v>377</v>
      </c>
      <c r="B6" s="20">
        <v>4</v>
      </c>
    </row>
    <row r="7" spans="1:4" x14ac:dyDescent="0.3">
      <c r="A7" s="19" t="s">
        <v>378</v>
      </c>
      <c r="B7" s="20">
        <v>8</v>
      </c>
    </row>
    <row r="8" spans="1:4" x14ac:dyDescent="0.3">
      <c r="A8" s="19" t="s">
        <v>379</v>
      </c>
      <c r="B8" s="20">
        <v>8</v>
      </c>
    </row>
    <row r="9" spans="1:4" x14ac:dyDescent="0.3">
      <c r="A9" s="22" t="s">
        <v>22</v>
      </c>
      <c r="B9" s="23">
        <v>22</v>
      </c>
    </row>
    <row r="10" spans="1:4" x14ac:dyDescent="0.3">
      <c r="A10" s="19" t="s">
        <v>380</v>
      </c>
      <c r="B10" s="20">
        <v>10</v>
      </c>
    </row>
    <row r="11" spans="1:4" x14ac:dyDescent="0.3">
      <c r="A11" s="19" t="s">
        <v>381</v>
      </c>
      <c r="B11" s="20">
        <v>9</v>
      </c>
    </row>
    <row r="12" spans="1:4" x14ac:dyDescent="0.3">
      <c r="A12" s="19" t="s">
        <v>382</v>
      </c>
      <c r="B12" s="20">
        <v>6</v>
      </c>
    </row>
    <row r="13" spans="1:4" x14ac:dyDescent="0.3">
      <c r="A13" s="19" t="s">
        <v>383</v>
      </c>
      <c r="B13" s="20">
        <v>8</v>
      </c>
    </row>
    <row r="14" spans="1:4" x14ac:dyDescent="0.3">
      <c r="A14" s="22" t="s">
        <v>17</v>
      </c>
      <c r="B14" s="23">
        <v>32</v>
      </c>
    </row>
    <row r="15" spans="1:4" x14ac:dyDescent="0.3">
      <c r="A15" s="19" t="s">
        <v>384</v>
      </c>
      <c r="B15" s="20">
        <v>4</v>
      </c>
    </row>
    <row r="16" spans="1:4" x14ac:dyDescent="0.3">
      <c r="A16" s="19" t="s">
        <v>385</v>
      </c>
      <c r="B16" s="20">
        <v>11</v>
      </c>
    </row>
    <row r="17" spans="1:4" x14ac:dyDescent="0.3">
      <c r="A17" s="19" t="s">
        <v>386</v>
      </c>
      <c r="B17" s="20">
        <v>8</v>
      </c>
    </row>
    <row r="18" spans="1:4" x14ac:dyDescent="0.3">
      <c r="A18" s="19" t="s">
        <v>387</v>
      </c>
      <c r="B18" s="20">
        <v>14</v>
      </c>
    </row>
    <row r="19" spans="1:4" x14ac:dyDescent="0.3">
      <c r="A19" s="22" t="s">
        <v>37</v>
      </c>
      <c r="B19" s="23">
        <v>31</v>
      </c>
    </row>
    <row r="20" spans="1:4" x14ac:dyDescent="0.3">
      <c r="A20" s="19" t="s">
        <v>388</v>
      </c>
      <c r="B20" s="20">
        <v>4</v>
      </c>
    </row>
    <row r="21" spans="1:4" x14ac:dyDescent="0.3">
      <c r="A21" s="19" t="s">
        <v>389</v>
      </c>
      <c r="B21" s="20">
        <v>9</v>
      </c>
    </row>
    <row r="22" spans="1:4" x14ac:dyDescent="0.3">
      <c r="A22" s="19" t="s">
        <v>390</v>
      </c>
      <c r="B22" s="20">
        <v>8</v>
      </c>
    </row>
    <row r="23" spans="1:4" x14ac:dyDescent="0.3">
      <c r="A23" s="19" t="s">
        <v>391</v>
      </c>
      <c r="B23" s="20">
        <v>8</v>
      </c>
    </row>
    <row r="24" spans="1:4" ht="25.8" x14ac:dyDescent="0.5">
      <c r="A24" s="22" t="s">
        <v>31</v>
      </c>
      <c r="B24" s="23">
        <v>34</v>
      </c>
      <c r="D24" s="24" t="s">
        <v>392</v>
      </c>
    </row>
    <row r="25" spans="1:4" x14ac:dyDescent="0.3">
      <c r="A25" s="19" t="s">
        <v>393</v>
      </c>
      <c r="B25" s="20">
        <v>12</v>
      </c>
    </row>
    <row r="26" spans="1:4" x14ac:dyDescent="0.3">
      <c r="A26" s="19" t="s">
        <v>394</v>
      </c>
      <c r="B26" s="20">
        <v>3</v>
      </c>
    </row>
    <row r="27" spans="1:4" x14ac:dyDescent="0.3">
      <c r="A27" s="19" t="s">
        <v>395</v>
      </c>
      <c r="B27" s="20">
        <v>7</v>
      </c>
    </row>
    <row r="28" spans="1:4" x14ac:dyDescent="0.3">
      <c r="A28" s="19" t="s">
        <v>396</v>
      </c>
      <c r="B28" s="20">
        <v>10</v>
      </c>
    </row>
    <row r="29" spans="1:4" x14ac:dyDescent="0.3">
      <c r="A29" s="4" t="s">
        <v>342</v>
      </c>
      <c r="B29">
        <v>300</v>
      </c>
    </row>
    <row r="33" spans="1:4" x14ac:dyDescent="0.3">
      <c r="A33" s="3" t="s">
        <v>340</v>
      </c>
      <c r="B33" t="s">
        <v>356</v>
      </c>
    </row>
    <row r="34" spans="1:4" x14ac:dyDescent="0.3">
      <c r="A34" s="22" t="s">
        <v>52</v>
      </c>
      <c r="B34" s="25">
        <v>155.88</v>
      </c>
    </row>
    <row r="35" spans="1:4" ht="28.8" x14ac:dyDescent="0.55000000000000004">
      <c r="A35" s="4" t="s">
        <v>375</v>
      </c>
      <c r="B35" s="25">
        <v>88.8</v>
      </c>
      <c r="D35" s="6" t="s">
        <v>397</v>
      </c>
    </row>
    <row r="36" spans="1:4" x14ac:dyDescent="0.3">
      <c r="A36" s="4" t="s">
        <v>377</v>
      </c>
      <c r="B36" s="25">
        <v>137.75</v>
      </c>
    </row>
    <row r="37" spans="1:4" x14ac:dyDescent="0.3">
      <c r="A37" s="4" t="s">
        <v>378</v>
      </c>
      <c r="B37" s="25">
        <v>200.625</v>
      </c>
    </row>
    <row r="38" spans="1:4" x14ac:dyDescent="0.3">
      <c r="A38" s="4" t="s">
        <v>379</v>
      </c>
      <c r="B38" s="25">
        <v>186.375</v>
      </c>
    </row>
    <row r="39" spans="1:4" x14ac:dyDescent="0.3">
      <c r="A39" s="22" t="s">
        <v>22</v>
      </c>
      <c r="B39" s="25">
        <v>146.31818181818181</v>
      </c>
    </row>
    <row r="40" spans="1:4" x14ac:dyDescent="0.3">
      <c r="A40" s="4" t="s">
        <v>380</v>
      </c>
      <c r="B40" s="25">
        <v>112.6</v>
      </c>
    </row>
    <row r="41" spans="1:4" x14ac:dyDescent="0.3">
      <c r="A41" s="4" t="s">
        <v>381</v>
      </c>
      <c r="B41" s="25">
        <v>118.88888888888889</v>
      </c>
    </row>
    <row r="42" spans="1:4" x14ac:dyDescent="0.3">
      <c r="A42" s="4" t="s">
        <v>382</v>
      </c>
      <c r="B42" s="25">
        <v>207.5</v>
      </c>
    </row>
    <row r="43" spans="1:4" x14ac:dyDescent="0.3">
      <c r="A43" s="4" t="s">
        <v>383</v>
      </c>
      <c r="B43" s="25">
        <v>139.25</v>
      </c>
    </row>
    <row r="44" spans="1:4" x14ac:dyDescent="0.3">
      <c r="A44" s="22" t="s">
        <v>17</v>
      </c>
      <c r="B44" s="25">
        <v>152.375</v>
      </c>
    </row>
    <row r="45" spans="1:4" x14ac:dyDescent="0.3">
      <c r="A45" s="4" t="s">
        <v>384</v>
      </c>
      <c r="B45" s="25">
        <v>142</v>
      </c>
    </row>
    <row r="46" spans="1:4" x14ac:dyDescent="0.3">
      <c r="A46" s="4" t="s">
        <v>385</v>
      </c>
      <c r="B46" s="25">
        <v>126.81818181818181</v>
      </c>
    </row>
    <row r="47" spans="1:4" x14ac:dyDescent="0.3">
      <c r="A47" s="4" t="s">
        <v>386</v>
      </c>
      <c r="B47" s="25">
        <v>145.5</v>
      </c>
    </row>
    <row r="48" spans="1:4" x14ac:dyDescent="0.3">
      <c r="A48" s="4" t="s">
        <v>387</v>
      </c>
      <c r="B48" s="25">
        <v>147.57142857142858</v>
      </c>
    </row>
    <row r="49" spans="1:4" x14ac:dyDescent="0.3">
      <c r="A49" s="22" t="s">
        <v>37</v>
      </c>
      <c r="B49" s="25">
        <v>170.80645161290323</v>
      </c>
    </row>
    <row r="50" spans="1:4" x14ac:dyDescent="0.3">
      <c r="A50" s="4" t="s">
        <v>388</v>
      </c>
      <c r="B50" s="25">
        <v>179.25</v>
      </c>
    </row>
    <row r="51" spans="1:4" x14ac:dyDescent="0.3">
      <c r="A51" s="4" t="s">
        <v>389</v>
      </c>
      <c r="B51" s="25">
        <v>147.11111111111111</v>
      </c>
    </row>
    <row r="52" spans="1:4" ht="25.8" x14ac:dyDescent="0.5">
      <c r="A52" s="4" t="s">
        <v>390</v>
      </c>
      <c r="B52" s="25">
        <v>208.625</v>
      </c>
      <c r="D52" s="24"/>
    </row>
    <row r="53" spans="1:4" x14ac:dyDescent="0.3">
      <c r="A53" s="4" t="s">
        <v>391</v>
      </c>
      <c r="B53" s="25">
        <v>151.125</v>
      </c>
    </row>
    <row r="54" spans="1:4" x14ac:dyDescent="0.3">
      <c r="A54" s="22" t="s">
        <v>31</v>
      </c>
      <c r="B54" s="25">
        <v>135.64705882352942</v>
      </c>
    </row>
    <row r="55" spans="1:4" x14ac:dyDescent="0.3">
      <c r="A55" s="4" t="s">
        <v>393</v>
      </c>
      <c r="B55" s="25">
        <v>150.58333333333334</v>
      </c>
    </row>
    <row r="56" spans="1:4" ht="25.8" x14ac:dyDescent="0.5">
      <c r="A56" s="4" t="s">
        <v>394</v>
      </c>
      <c r="B56" s="25">
        <v>254.33333333333334</v>
      </c>
      <c r="D56" s="24" t="s">
        <v>398</v>
      </c>
    </row>
    <row r="57" spans="1:4" x14ac:dyDescent="0.3">
      <c r="A57" s="4" t="s">
        <v>395</v>
      </c>
      <c r="B57" s="25">
        <v>166</v>
      </c>
    </row>
    <row r="58" spans="1:4" x14ac:dyDescent="0.3">
      <c r="A58" s="4" t="s">
        <v>396</v>
      </c>
      <c r="B58" s="25">
        <v>97.7</v>
      </c>
    </row>
    <row r="59" spans="1:4" x14ac:dyDescent="0.3">
      <c r="A59" s="4" t="s">
        <v>342</v>
      </c>
      <c r="B59">
        <v>151.22</v>
      </c>
    </row>
    <row r="63" spans="1:4" ht="28.8" x14ac:dyDescent="0.55000000000000004">
      <c r="D63" s="6" t="s">
        <v>399</v>
      </c>
    </row>
    <row r="64" spans="1:4" x14ac:dyDescent="0.3">
      <c r="A64" s="3" t="s">
        <v>340</v>
      </c>
      <c r="B64" t="s">
        <v>341</v>
      </c>
    </row>
    <row r="65" spans="1:6" x14ac:dyDescent="0.3">
      <c r="A65" s="4" t="s">
        <v>35</v>
      </c>
      <c r="B65" s="2">
        <v>0.14814919934149989</v>
      </c>
    </row>
    <row r="66" spans="1:6" x14ac:dyDescent="0.3">
      <c r="A66" s="4" t="s">
        <v>40</v>
      </c>
      <c r="B66" s="2">
        <v>0.13687494054869698</v>
      </c>
    </row>
    <row r="67" spans="1:6" x14ac:dyDescent="0.3">
      <c r="A67" s="4" t="s">
        <v>50</v>
      </c>
      <c r="B67" s="2">
        <v>0.14814844474464281</v>
      </c>
    </row>
    <row r="68" spans="1:6" x14ac:dyDescent="0.3">
      <c r="A68" s="4" t="s">
        <v>342</v>
      </c>
      <c r="B68" s="2">
        <v>0.14384428569536997</v>
      </c>
    </row>
    <row r="71" spans="1:6" x14ac:dyDescent="0.3">
      <c r="A71" s="3" t="s">
        <v>340</v>
      </c>
      <c r="B71" t="s">
        <v>400</v>
      </c>
    </row>
    <row r="72" spans="1:6" x14ac:dyDescent="0.3">
      <c r="A72" s="4" t="s">
        <v>34</v>
      </c>
      <c r="B72" s="26">
        <v>40669.166666666664</v>
      </c>
    </row>
    <row r="73" spans="1:6" x14ac:dyDescent="0.3">
      <c r="A73" s="16" t="s">
        <v>35</v>
      </c>
      <c r="B73" s="26">
        <v>39865.571428571428</v>
      </c>
    </row>
    <row r="74" spans="1:6" x14ac:dyDescent="0.3">
      <c r="A74" s="16" t="s">
        <v>40</v>
      </c>
      <c r="B74" s="26">
        <v>39002.68</v>
      </c>
    </row>
    <row r="75" spans="1:6" ht="28.8" x14ac:dyDescent="0.55000000000000004">
      <c r="A75" s="16" t="s">
        <v>50</v>
      </c>
      <c r="B75" s="27">
        <v>46548.333333333336</v>
      </c>
      <c r="F75" s="6" t="s">
        <v>401</v>
      </c>
    </row>
    <row r="76" spans="1:6" x14ac:dyDescent="0.3">
      <c r="A76" s="4" t="s">
        <v>27</v>
      </c>
      <c r="B76" s="26">
        <v>29364.589743589742</v>
      </c>
    </row>
    <row r="77" spans="1:6" x14ac:dyDescent="0.3">
      <c r="A77" s="16" t="s">
        <v>35</v>
      </c>
      <c r="B77" s="26">
        <v>30981.823529411766</v>
      </c>
    </row>
    <row r="78" spans="1:6" x14ac:dyDescent="0.3">
      <c r="A78" s="16" t="s">
        <v>40</v>
      </c>
      <c r="B78" s="27">
        <v>38819.300000000003</v>
      </c>
    </row>
    <row r="79" spans="1:6" x14ac:dyDescent="0.3">
      <c r="A79" s="16" t="s">
        <v>50</v>
      </c>
      <c r="B79" s="26">
        <v>19194.583333333332</v>
      </c>
    </row>
    <row r="80" spans="1:6" x14ac:dyDescent="0.3">
      <c r="A80" s="4" t="s">
        <v>14</v>
      </c>
      <c r="B80" s="26">
        <v>30862.3125</v>
      </c>
    </row>
    <row r="81" spans="1:2" x14ac:dyDescent="0.3">
      <c r="A81" s="16" t="s">
        <v>35</v>
      </c>
      <c r="B81" s="27">
        <v>35824.882352941175</v>
      </c>
    </row>
    <row r="82" spans="1:2" x14ac:dyDescent="0.3">
      <c r="A82" s="16" t="s">
        <v>40</v>
      </c>
      <c r="B82" s="26">
        <v>25808.052631578947</v>
      </c>
    </row>
    <row r="83" spans="1:2" x14ac:dyDescent="0.3">
      <c r="A83" s="16" t="s">
        <v>50</v>
      </c>
      <c r="B83" s="26">
        <v>31834.583333333332</v>
      </c>
    </row>
    <row r="84" spans="1:2" x14ac:dyDescent="0.3">
      <c r="A84" s="4" t="s">
        <v>25</v>
      </c>
      <c r="B84" s="26">
        <v>37001.966666666667</v>
      </c>
    </row>
    <row r="85" spans="1:2" x14ac:dyDescent="0.3">
      <c r="A85" s="16" t="s">
        <v>35</v>
      </c>
      <c r="B85" s="26">
        <v>35544.272727272728</v>
      </c>
    </row>
    <row r="86" spans="1:2" x14ac:dyDescent="0.3">
      <c r="A86" s="16" t="s">
        <v>40</v>
      </c>
      <c r="B86" s="27">
        <v>41165.666666666664</v>
      </c>
    </row>
    <row r="87" spans="1:2" x14ac:dyDescent="0.3">
      <c r="A87" s="16" t="s">
        <v>50</v>
      </c>
      <c r="B87" s="26">
        <v>34858.1</v>
      </c>
    </row>
    <row r="88" spans="1:2" x14ac:dyDescent="0.3">
      <c r="A88" s="4" t="s">
        <v>342</v>
      </c>
      <c r="B88">
        <v>34477.509090909094</v>
      </c>
    </row>
  </sheetData>
  <conditionalFormatting sqref="A4:A28">
    <cfRule type="top10" dxfId="89" priority="6" rank="10"/>
  </conditionalFormatting>
  <conditionalFormatting sqref="A34:B58">
    <cfRule type="colorScale" priority="5">
      <colorScale>
        <cfvo type="min"/>
        <cfvo type="max"/>
        <color rgb="FFFFEF9C"/>
        <color rgb="FF63BE7B"/>
      </colorScale>
    </cfRule>
  </conditionalFormatting>
  <conditionalFormatting pivot="1" sqref="B65:B68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pivot="1" sqref="B72 B73:B75 B76 B77:B79 B80 B81:B83 B84 B85:B87">
    <cfRule type="iconSet" priority="2">
      <iconSet>
        <cfvo type="percent" val="0"/>
        <cfvo type="percent" val="33"/>
        <cfvo type="percent" val="67"/>
      </iconSet>
    </cfRule>
  </conditionalFormatting>
  <conditionalFormatting pivot="1" sqref="B34:B5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2779D93-B937-4AEF-8FD6-988BABB47B4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A34:B58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11FD-0DA5-4D7D-9C83-8B62ED2BC6AC}">
  <dimension ref="A3:J65"/>
  <sheetViews>
    <sheetView zoomScale="33" workbookViewId="0">
      <selection activeCell="G53" sqref="G53"/>
    </sheetView>
  </sheetViews>
  <sheetFormatPr defaultRowHeight="14.4" x14ac:dyDescent="0.3"/>
  <cols>
    <col min="1" max="1" width="15.77734375" bestFit="1" customWidth="1"/>
    <col min="2" max="2" width="22.109375" bestFit="1" customWidth="1"/>
    <col min="3" max="3" width="15.109375" bestFit="1" customWidth="1"/>
    <col min="4" max="4" width="14.33203125" bestFit="1" customWidth="1"/>
    <col min="5" max="5" width="97.33203125" bestFit="1" customWidth="1"/>
    <col min="6" max="6" width="15.44140625" bestFit="1" customWidth="1"/>
  </cols>
  <sheetData>
    <row r="3" spans="1:6" ht="28.8" x14ac:dyDescent="0.55000000000000004">
      <c r="A3" s="3" t="s">
        <v>340</v>
      </c>
      <c r="B3" t="s">
        <v>402</v>
      </c>
      <c r="C3" t="s">
        <v>353</v>
      </c>
      <c r="D3" t="s">
        <v>403</v>
      </c>
      <c r="F3" s="6" t="s">
        <v>404</v>
      </c>
    </row>
    <row r="4" spans="1:6" x14ac:dyDescent="0.3">
      <c r="A4" s="4" t="s">
        <v>23</v>
      </c>
      <c r="B4">
        <v>2886292</v>
      </c>
      <c r="C4">
        <v>232785</v>
      </c>
      <c r="D4">
        <v>12376</v>
      </c>
    </row>
    <row r="5" spans="1:6" x14ac:dyDescent="0.3">
      <c r="A5" s="4" t="s">
        <v>18</v>
      </c>
      <c r="B5">
        <v>2788367</v>
      </c>
      <c r="C5">
        <v>212431</v>
      </c>
      <c r="D5">
        <v>11191</v>
      </c>
    </row>
    <row r="6" spans="1:6" x14ac:dyDescent="0.3">
      <c r="A6" s="4" t="s">
        <v>32</v>
      </c>
      <c r="B6">
        <v>2611652</v>
      </c>
      <c r="C6">
        <v>198666</v>
      </c>
      <c r="D6">
        <v>12464</v>
      </c>
    </row>
    <row r="7" spans="1:6" x14ac:dyDescent="0.3">
      <c r="A7" s="4" t="s">
        <v>44</v>
      </c>
      <c r="B7">
        <v>2107842</v>
      </c>
      <c r="C7">
        <v>176109</v>
      </c>
      <c r="D7">
        <v>9335</v>
      </c>
    </row>
    <row r="8" spans="1:6" x14ac:dyDescent="0.3">
      <c r="A8" s="4" t="s">
        <v>342</v>
      </c>
      <c r="B8">
        <v>10394153</v>
      </c>
      <c r="C8">
        <v>819991</v>
      </c>
      <c r="D8">
        <v>45366</v>
      </c>
    </row>
    <row r="10" spans="1:6" x14ac:dyDescent="0.3">
      <c r="A10" s="3" t="s">
        <v>340</v>
      </c>
      <c r="B10" t="s">
        <v>405</v>
      </c>
      <c r="C10" t="s">
        <v>356</v>
      </c>
      <c r="D10" t="s">
        <v>406</v>
      </c>
    </row>
    <row r="11" spans="1:6" ht="28.8" x14ac:dyDescent="0.55000000000000004">
      <c r="A11" s="4" t="s">
        <v>23</v>
      </c>
      <c r="B11" s="26">
        <v>34774.602409638552</v>
      </c>
      <c r="C11" s="26">
        <v>149.10843373493975</v>
      </c>
      <c r="D11" s="26">
        <v>2804.6385542168673</v>
      </c>
      <c r="F11" s="6" t="s">
        <v>407</v>
      </c>
    </row>
    <row r="12" spans="1:6" x14ac:dyDescent="0.3">
      <c r="A12" s="4" t="s">
        <v>18</v>
      </c>
      <c r="B12" s="26">
        <v>38727.319444444445</v>
      </c>
      <c r="C12" s="26">
        <v>155.43055555555554</v>
      </c>
      <c r="D12" s="26">
        <v>2950.4305555555557</v>
      </c>
    </row>
    <row r="13" spans="1:6" x14ac:dyDescent="0.3">
      <c r="A13" s="4" t="s">
        <v>32</v>
      </c>
      <c r="B13" s="26">
        <v>33482.717948717946</v>
      </c>
      <c r="C13" s="26">
        <v>159.7948717948718</v>
      </c>
      <c r="D13" s="26">
        <v>2547</v>
      </c>
    </row>
    <row r="14" spans="1:6" x14ac:dyDescent="0.3">
      <c r="A14" s="4" t="s">
        <v>44</v>
      </c>
      <c r="B14" s="26">
        <v>31460.328358208953</v>
      </c>
      <c r="C14" s="26">
        <v>139.32835820895522</v>
      </c>
      <c r="D14" s="26">
        <v>2628.4925373134329</v>
      </c>
    </row>
    <row r="15" spans="1:6" x14ac:dyDescent="0.3">
      <c r="A15" s="4" t="s">
        <v>342</v>
      </c>
      <c r="B15" s="26">
        <v>34647.176666666666</v>
      </c>
      <c r="C15" s="26">
        <v>151.22</v>
      </c>
      <c r="D15" s="26">
        <v>2733.3033333333333</v>
      </c>
    </row>
    <row r="20" spans="1:6" ht="28.8" x14ac:dyDescent="0.55000000000000004">
      <c r="A20" s="3" t="s">
        <v>340</v>
      </c>
      <c r="B20" t="s">
        <v>341</v>
      </c>
      <c r="C20" t="s">
        <v>445</v>
      </c>
      <c r="D20" t="s">
        <v>359</v>
      </c>
      <c r="E20" t="s">
        <v>446</v>
      </c>
      <c r="F20" s="6" t="s">
        <v>458</v>
      </c>
    </row>
    <row r="21" spans="1:6" x14ac:dyDescent="0.3">
      <c r="A21" s="4" t="s">
        <v>23</v>
      </c>
      <c r="B21" s="2">
        <v>0.15353197277249575</v>
      </c>
      <c r="C21">
        <v>232785</v>
      </c>
      <c r="D21">
        <v>12376</v>
      </c>
      <c r="E21">
        <v>2886292</v>
      </c>
    </row>
    <row r="22" spans="1:6" x14ac:dyDescent="0.3">
      <c r="A22" s="16" t="s">
        <v>443</v>
      </c>
      <c r="B22" s="2">
        <v>0.12764136774664153</v>
      </c>
      <c r="C22">
        <v>222243</v>
      </c>
      <c r="D22">
        <v>11725</v>
      </c>
      <c r="E22">
        <v>2773076</v>
      </c>
    </row>
    <row r="23" spans="1:6" x14ac:dyDescent="0.3">
      <c r="A23" s="16" t="s">
        <v>444</v>
      </c>
      <c r="B23" s="2">
        <v>0.55742541117582167</v>
      </c>
      <c r="C23">
        <v>10542</v>
      </c>
      <c r="D23">
        <v>651</v>
      </c>
      <c r="E23">
        <v>113216</v>
      </c>
    </row>
    <row r="24" spans="1:6" x14ac:dyDescent="0.3">
      <c r="A24" s="4" t="s">
        <v>18</v>
      </c>
      <c r="B24" s="2">
        <v>0.13707959493379679</v>
      </c>
      <c r="C24">
        <v>212431</v>
      </c>
      <c r="D24">
        <v>11191</v>
      </c>
      <c r="E24">
        <v>2788367</v>
      </c>
    </row>
    <row r="25" spans="1:6" x14ac:dyDescent="0.3">
      <c r="A25" s="16" t="s">
        <v>443</v>
      </c>
      <c r="B25" s="2">
        <v>0.14157083135056478</v>
      </c>
      <c r="C25">
        <v>192047</v>
      </c>
      <c r="D25">
        <v>10258</v>
      </c>
      <c r="E25">
        <v>2487102</v>
      </c>
    </row>
    <row r="26" spans="1:6" x14ac:dyDescent="0.3">
      <c r="A26" s="16" t="s">
        <v>444</v>
      </c>
      <c r="B26" s="2">
        <v>0.10114970359965296</v>
      </c>
      <c r="C26">
        <v>20384</v>
      </c>
      <c r="D26">
        <v>933</v>
      </c>
      <c r="E26">
        <v>301265</v>
      </c>
    </row>
    <row r="27" spans="1:6" x14ac:dyDescent="0.3">
      <c r="A27" s="4" t="s">
        <v>32</v>
      </c>
      <c r="B27" s="2">
        <v>0.14444571342512216</v>
      </c>
      <c r="C27">
        <v>198666</v>
      </c>
      <c r="D27">
        <v>12464</v>
      </c>
      <c r="E27">
        <v>2611652</v>
      </c>
    </row>
    <row r="28" spans="1:6" x14ac:dyDescent="0.3">
      <c r="A28" s="16" t="s">
        <v>443</v>
      </c>
      <c r="B28" s="2">
        <v>0.14169061435047142</v>
      </c>
      <c r="C28">
        <v>175204</v>
      </c>
      <c r="D28">
        <v>11150</v>
      </c>
      <c r="E28">
        <v>2393315</v>
      </c>
    </row>
    <row r="29" spans="1:6" x14ac:dyDescent="0.3">
      <c r="A29" s="16" t="s">
        <v>444</v>
      </c>
      <c r="B29" s="2">
        <v>0.16556813966411121</v>
      </c>
      <c r="C29">
        <v>23462</v>
      </c>
      <c r="D29">
        <v>1314</v>
      </c>
      <c r="E29">
        <v>218337</v>
      </c>
    </row>
    <row r="30" spans="1:6" x14ac:dyDescent="0.3">
      <c r="A30" s="4" t="s">
        <v>44</v>
      </c>
      <c r="B30" s="2">
        <v>0.15828607786639554</v>
      </c>
      <c r="C30">
        <v>176109</v>
      </c>
      <c r="D30">
        <v>9335</v>
      </c>
      <c r="E30">
        <v>2107842</v>
      </c>
    </row>
    <row r="31" spans="1:6" x14ac:dyDescent="0.3">
      <c r="A31" s="16" t="s">
        <v>443</v>
      </c>
      <c r="B31" s="2">
        <v>0.16159865991625924</v>
      </c>
      <c r="C31">
        <v>157128</v>
      </c>
      <c r="D31">
        <v>8226</v>
      </c>
      <c r="E31">
        <v>1890233</v>
      </c>
    </row>
    <row r="32" spans="1:6" x14ac:dyDescent="0.3">
      <c r="A32" s="16" t="s">
        <v>444</v>
      </c>
      <c r="B32" s="2">
        <v>0.13385578524865097</v>
      </c>
      <c r="C32">
        <v>18981</v>
      </c>
      <c r="D32">
        <v>1109</v>
      </c>
      <c r="E32">
        <v>217609</v>
      </c>
    </row>
    <row r="33" spans="1:5" x14ac:dyDescent="0.3">
      <c r="A33" s="4" t="s">
        <v>342</v>
      </c>
      <c r="B33">
        <v>0.14828272479852853</v>
      </c>
      <c r="C33">
        <v>819991</v>
      </c>
      <c r="D33">
        <v>45366</v>
      </c>
      <c r="E33">
        <v>10394153</v>
      </c>
    </row>
    <row r="37" spans="1:5" x14ac:dyDescent="0.3">
      <c r="A37" t="s">
        <v>447</v>
      </c>
      <c r="B37" t="s">
        <v>448</v>
      </c>
      <c r="C37" t="s">
        <v>449</v>
      </c>
    </row>
    <row r="38" spans="1:5" x14ac:dyDescent="0.3">
      <c r="A38" s="39" t="s">
        <v>23</v>
      </c>
      <c r="B38" s="40">
        <v>0.15353197277249575</v>
      </c>
      <c r="C38" s="2">
        <f>(B39-Table4[[#This Row],[Enagegment Rate ]])</f>
        <v>-2.5890605025854219E-2</v>
      </c>
    </row>
    <row r="39" spans="1:5" x14ac:dyDescent="0.3">
      <c r="A39" s="16" t="s">
        <v>443</v>
      </c>
      <c r="B39" s="2">
        <v>0.12764136774664153</v>
      </c>
      <c r="C39" s="2">
        <f>(B40-Table4[[#This Row],[Enagegment Rate ]])</f>
        <v>0.42978404342918014</v>
      </c>
    </row>
    <row r="40" spans="1:5" x14ac:dyDescent="0.3">
      <c r="A40" s="16" t="s">
        <v>444</v>
      </c>
      <c r="B40" s="2">
        <v>0.55742541117582167</v>
      </c>
      <c r="C40" s="2">
        <f>(B41-Table4[[#This Row],[Enagegment Rate ]])</f>
        <v>-0.42034581624202488</v>
      </c>
    </row>
    <row r="41" spans="1:5" ht="28.8" x14ac:dyDescent="0.55000000000000004">
      <c r="A41" s="43" t="s">
        <v>18</v>
      </c>
      <c r="B41" s="44">
        <v>0.13707959493379679</v>
      </c>
      <c r="C41" s="45">
        <f>(B42-Table4[[#This Row],[Enagegment Rate ]])</f>
        <v>4.4912364167679908E-3</v>
      </c>
      <c r="E41" s="6" t="s">
        <v>459</v>
      </c>
    </row>
    <row r="42" spans="1:5" x14ac:dyDescent="0.3">
      <c r="A42" s="16" t="s">
        <v>443</v>
      </c>
      <c r="B42" s="2">
        <v>0.14157083135056478</v>
      </c>
      <c r="C42" s="2">
        <f>(B43-Table4[[#This Row],[Enagegment Rate ]])</f>
        <v>-4.042112775091182E-2</v>
      </c>
    </row>
    <row r="43" spans="1:5" x14ac:dyDescent="0.3">
      <c r="A43" s="16" t="s">
        <v>444</v>
      </c>
      <c r="B43" s="2">
        <v>0.10114970359965296</v>
      </c>
      <c r="C43" s="2">
        <f>(B44-Table4[[#This Row],[Enagegment Rate ]])</f>
        <v>4.3296009825469203E-2</v>
      </c>
    </row>
    <row r="44" spans="1:5" x14ac:dyDescent="0.3">
      <c r="A44" s="39" t="s">
        <v>32</v>
      </c>
      <c r="B44" s="40">
        <v>0.14444571342512216</v>
      </c>
      <c r="C44" s="2">
        <f>(B45-Table4[[#This Row],[Enagegment Rate ]])</f>
        <v>-2.7550990746507409E-3</v>
      </c>
    </row>
    <row r="45" spans="1:5" x14ac:dyDescent="0.3">
      <c r="A45" s="16" t="s">
        <v>443</v>
      </c>
      <c r="B45" s="2">
        <v>0.14169061435047142</v>
      </c>
      <c r="C45" s="2">
        <f>(B46-Table4[[#This Row],[Enagegment Rate ]])</f>
        <v>2.3877525313639791E-2</v>
      </c>
    </row>
    <row r="46" spans="1:5" x14ac:dyDescent="0.3">
      <c r="A46" s="16" t="s">
        <v>444</v>
      </c>
      <c r="B46" s="2">
        <v>0.16556813966411121</v>
      </c>
      <c r="C46" s="2">
        <f>(B47-Table4[[#This Row],[Enagegment Rate ]])</f>
        <v>-7.2820617977156776E-3</v>
      </c>
    </row>
    <row r="47" spans="1:5" x14ac:dyDescent="0.3">
      <c r="A47" s="39" t="s">
        <v>44</v>
      </c>
      <c r="B47" s="40">
        <v>0.15828607786639554</v>
      </c>
      <c r="C47" s="2">
        <f>(B48-Table4[[#This Row],[Enagegment Rate ]])</f>
        <v>3.3125820498637049E-3</v>
      </c>
    </row>
    <row r="48" spans="1:5" x14ac:dyDescent="0.3">
      <c r="A48" s="16" t="s">
        <v>443</v>
      </c>
      <c r="B48" s="2">
        <v>0.16159865991625924</v>
      </c>
      <c r="C48" s="2">
        <f>(B49-Table4[[#This Row],[Enagegment Rate ]])</f>
        <v>-2.7742874667608275E-2</v>
      </c>
    </row>
    <row r="49" spans="1:10" x14ac:dyDescent="0.3">
      <c r="A49" s="16" t="s">
        <v>444</v>
      </c>
      <c r="B49" s="2">
        <v>0.13385578524865097</v>
      </c>
      <c r="C49" s="2" t="e">
        <f>(#REF!-Table4[[#This Row],[Enagegment Rate ]])</f>
        <v>#REF!</v>
      </c>
    </row>
    <row r="52" spans="1:10" x14ac:dyDescent="0.3">
      <c r="A52" s="3" t="s">
        <v>340</v>
      </c>
      <c r="B52" t="s">
        <v>445</v>
      </c>
      <c r="C52" t="s">
        <v>452</v>
      </c>
      <c r="D52" t="s">
        <v>453</v>
      </c>
      <c r="E52" t="s">
        <v>451</v>
      </c>
      <c r="F52" t="s">
        <v>455</v>
      </c>
      <c r="G52" t="s">
        <v>454</v>
      </c>
    </row>
    <row r="53" spans="1:10" ht="28.8" x14ac:dyDescent="0.55000000000000004">
      <c r="A53" s="4" t="s">
        <v>23</v>
      </c>
      <c r="B53">
        <v>232785</v>
      </c>
      <c r="C53">
        <v>41353</v>
      </c>
      <c r="D53">
        <v>21636</v>
      </c>
      <c r="E53">
        <v>295774</v>
      </c>
      <c r="F53" s="14">
        <v>180000</v>
      </c>
      <c r="G53" s="2">
        <f>(E53/Table5[[#This Row],[Total Bidget ]])</f>
        <v>1.6431888888888888</v>
      </c>
      <c r="H53" s="6" t="s">
        <v>460</v>
      </c>
    </row>
    <row r="54" spans="1:10" x14ac:dyDescent="0.3">
      <c r="A54" s="4" t="s">
        <v>18</v>
      </c>
      <c r="B54">
        <v>212431</v>
      </c>
      <c r="C54">
        <v>33921</v>
      </c>
      <c r="D54">
        <v>18692</v>
      </c>
      <c r="E54">
        <v>265044</v>
      </c>
      <c r="F54" s="15">
        <v>160000</v>
      </c>
      <c r="G54" s="45">
        <f>(E54/Table5[[#This Row],[Total Bidget ]])</f>
        <v>1.656525</v>
      </c>
    </row>
    <row r="55" spans="1:10" ht="28.8" x14ac:dyDescent="0.55000000000000004">
      <c r="A55" s="4" t="s">
        <v>32</v>
      </c>
      <c r="B55">
        <v>198666</v>
      </c>
      <c r="C55">
        <v>39123</v>
      </c>
      <c r="D55">
        <v>18550</v>
      </c>
      <c r="E55">
        <v>256339</v>
      </c>
      <c r="F55" s="14">
        <v>220000</v>
      </c>
      <c r="G55" s="2">
        <f>(E55/Table5[[#This Row],[Total Bidget ]])</f>
        <v>1.1651772727272727</v>
      </c>
      <c r="J55" s="6" t="s">
        <v>461</v>
      </c>
    </row>
    <row r="56" spans="1:10" x14ac:dyDescent="0.3">
      <c r="A56" s="4" t="s">
        <v>44</v>
      </c>
      <c r="B56">
        <v>176109</v>
      </c>
      <c r="C56">
        <v>28528</v>
      </c>
      <c r="D56">
        <v>15973</v>
      </c>
      <c r="E56">
        <v>220610</v>
      </c>
      <c r="F56" s="33">
        <v>200000</v>
      </c>
      <c r="G56" s="2">
        <f>(E56/Table5[[#This Row],[Total Bidget ]])</f>
        <v>1.1030500000000001</v>
      </c>
    </row>
    <row r="61" spans="1:10" ht="28.8" x14ac:dyDescent="0.55000000000000004">
      <c r="A61" s="3" t="s">
        <v>340</v>
      </c>
      <c r="B61" t="s">
        <v>457</v>
      </c>
      <c r="D61" s="6" t="s">
        <v>462</v>
      </c>
    </row>
    <row r="62" spans="1:10" x14ac:dyDescent="0.3">
      <c r="A62" s="4" t="s">
        <v>23</v>
      </c>
      <c r="B62" s="41">
        <v>1134.9997442484976</v>
      </c>
    </row>
    <row r="63" spans="1:10" x14ac:dyDescent="0.3">
      <c r="A63" s="4" t="s">
        <v>18</v>
      </c>
      <c r="B63" s="41">
        <v>1311.9927322173771</v>
      </c>
    </row>
    <row r="64" spans="1:10" ht="28.8" x14ac:dyDescent="0.55000000000000004">
      <c r="A64" s="4" t="s">
        <v>32</v>
      </c>
      <c r="B64" s="41">
        <v>583.99884904041301</v>
      </c>
      <c r="D64" s="6" t="s">
        <v>463</v>
      </c>
    </row>
    <row r="65" spans="1:2" x14ac:dyDescent="0.3">
      <c r="A65" s="4" t="s">
        <v>44</v>
      </c>
      <c r="B65" s="46">
        <v>1534.9988749443792</v>
      </c>
    </row>
  </sheetData>
  <pageMargins left="0.7" right="0.7" top="0.75" bottom="0.75" header="0.3" footer="0.3"/>
  <drawing r:id="rId6"/>
  <tableParts count="2"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BAAA-984C-4645-A2FE-ABBE454CEBA6}">
  <dimension ref="A3:N48"/>
  <sheetViews>
    <sheetView topLeftCell="A12" zoomScale="50" zoomScaleNormal="51" workbookViewId="0">
      <selection activeCell="J39" sqref="J39"/>
    </sheetView>
  </sheetViews>
  <sheetFormatPr defaultRowHeight="14.4" x14ac:dyDescent="0.3"/>
  <cols>
    <col min="1" max="1" width="21.21875" bestFit="1" customWidth="1"/>
    <col min="2" max="2" width="22.44140625" customWidth="1"/>
    <col min="3" max="3" width="17.77734375" customWidth="1"/>
    <col min="4" max="4" width="6.44140625" bestFit="1" customWidth="1"/>
    <col min="5" max="5" width="8.109375" bestFit="1" customWidth="1"/>
    <col min="6" max="6" width="10.5546875" bestFit="1" customWidth="1"/>
  </cols>
  <sheetData>
    <row r="3" spans="1:14" ht="28.8" x14ac:dyDescent="0.55000000000000004">
      <c r="A3" s="3" t="s">
        <v>365</v>
      </c>
      <c r="B3" s="3" t="s">
        <v>408</v>
      </c>
      <c r="N3" s="6" t="s">
        <v>409</v>
      </c>
    </row>
    <row r="4" spans="1:14" x14ac:dyDescent="0.3">
      <c r="A4" s="3" t="s">
        <v>340</v>
      </c>
      <c r="B4" t="s">
        <v>34</v>
      </c>
      <c r="C4" t="s">
        <v>27</v>
      </c>
      <c r="D4" t="s">
        <v>14</v>
      </c>
      <c r="E4" t="s">
        <v>25</v>
      </c>
    </row>
    <row r="5" spans="1:14" x14ac:dyDescent="0.3">
      <c r="A5" s="4" t="s">
        <v>410</v>
      </c>
      <c r="B5" s="2">
        <v>6.7042942149583631E-3</v>
      </c>
      <c r="C5" s="2">
        <v>7.1795242637968564E-3</v>
      </c>
      <c r="D5" s="2">
        <v>6.526055801477507E-3</v>
      </c>
      <c r="E5" s="2">
        <v>6.3525785240112452E-3</v>
      </c>
    </row>
    <row r="6" spans="1:14" x14ac:dyDescent="0.3">
      <c r="A6" s="16" t="s">
        <v>411</v>
      </c>
      <c r="B6" s="2">
        <v>2.480202873558297E-2</v>
      </c>
      <c r="C6" s="2">
        <v>8.2878238495944102E-3</v>
      </c>
      <c r="D6" s="2">
        <v>4.2267777974429425E-3</v>
      </c>
      <c r="E6" s="2">
        <v>1.4372646016528753E-3</v>
      </c>
    </row>
    <row r="7" spans="1:14" x14ac:dyDescent="0.3">
      <c r="A7" s="16" t="s">
        <v>412</v>
      </c>
      <c r="B7" s="2">
        <v>1.3317581474126365E-3</v>
      </c>
      <c r="C7" s="2">
        <v>7.0629862240717779E-3</v>
      </c>
      <c r="D7" s="2">
        <v>3.9458377308378804E-3</v>
      </c>
      <c r="E7" s="2">
        <v>5.5514285667009828E-3</v>
      </c>
    </row>
    <row r="8" spans="1:14" x14ac:dyDescent="0.3">
      <c r="A8" s="16" t="s">
        <v>413</v>
      </c>
      <c r="B8" s="2">
        <v>6.9215685890461846E-3</v>
      </c>
      <c r="C8" s="2">
        <v>6.964011510947693E-3</v>
      </c>
      <c r="D8" s="2">
        <v>1.0012222340330817E-2</v>
      </c>
      <c r="E8" s="2">
        <v>8.7277596849171801E-3</v>
      </c>
    </row>
    <row r="9" spans="1:14" x14ac:dyDescent="0.3">
      <c r="A9" s="4" t="s">
        <v>414</v>
      </c>
      <c r="B9" s="2">
        <v>3.4429691316396837E-3</v>
      </c>
      <c r="C9" s="2">
        <v>3.4505975866871881E-3</v>
      </c>
      <c r="D9" s="2">
        <v>1.377334494659286E-2</v>
      </c>
      <c r="E9" s="2">
        <v>1.337491564855009E-2</v>
      </c>
    </row>
    <row r="10" spans="1:14" x14ac:dyDescent="0.3">
      <c r="A10" s="16" t="s">
        <v>415</v>
      </c>
      <c r="B10" s="2">
        <v>3.9035137420130846E-3</v>
      </c>
      <c r="C10" s="2">
        <v>3.4672381564147853E-3</v>
      </c>
      <c r="D10" s="2">
        <v>1.6874060069185133E-2</v>
      </c>
      <c r="E10" s="2">
        <v>1.4580088980941902E-2</v>
      </c>
    </row>
    <row r="11" spans="1:14" x14ac:dyDescent="0.3">
      <c r="A11" s="16" t="s">
        <v>411</v>
      </c>
      <c r="B11" s="2">
        <v>2.445122475830648E-3</v>
      </c>
      <c r="C11" s="2">
        <v>3.4145430189440602E-3</v>
      </c>
      <c r="D11" s="2">
        <v>7.0551288476429323E-3</v>
      </c>
      <c r="E11" s="2">
        <v>1.0763706761701177E-2</v>
      </c>
    </row>
    <row r="20" spans="1:13" x14ac:dyDescent="0.3">
      <c r="A20" s="28"/>
      <c r="B20" s="15"/>
    </row>
    <row r="25" spans="1:13" ht="28.8" x14ac:dyDescent="0.55000000000000004">
      <c r="M25" s="6" t="s">
        <v>418</v>
      </c>
    </row>
    <row r="27" spans="1:13" x14ac:dyDescent="0.3">
      <c r="A27" t="s">
        <v>340</v>
      </c>
      <c r="B27" t="s">
        <v>369</v>
      </c>
      <c r="C27" t="s">
        <v>365</v>
      </c>
    </row>
    <row r="28" spans="1:13" x14ac:dyDescent="0.3">
      <c r="A28" t="s">
        <v>34</v>
      </c>
      <c r="B28">
        <v>27590.78</v>
      </c>
      <c r="C28" s="2">
        <v>5.4649906832972654E-3</v>
      </c>
    </row>
    <row r="29" spans="1:13" x14ac:dyDescent="0.3">
      <c r="A29" t="s">
        <v>27</v>
      </c>
      <c r="B29">
        <v>23287.46</v>
      </c>
      <c r="C29" s="2">
        <v>5.7625321264951823E-3</v>
      </c>
    </row>
    <row r="30" spans="1:13" x14ac:dyDescent="0.3">
      <c r="A30" t="s">
        <v>14</v>
      </c>
      <c r="B30">
        <v>21207.14</v>
      </c>
      <c r="C30" s="2">
        <v>9.2800256766213396E-3</v>
      </c>
    </row>
    <row r="31" spans="1:13" x14ac:dyDescent="0.3">
      <c r="A31" t="s">
        <v>25</v>
      </c>
      <c r="B31">
        <v>24572.94</v>
      </c>
      <c r="C31" s="2">
        <v>9.021066631336009E-3</v>
      </c>
    </row>
    <row r="43" spans="1:4" x14ac:dyDescent="0.3">
      <c r="A43" s="42" t="s">
        <v>340</v>
      </c>
      <c r="B43" s="42" t="s">
        <v>464</v>
      </c>
    </row>
    <row r="44" spans="1:4" ht="28.8" x14ac:dyDescent="0.55000000000000004">
      <c r="A44" s="47">
        <v>45656</v>
      </c>
      <c r="B44" s="48">
        <v>7075</v>
      </c>
      <c r="D44" s="6" t="s">
        <v>465</v>
      </c>
    </row>
    <row r="45" spans="1:4" x14ac:dyDescent="0.3">
      <c r="A45" s="47">
        <v>45600</v>
      </c>
      <c r="B45">
        <v>5741</v>
      </c>
    </row>
    <row r="46" spans="1:4" x14ac:dyDescent="0.3">
      <c r="A46" s="47">
        <v>45621</v>
      </c>
      <c r="B46">
        <v>5187</v>
      </c>
    </row>
    <row r="47" spans="1:4" x14ac:dyDescent="0.3">
      <c r="A47" s="47">
        <v>45607</v>
      </c>
      <c r="B47">
        <v>3187</v>
      </c>
    </row>
    <row r="48" spans="1:4" x14ac:dyDescent="0.3">
      <c r="A48" s="47">
        <v>45614</v>
      </c>
      <c r="B48">
        <v>1606</v>
      </c>
    </row>
  </sheetData>
  <conditionalFormatting sqref="B20">
    <cfRule type="top10" dxfId="0" priority="8" rank="1"/>
  </conditionalFormatting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E51B-8D0C-4576-9057-4909C5B13CFA}">
  <dimension ref="A1:J201"/>
  <sheetViews>
    <sheetView topLeftCell="A7" zoomScale="98" workbookViewId="0">
      <selection activeCell="I2" sqref="I2"/>
    </sheetView>
  </sheetViews>
  <sheetFormatPr defaultRowHeight="14.4" x14ac:dyDescent="0.3"/>
  <cols>
    <col min="1" max="1" width="17.5546875" bestFit="1" customWidth="1"/>
    <col min="2" max="2" width="10.44140625" bestFit="1" customWidth="1"/>
    <col min="3" max="3" width="15.6640625" bestFit="1" customWidth="1"/>
    <col min="4" max="4" width="11.33203125" bestFit="1" customWidth="1"/>
    <col min="5" max="5" width="16.33203125" bestFit="1" customWidth="1"/>
    <col min="6" max="6" width="18" bestFit="1" customWidth="1"/>
    <col min="7" max="7" width="11.5546875" bestFit="1" customWidth="1"/>
    <col min="8" max="8" width="14.109375" bestFit="1" customWidth="1"/>
    <col min="9" max="9" width="15" bestFit="1" customWidth="1"/>
    <col min="10" max="10" width="17.88671875" bestFit="1" customWidth="1"/>
  </cols>
  <sheetData>
    <row r="1" spans="1:10" x14ac:dyDescent="0.3">
      <c r="A1" t="s">
        <v>416</v>
      </c>
      <c r="B1" t="s">
        <v>1</v>
      </c>
      <c r="C1" t="s">
        <v>417</v>
      </c>
      <c r="D1" t="s">
        <v>419</v>
      </c>
      <c r="E1" t="s">
        <v>420</v>
      </c>
      <c r="F1" t="s">
        <v>421</v>
      </c>
      <c r="G1" t="s">
        <v>422</v>
      </c>
      <c r="H1" t="s">
        <v>423</v>
      </c>
      <c r="I1" t="s">
        <v>456</v>
      </c>
      <c r="J1" t="s">
        <v>424</v>
      </c>
    </row>
    <row r="2" spans="1:10" x14ac:dyDescent="0.3">
      <c r="A2" s="1">
        <v>45446</v>
      </c>
      <c r="B2" t="s">
        <v>27</v>
      </c>
      <c r="C2">
        <v>1135</v>
      </c>
      <c r="D2">
        <v>88</v>
      </c>
      <c r="E2">
        <v>344084</v>
      </c>
      <c r="F2">
        <v>8.06</v>
      </c>
      <c r="G2">
        <v>5904</v>
      </c>
      <c r="H2" s="2">
        <f>(Engagment_Summary[[#This Row],[New_Followers]]-Engagment_Summary[[#This Row],[Unfollows]]) /Engagment_Summary[[#This Row],[Total_Followers]]</f>
        <v>3.0428616268120576E-3</v>
      </c>
      <c r="I2">
        <f>(Engagment_Summary[[#This Row],[New_Followers]]-Engagment_Summary[[#This Row],[Unfollows]]/Engagment_Summary[[#This Row],[Total_Followers]])</f>
        <v>1134.9997442484976</v>
      </c>
      <c r="J2" t="s">
        <v>23</v>
      </c>
    </row>
    <row r="3" spans="1:10" x14ac:dyDescent="0.3">
      <c r="A3" s="1">
        <v>45446</v>
      </c>
      <c r="B3" t="s">
        <v>34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 s="2">
        <f>(Engagment_Summary[[#This Row],[New_Followers]]-Engagment_Summary[[#This Row],[Unfollows]]) /Engagment_Summary[[#This Row],[Total_Followers]]</f>
        <v>2.3491348994232664E-2</v>
      </c>
      <c r="I3">
        <f>(Engagment_Summary[[#This Row],[New_Followers]]-Engagment_Summary[[#This Row],[Unfollows]]/Engagment_Summary[[#This Row],[Total_Followers]])</f>
        <v>1311.9927322173771</v>
      </c>
      <c r="J3" t="s">
        <v>18</v>
      </c>
    </row>
    <row r="4" spans="1:10" x14ac:dyDescent="0.3">
      <c r="A4" s="1">
        <v>45446</v>
      </c>
      <c r="B4" t="s">
        <v>14</v>
      </c>
      <c r="C4">
        <v>584</v>
      </c>
      <c r="D4">
        <v>169</v>
      </c>
      <c r="E4">
        <v>146834</v>
      </c>
      <c r="F4">
        <v>8.31</v>
      </c>
      <c r="G4">
        <v>26752</v>
      </c>
      <c r="H4" s="2">
        <f>(Engagment_Summary[[#This Row],[New_Followers]]-Engagment_Summary[[#This Row],[Unfollows]]) /Engagment_Summary[[#This Row],[Total_Followers]]</f>
        <v>2.826320879360366E-3</v>
      </c>
      <c r="I4">
        <f>(Engagment_Summary[[#This Row],[New_Followers]]-Engagment_Summary[[#This Row],[Unfollows]]/Engagment_Summary[[#This Row],[Total_Followers]])</f>
        <v>583.99884904041301</v>
      </c>
      <c r="J4" t="s">
        <v>32</v>
      </c>
    </row>
    <row r="5" spans="1:10" x14ac:dyDescent="0.3">
      <c r="A5" s="1">
        <v>45446</v>
      </c>
      <c r="B5" t="s">
        <v>25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 s="2">
        <f>(Engagment_Summary[[#This Row],[New_Followers]]-Engagment_Summary[[#This Row],[Unfollows]]) /Engagment_Summary[[#This Row],[Total_Followers]]</f>
        <v>2.7557542170624167E-3</v>
      </c>
      <c r="I5">
        <f>(Engagment_Summary[[#This Row],[New_Followers]]-Engagment_Summary[[#This Row],[Unfollows]]/Engagment_Summary[[#This Row],[Total_Followers]])</f>
        <v>1534.9988749443792</v>
      </c>
      <c r="J5" t="s">
        <v>44</v>
      </c>
    </row>
    <row r="6" spans="1:10" x14ac:dyDescent="0.3">
      <c r="A6" s="1">
        <v>45453</v>
      </c>
      <c r="B6" t="s">
        <v>27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 s="2">
        <f>(Engagment_Summary[[#This Row],[New_Followers]]-Engagment_Summary[[#This Row],[Unfollows]]) /Engagment_Summary[[#This Row],[Total_Followers]]</f>
        <v>1.0517322049758936E-2</v>
      </c>
      <c r="I6">
        <f>(Engagment_Summary[[#This Row],[New_Followers]]-Engagment_Summary[[#This Row],[Unfollows]]/Engagment_Summary[[#This Row],[Total_Followers]])</f>
        <v>655.99717232540638</v>
      </c>
    </row>
    <row r="7" spans="1:10" x14ac:dyDescent="0.3">
      <c r="A7" s="1">
        <v>45453</v>
      </c>
      <c r="B7" t="s">
        <v>34</v>
      </c>
      <c r="C7">
        <v>1697</v>
      </c>
      <c r="D7">
        <v>414</v>
      </c>
      <c r="E7">
        <v>316555</v>
      </c>
      <c r="F7">
        <v>2.37</v>
      </c>
      <c r="G7">
        <v>7924</v>
      </c>
      <c r="H7" s="2">
        <f>(Engagment_Summary[[#This Row],[New_Followers]]-Engagment_Summary[[#This Row],[Unfollows]]) /Engagment_Summary[[#This Row],[Total_Followers]]</f>
        <v>4.0530081660374974E-3</v>
      </c>
      <c r="I7">
        <f>(Engagment_Summary[[#This Row],[New_Followers]]-Engagment_Summary[[#This Row],[Unfollows]]/Engagment_Summary[[#This Row],[Total_Followers]])</f>
        <v>1696.9986921703969</v>
      </c>
    </row>
    <row r="8" spans="1:10" x14ac:dyDescent="0.3">
      <c r="A8" s="1">
        <v>45453</v>
      </c>
      <c r="B8" t="s">
        <v>14</v>
      </c>
      <c r="C8">
        <v>436</v>
      </c>
      <c r="D8">
        <v>250</v>
      </c>
      <c r="E8">
        <v>254347</v>
      </c>
      <c r="F8">
        <v>4.01</v>
      </c>
      <c r="G8">
        <v>8912</v>
      </c>
      <c r="H8" s="2">
        <f>(Engagment_Summary[[#This Row],[New_Followers]]-Engagment_Summary[[#This Row],[Unfollows]]) /Engagment_Summary[[#This Row],[Total_Followers]]</f>
        <v>7.3128442639386348E-4</v>
      </c>
      <c r="I8">
        <f>(Engagment_Summary[[#This Row],[New_Followers]]-Engagment_Summary[[#This Row],[Unfollows]]/Engagment_Summary[[#This Row],[Total_Followers]])</f>
        <v>435.99901709082474</v>
      </c>
    </row>
    <row r="9" spans="1:10" x14ac:dyDescent="0.3">
      <c r="A9" s="1">
        <v>45453</v>
      </c>
      <c r="B9" t="s">
        <v>25</v>
      </c>
      <c r="C9">
        <v>1197</v>
      </c>
      <c r="D9">
        <v>203</v>
      </c>
      <c r="E9">
        <v>413878</v>
      </c>
      <c r="F9">
        <v>3.16</v>
      </c>
      <c r="G9">
        <v>21205</v>
      </c>
      <c r="H9" s="2">
        <f>(Engagment_Summary[[#This Row],[New_Followers]]-Engagment_Summary[[#This Row],[Unfollows]]) /Engagment_Summary[[#This Row],[Total_Followers]]</f>
        <v>2.4016739232334168E-3</v>
      </c>
      <c r="I9">
        <f>(Engagment_Summary[[#This Row],[New_Followers]]-Engagment_Summary[[#This Row],[Unfollows]]/Engagment_Summary[[#This Row],[Total_Followers]])</f>
        <v>1196.9995095172974</v>
      </c>
    </row>
    <row r="10" spans="1:10" x14ac:dyDescent="0.3">
      <c r="A10" s="1">
        <v>45460</v>
      </c>
      <c r="B10" t="s">
        <v>27</v>
      </c>
      <c r="C10">
        <v>1048</v>
      </c>
      <c r="D10">
        <v>155</v>
      </c>
      <c r="E10">
        <v>456946</v>
      </c>
      <c r="F10">
        <v>2.46</v>
      </c>
      <c r="G10">
        <v>11329</v>
      </c>
      <c r="H10" s="2">
        <f>(Engagment_Summary[[#This Row],[New_Followers]]-Engagment_Summary[[#This Row],[Unfollows]]) /Engagment_Summary[[#This Row],[Total_Followers]]</f>
        <v>1.9542790614208243E-3</v>
      </c>
      <c r="I10">
        <f>(Engagment_Summary[[#This Row],[New_Followers]]-Engagment_Summary[[#This Row],[Unfollows]]/Engagment_Summary[[#This Row],[Total_Followers]])</f>
        <v>1047.9996607914284</v>
      </c>
    </row>
    <row r="11" spans="1:10" x14ac:dyDescent="0.3">
      <c r="A11" s="1">
        <v>45460</v>
      </c>
      <c r="B11" t="s">
        <v>34</v>
      </c>
      <c r="C11">
        <v>1753</v>
      </c>
      <c r="D11">
        <v>371</v>
      </c>
      <c r="E11">
        <v>169496</v>
      </c>
      <c r="F11">
        <v>8.11</v>
      </c>
      <c r="G11">
        <v>46670</v>
      </c>
      <c r="H11" s="2">
        <f>(Engagment_Summary[[#This Row],[New_Followers]]-Engagment_Summary[[#This Row],[Unfollows]]) /Engagment_Summary[[#This Row],[Total_Followers]]</f>
        <v>8.1535847453627231E-3</v>
      </c>
      <c r="I11">
        <f>(Engagment_Summary[[#This Row],[New_Followers]]-Engagment_Summary[[#This Row],[Unfollows]]/Engagment_Summary[[#This Row],[Total_Followers]])</f>
        <v>1752.9978111577855</v>
      </c>
    </row>
    <row r="12" spans="1:10" x14ac:dyDescent="0.3">
      <c r="A12" s="1">
        <v>45460</v>
      </c>
      <c r="B12" t="s">
        <v>14</v>
      </c>
      <c r="C12">
        <v>1335</v>
      </c>
      <c r="D12">
        <v>40</v>
      </c>
      <c r="E12">
        <v>122732</v>
      </c>
      <c r="F12">
        <v>8.19</v>
      </c>
      <c r="G12">
        <v>22482</v>
      </c>
      <c r="H12" s="2">
        <f>(Engagment_Summary[[#This Row],[New_Followers]]-Engagment_Summary[[#This Row],[Unfollows]]) /Engagment_Summary[[#This Row],[Total_Followers]]</f>
        <v>1.0551445425805821E-2</v>
      </c>
      <c r="I12">
        <f>(Engagment_Summary[[#This Row],[New_Followers]]-Engagment_Summary[[#This Row],[Unfollows]]/Engagment_Summary[[#This Row],[Total_Followers]])</f>
        <v>1334.9996740866277</v>
      </c>
    </row>
    <row r="13" spans="1:10" x14ac:dyDescent="0.3">
      <c r="A13" s="1">
        <v>45460</v>
      </c>
      <c r="B13" t="s">
        <v>25</v>
      </c>
      <c r="C13">
        <v>403</v>
      </c>
      <c r="D13">
        <v>66</v>
      </c>
      <c r="E13">
        <v>382851</v>
      </c>
      <c r="F13">
        <v>3.49</v>
      </c>
      <c r="G13">
        <v>24313</v>
      </c>
      <c r="H13" s="2">
        <f>(Engagment_Summary[[#This Row],[New_Followers]]-Engagment_Summary[[#This Row],[Unfollows]]) /Engagment_Summary[[#This Row],[Total_Followers]]</f>
        <v>8.80238003818718E-4</v>
      </c>
      <c r="I13">
        <f>(Engagment_Summary[[#This Row],[New_Followers]]-Engagment_Summary[[#This Row],[Unfollows]]/Engagment_Summary[[#This Row],[Total_Followers]])</f>
        <v>402.9998276091743</v>
      </c>
    </row>
    <row r="14" spans="1:10" x14ac:dyDescent="0.3">
      <c r="A14" s="1">
        <v>45467</v>
      </c>
      <c r="B14" t="s">
        <v>27</v>
      </c>
      <c r="C14">
        <v>911</v>
      </c>
      <c r="D14">
        <v>282</v>
      </c>
      <c r="E14">
        <v>35664</v>
      </c>
      <c r="F14">
        <v>6.92</v>
      </c>
      <c r="G14">
        <v>18050</v>
      </c>
      <c r="H14" s="2">
        <f>(Engagment_Summary[[#This Row],[New_Followers]]-Engagment_Summary[[#This Row],[Unfollows]]) /Engagment_Summary[[#This Row],[Total_Followers]]</f>
        <v>1.7636832660385824E-2</v>
      </c>
      <c r="I14">
        <f>(Engagment_Summary[[#This Row],[New_Followers]]-Engagment_Summary[[#This Row],[Unfollows]]/Engagment_Summary[[#This Row],[Total_Followers]])</f>
        <v>910.99209286675637</v>
      </c>
    </row>
    <row r="15" spans="1:10" x14ac:dyDescent="0.3">
      <c r="A15" s="1">
        <v>45467</v>
      </c>
      <c r="B15" t="s">
        <v>34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 s="2">
        <f>(Engagment_Summary[[#This Row],[New_Followers]]-Engagment_Summary[[#This Row],[Unfollows]]) /Engagment_Summary[[#This Row],[Total_Followers]]</f>
        <v>6.3510173036698994E-2</v>
      </c>
      <c r="I15">
        <f>(Engagment_Summary[[#This Row],[New_Followers]]-Engagment_Summary[[#This Row],[Unfollows]]/Engagment_Summary[[#This Row],[Total_Followers]])</f>
        <v>1778.9958547252329</v>
      </c>
    </row>
    <row r="16" spans="1:10" x14ac:dyDescent="0.3">
      <c r="A16" s="1">
        <v>45467</v>
      </c>
      <c r="B16" t="s">
        <v>14</v>
      </c>
      <c r="C16">
        <v>1238</v>
      </c>
      <c r="D16">
        <v>403</v>
      </c>
      <c r="E16">
        <v>298421</v>
      </c>
      <c r="F16">
        <v>3.5</v>
      </c>
      <c r="G16">
        <v>31280</v>
      </c>
      <c r="H16" s="2">
        <f>(Engagment_Summary[[#This Row],[New_Followers]]-Engagment_Summary[[#This Row],[Unfollows]]) /Engagment_Summary[[#This Row],[Total_Followers]]</f>
        <v>2.798060458211721E-3</v>
      </c>
      <c r="I16">
        <f>(Engagment_Summary[[#This Row],[New_Followers]]-Engagment_Summary[[#This Row],[Unfollows]]/Engagment_Summary[[#This Row],[Total_Followers]])</f>
        <v>1237.9986495588448</v>
      </c>
    </row>
    <row r="17" spans="1:9" x14ac:dyDescent="0.3">
      <c r="A17" s="1">
        <v>45467</v>
      </c>
      <c r="B17" t="s">
        <v>25</v>
      </c>
      <c r="C17">
        <v>308</v>
      </c>
      <c r="D17">
        <v>431</v>
      </c>
      <c r="E17">
        <v>426184</v>
      </c>
      <c r="F17">
        <v>2.62</v>
      </c>
      <c r="G17">
        <v>1783</v>
      </c>
      <c r="H17" s="2">
        <f>(Engagment_Summary[[#This Row],[New_Followers]]-Engagment_Summary[[#This Row],[Unfollows]]) /Engagment_Summary[[#This Row],[Total_Followers]]</f>
        <v>-2.8860773750305035E-4</v>
      </c>
      <c r="I17">
        <f>(Engagment_Summary[[#This Row],[New_Followers]]-Engagment_Summary[[#This Row],[Unfollows]]/Engagment_Summary[[#This Row],[Total_Followers]])</f>
        <v>307.99898869971656</v>
      </c>
    </row>
    <row r="18" spans="1:9" x14ac:dyDescent="0.3">
      <c r="A18" s="1">
        <v>45474</v>
      </c>
      <c r="B18" t="s">
        <v>27</v>
      </c>
      <c r="C18">
        <v>226</v>
      </c>
      <c r="D18">
        <v>445</v>
      </c>
      <c r="E18">
        <v>419447</v>
      </c>
      <c r="F18">
        <v>9.36</v>
      </c>
      <c r="G18">
        <v>9566</v>
      </c>
      <c r="H18" s="2">
        <f>(Engagment_Summary[[#This Row],[New_Followers]]-Engagment_Summary[[#This Row],[Unfollows]]) /Engagment_Summary[[#This Row],[Total_Followers]]</f>
        <v>-5.2211602419375983E-4</v>
      </c>
      <c r="I18">
        <f>(Engagment_Summary[[#This Row],[New_Followers]]-Engagment_Summary[[#This Row],[Unfollows]]/Engagment_Summary[[#This Row],[Total_Followers]])</f>
        <v>225.99893907931158</v>
      </c>
    </row>
    <row r="19" spans="1:9" x14ac:dyDescent="0.3">
      <c r="A19" s="1">
        <v>45474</v>
      </c>
      <c r="B19" t="s">
        <v>34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 s="2">
        <f>(Engagment_Summary[[#This Row],[New_Followers]]-Engagment_Summary[[#This Row],[Unfollows]]) /Engagment_Summary[[#This Row],[Total_Followers]]</f>
        <v>2.9088264703208797E-4</v>
      </c>
      <c r="I19">
        <f>(Engagment_Summary[[#This Row],[New_Followers]]-Engagment_Summary[[#This Row],[Unfollows]]/Engagment_Summary[[#This Row],[Total_Followers]])</f>
        <v>504.99799563676032</v>
      </c>
    </row>
    <row r="20" spans="1:9" x14ac:dyDescent="0.3">
      <c r="A20" s="1">
        <v>45474</v>
      </c>
      <c r="B20" t="s">
        <v>14</v>
      </c>
      <c r="C20">
        <v>1420</v>
      </c>
      <c r="D20">
        <v>63</v>
      </c>
      <c r="E20">
        <v>315305</v>
      </c>
      <c r="F20">
        <v>6.19</v>
      </c>
      <c r="G20">
        <v>5914</v>
      </c>
      <c r="H20" s="2">
        <f>(Engagment_Summary[[#This Row],[New_Followers]]-Engagment_Summary[[#This Row],[Unfollows]]) /Engagment_Summary[[#This Row],[Total_Followers]]</f>
        <v>4.3037693661692649E-3</v>
      </c>
      <c r="I20">
        <f>(Engagment_Summary[[#This Row],[New_Followers]]-Engagment_Summary[[#This Row],[Unfollows]]/Engagment_Summary[[#This Row],[Total_Followers]])</f>
        <v>1419.9998001934634</v>
      </c>
    </row>
    <row r="21" spans="1:9" x14ac:dyDescent="0.3">
      <c r="A21" s="1">
        <v>45474</v>
      </c>
      <c r="B21" t="s">
        <v>25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 s="2">
        <f>(Engagment_Summary[[#This Row],[New_Followers]]-Engagment_Summary[[#This Row],[Unfollows]]) /Engagment_Summary[[#This Row],[Total_Followers]]</f>
        <v>8.0050669434719116E-4</v>
      </c>
      <c r="I21">
        <f>(Engagment_Summary[[#This Row],[New_Followers]]-Engagment_Summary[[#This Row],[Unfollows]]/Engagment_Summary[[#This Row],[Total_Followers]])</f>
        <v>143.99953377082636</v>
      </c>
    </row>
    <row r="22" spans="1:9" x14ac:dyDescent="0.3">
      <c r="A22" s="1">
        <v>45481</v>
      </c>
      <c r="B22" t="s">
        <v>27</v>
      </c>
      <c r="C22">
        <v>1757</v>
      </c>
      <c r="D22">
        <v>85</v>
      </c>
      <c r="E22">
        <v>58223</v>
      </c>
      <c r="F22">
        <v>8.74</v>
      </c>
      <c r="G22">
        <v>22728</v>
      </c>
      <c r="H22" s="2">
        <f>(Engagment_Summary[[#This Row],[New_Followers]]-Engagment_Summary[[#This Row],[Unfollows]]) /Engagment_Summary[[#This Row],[Total_Followers]]</f>
        <v>2.8717173625543171E-2</v>
      </c>
      <c r="I22">
        <f>(Engagment_Summary[[#This Row],[New_Followers]]-Engagment_Summary[[#This Row],[Unfollows]]/Engagment_Summary[[#This Row],[Total_Followers]])</f>
        <v>1756.9985400958385</v>
      </c>
    </row>
    <row r="23" spans="1:9" x14ac:dyDescent="0.3">
      <c r="A23" s="1">
        <v>45481</v>
      </c>
      <c r="B23" t="s">
        <v>34</v>
      </c>
      <c r="C23">
        <v>350</v>
      </c>
      <c r="D23">
        <v>41</v>
      </c>
      <c r="E23">
        <v>251694</v>
      </c>
      <c r="F23">
        <v>1.91</v>
      </c>
      <c r="G23">
        <v>38610</v>
      </c>
      <c r="H23" s="2">
        <f>(Engagment_Summary[[#This Row],[New_Followers]]-Engagment_Summary[[#This Row],[Unfollows]]) /Engagment_Summary[[#This Row],[Total_Followers]]</f>
        <v>1.2276812319721568E-3</v>
      </c>
      <c r="I23">
        <f>(Engagment_Summary[[#This Row],[New_Followers]]-Engagment_Summary[[#This Row],[Unfollows]]/Engagment_Summary[[#This Row],[Total_Followers]])</f>
        <v>349.99983710378473</v>
      </c>
    </row>
    <row r="24" spans="1:9" x14ac:dyDescent="0.3">
      <c r="A24" s="1">
        <v>45481</v>
      </c>
      <c r="B24" t="s">
        <v>14</v>
      </c>
      <c r="C24">
        <v>987</v>
      </c>
      <c r="D24">
        <v>440</v>
      </c>
      <c r="E24">
        <v>389810</v>
      </c>
      <c r="F24">
        <v>4.66</v>
      </c>
      <c r="G24">
        <v>2932</v>
      </c>
      <c r="H24" s="2">
        <f>(Engagment_Summary[[#This Row],[New_Followers]]-Engagment_Summary[[#This Row],[Unfollows]]) /Engagment_Summary[[#This Row],[Total_Followers]]</f>
        <v>1.40324773607655E-3</v>
      </c>
      <c r="I24">
        <f>(Engagment_Summary[[#This Row],[New_Followers]]-Engagment_Summary[[#This Row],[Unfollows]]/Engagment_Summary[[#This Row],[Total_Followers]])</f>
        <v>986.99887124496547</v>
      </c>
    </row>
    <row r="25" spans="1:9" x14ac:dyDescent="0.3">
      <c r="A25" s="1">
        <v>45481</v>
      </c>
      <c r="B25" t="s">
        <v>25</v>
      </c>
      <c r="C25">
        <v>883</v>
      </c>
      <c r="D25">
        <v>369</v>
      </c>
      <c r="E25">
        <v>233694</v>
      </c>
      <c r="F25">
        <v>2.88</v>
      </c>
      <c r="G25">
        <v>15071</v>
      </c>
      <c r="H25" s="2">
        <f>(Engagment_Summary[[#This Row],[New_Followers]]-Engagment_Summary[[#This Row],[Unfollows]]) /Engagment_Summary[[#This Row],[Total_Followers]]</f>
        <v>2.1994574101175039E-3</v>
      </c>
      <c r="I25">
        <f>(Engagment_Summary[[#This Row],[New_Followers]]-Engagment_Summary[[#This Row],[Unfollows]]/Engagment_Summary[[#This Row],[Total_Followers]])</f>
        <v>882.99842101209276</v>
      </c>
    </row>
    <row r="26" spans="1:9" x14ac:dyDescent="0.3">
      <c r="A26" s="1">
        <v>45488</v>
      </c>
      <c r="B26" t="s">
        <v>27</v>
      </c>
      <c r="C26">
        <v>1960</v>
      </c>
      <c r="D26">
        <v>115</v>
      </c>
      <c r="E26">
        <v>154169</v>
      </c>
      <c r="F26">
        <v>3.74</v>
      </c>
      <c r="G26">
        <v>10740</v>
      </c>
      <c r="H26" s="2">
        <f>(Engagment_Summary[[#This Row],[New_Followers]]-Engagment_Summary[[#This Row],[Unfollows]]) /Engagment_Summary[[#This Row],[Total_Followers]]</f>
        <v>1.1967386439556591E-2</v>
      </c>
      <c r="I26">
        <f>(Engagment_Summary[[#This Row],[New_Followers]]-Engagment_Summary[[#This Row],[Unfollows]]/Engagment_Summary[[#This Row],[Total_Followers]])</f>
        <v>1959.9992540653438</v>
      </c>
    </row>
    <row r="27" spans="1:9" x14ac:dyDescent="0.3">
      <c r="A27" s="1">
        <v>45488</v>
      </c>
      <c r="B27" t="s">
        <v>34</v>
      </c>
      <c r="C27">
        <v>170</v>
      </c>
      <c r="D27">
        <v>334</v>
      </c>
      <c r="E27">
        <v>334626</v>
      </c>
      <c r="F27">
        <v>6.44</v>
      </c>
      <c r="G27">
        <v>43420</v>
      </c>
      <c r="H27" s="2">
        <f>(Engagment_Summary[[#This Row],[New_Followers]]-Engagment_Summary[[#This Row],[Unfollows]]) /Engagment_Summary[[#This Row],[Total_Followers]]</f>
        <v>-4.9009939454794306E-4</v>
      </c>
      <c r="I27">
        <f>(Engagment_Summary[[#This Row],[New_Followers]]-Engagment_Summary[[#This Row],[Unfollows]]/Engagment_Summary[[#This Row],[Total_Followers]])</f>
        <v>169.99900187074525</v>
      </c>
    </row>
    <row r="28" spans="1:9" x14ac:dyDescent="0.3">
      <c r="A28" s="1">
        <v>45488</v>
      </c>
      <c r="B28" t="s">
        <v>14</v>
      </c>
      <c r="C28">
        <v>704</v>
      </c>
      <c r="D28">
        <v>275</v>
      </c>
      <c r="E28">
        <v>226002</v>
      </c>
      <c r="F28">
        <v>8.56</v>
      </c>
      <c r="G28">
        <v>32393</v>
      </c>
      <c r="H28" s="2">
        <f>(Engagment_Summary[[#This Row],[New_Followers]]-Engagment_Summary[[#This Row],[Unfollows]]) /Engagment_Summary[[#This Row],[Total_Followers]]</f>
        <v>1.8982132901478749E-3</v>
      </c>
      <c r="I28">
        <f>(Engagment_Summary[[#This Row],[New_Followers]]-Engagment_Summary[[#This Row],[Unfollows]]/Engagment_Summary[[#This Row],[Total_Followers]])</f>
        <v>703.99878319660888</v>
      </c>
    </row>
    <row r="29" spans="1:9" x14ac:dyDescent="0.3">
      <c r="A29" s="1">
        <v>45488</v>
      </c>
      <c r="B29" t="s">
        <v>25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 s="2">
        <f>(Engagment_Summary[[#This Row],[New_Followers]]-Engagment_Summary[[#This Row],[Unfollows]]) /Engagment_Summary[[#This Row],[Total_Followers]]</f>
        <v>1.0211701333265254E-3</v>
      </c>
      <c r="I29">
        <f>(Engagment_Summary[[#This Row],[New_Followers]]-Engagment_Summary[[#This Row],[Unfollows]]/Engagment_Summary[[#This Row],[Total_Followers]])</f>
        <v>223.99959153194666</v>
      </c>
    </row>
    <row r="30" spans="1:9" x14ac:dyDescent="0.3">
      <c r="A30" s="1">
        <v>45495</v>
      </c>
      <c r="B30" t="s">
        <v>27</v>
      </c>
      <c r="C30">
        <v>508</v>
      </c>
      <c r="D30">
        <v>349</v>
      </c>
      <c r="E30">
        <v>473812</v>
      </c>
      <c r="F30">
        <v>7.88</v>
      </c>
      <c r="G30">
        <v>17328</v>
      </c>
      <c r="H30" s="2">
        <f>(Engagment_Summary[[#This Row],[New_Followers]]-Engagment_Summary[[#This Row],[Unfollows]]) /Engagment_Summary[[#This Row],[Total_Followers]]</f>
        <v>3.3557613568250698E-4</v>
      </c>
      <c r="I30">
        <f>(Engagment_Summary[[#This Row],[New_Followers]]-Engagment_Summary[[#This Row],[Unfollows]]/Engagment_Summary[[#This Row],[Total_Followers]])</f>
        <v>507.99926342093488</v>
      </c>
    </row>
    <row r="31" spans="1:9" x14ac:dyDescent="0.3">
      <c r="A31" s="1">
        <v>45495</v>
      </c>
      <c r="B31" t="s">
        <v>34</v>
      </c>
      <c r="C31">
        <v>1391</v>
      </c>
      <c r="D31">
        <v>430</v>
      </c>
      <c r="E31">
        <v>295032</v>
      </c>
      <c r="F31">
        <v>7.86</v>
      </c>
      <c r="G31">
        <v>26067</v>
      </c>
      <c r="H31" s="2">
        <f>(Engagment_Summary[[#This Row],[New_Followers]]-Engagment_Summary[[#This Row],[Unfollows]]) /Engagment_Summary[[#This Row],[Total_Followers]]</f>
        <v>3.2572737872501967E-3</v>
      </c>
      <c r="I31">
        <f>(Engagment_Summary[[#This Row],[New_Followers]]-Engagment_Summary[[#This Row],[Unfollows]]/Engagment_Summary[[#This Row],[Total_Followers]])</f>
        <v>1390.9985425309796</v>
      </c>
    </row>
    <row r="32" spans="1:9" x14ac:dyDescent="0.3">
      <c r="A32" s="1">
        <v>45495</v>
      </c>
      <c r="B32" t="s">
        <v>14</v>
      </c>
      <c r="C32">
        <v>1701</v>
      </c>
      <c r="D32">
        <v>385</v>
      </c>
      <c r="E32">
        <v>198278</v>
      </c>
      <c r="F32">
        <v>5.34</v>
      </c>
      <c r="G32">
        <v>32763</v>
      </c>
      <c r="H32" s="2">
        <f>(Engagment_Summary[[#This Row],[New_Followers]]-Engagment_Summary[[#This Row],[Unfollows]]) /Engagment_Summary[[#This Row],[Total_Followers]]</f>
        <v>6.6371458255580548E-3</v>
      </c>
      <c r="I32">
        <f>(Engagment_Summary[[#This Row],[New_Followers]]-Engagment_Summary[[#This Row],[Unfollows]]/Engagment_Summary[[#This Row],[Total_Followers]])</f>
        <v>1700.9980582818064</v>
      </c>
    </row>
    <row r="33" spans="1:9" x14ac:dyDescent="0.3">
      <c r="A33" s="1">
        <v>45495</v>
      </c>
      <c r="B33" t="s">
        <v>25</v>
      </c>
      <c r="C33">
        <v>804</v>
      </c>
      <c r="D33">
        <v>487</v>
      </c>
      <c r="E33">
        <v>306564</v>
      </c>
      <c r="F33">
        <v>5.52</v>
      </c>
      <c r="G33">
        <v>26452</v>
      </c>
      <c r="H33" s="2">
        <f>(Engagment_Summary[[#This Row],[New_Followers]]-Engagment_Summary[[#This Row],[Unfollows]]) /Engagment_Summary[[#This Row],[Total_Followers]]</f>
        <v>1.0340418313957282E-3</v>
      </c>
      <c r="I33">
        <f>(Engagment_Summary[[#This Row],[New_Followers]]-Engagment_Summary[[#This Row],[Unfollows]]/Engagment_Summary[[#This Row],[Total_Followers]])</f>
        <v>803.99841142469438</v>
      </c>
    </row>
    <row r="34" spans="1:9" x14ac:dyDescent="0.3">
      <c r="A34" s="1">
        <v>45502</v>
      </c>
      <c r="B34" t="s">
        <v>27</v>
      </c>
      <c r="C34">
        <v>653</v>
      </c>
      <c r="D34">
        <v>112</v>
      </c>
      <c r="E34">
        <v>23664</v>
      </c>
      <c r="F34">
        <v>4.05</v>
      </c>
      <c r="G34">
        <v>15353</v>
      </c>
      <c r="H34" s="2">
        <f>(Engagment_Summary[[#This Row],[New_Followers]]-Engagment_Summary[[#This Row],[Unfollows]]) /Engagment_Summary[[#This Row],[Total_Followers]]</f>
        <v>2.2861730899256253E-2</v>
      </c>
      <c r="I34">
        <f>(Engagment_Summary[[#This Row],[New_Followers]]-Engagment_Summary[[#This Row],[Unfollows]]/Engagment_Summary[[#This Row],[Total_Followers]])</f>
        <v>652.99526707234622</v>
      </c>
    </row>
    <row r="35" spans="1:9" x14ac:dyDescent="0.3">
      <c r="A35" s="1">
        <v>45502</v>
      </c>
      <c r="B35" t="s">
        <v>34</v>
      </c>
      <c r="C35">
        <v>160</v>
      </c>
      <c r="D35">
        <v>478</v>
      </c>
      <c r="E35">
        <v>435034</v>
      </c>
      <c r="F35">
        <v>7.73</v>
      </c>
      <c r="G35">
        <v>4839</v>
      </c>
      <c r="H35" s="2">
        <f>(Engagment_Summary[[#This Row],[New_Followers]]-Engagment_Summary[[#This Row],[Unfollows]]) /Engagment_Summary[[#This Row],[Total_Followers]]</f>
        <v>-7.3097734889686784E-4</v>
      </c>
      <c r="I35">
        <f>(Engagment_Summary[[#This Row],[New_Followers]]-Engagment_Summary[[#This Row],[Unfollows]]/Engagment_Summary[[#This Row],[Total_Followers]])</f>
        <v>159.99890123530574</v>
      </c>
    </row>
    <row r="36" spans="1:9" x14ac:dyDescent="0.3">
      <c r="A36" s="1">
        <v>45502</v>
      </c>
      <c r="B36" t="s">
        <v>14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 s="2">
        <f>(Engagment_Summary[[#This Row],[New_Followers]]-Engagment_Summary[[#This Row],[Unfollows]]) /Engagment_Summary[[#This Row],[Total_Followers]]</f>
        <v>5.1986619096302169E-3</v>
      </c>
      <c r="I36">
        <f>(Engagment_Summary[[#This Row],[New_Followers]]-Engagment_Summary[[#This Row],[Unfollows]]/Engagment_Summary[[#This Row],[Total_Followers]])</f>
        <v>1755.9990924075194</v>
      </c>
    </row>
    <row r="37" spans="1:9" x14ac:dyDescent="0.3">
      <c r="A37" s="1">
        <v>45502</v>
      </c>
      <c r="B37" t="s">
        <v>25</v>
      </c>
      <c r="C37">
        <v>576</v>
      </c>
      <c r="D37">
        <v>101</v>
      </c>
      <c r="E37">
        <v>62499</v>
      </c>
      <c r="F37">
        <v>3.48</v>
      </c>
      <c r="G37">
        <v>16804</v>
      </c>
      <c r="H37" s="2">
        <f>(Engagment_Summary[[#This Row],[New_Followers]]-Engagment_Summary[[#This Row],[Unfollows]]) /Engagment_Summary[[#This Row],[Total_Followers]]</f>
        <v>7.600121601945631E-3</v>
      </c>
      <c r="I37">
        <f>(Engagment_Summary[[#This Row],[New_Followers]]-Engagment_Summary[[#This Row],[Unfollows]]/Engagment_Summary[[#This Row],[Total_Followers]])</f>
        <v>575.99838397414362</v>
      </c>
    </row>
    <row r="38" spans="1:9" x14ac:dyDescent="0.3">
      <c r="A38" s="1">
        <v>45509</v>
      </c>
      <c r="B38" t="s">
        <v>27</v>
      </c>
      <c r="C38">
        <v>645</v>
      </c>
      <c r="D38">
        <v>293</v>
      </c>
      <c r="E38">
        <v>437968</v>
      </c>
      <c r="F38">
        <v>7.83</v>
      </c>
      <c r="G38">
        <v>49303</v>
      </c>
      <c r="H38" s="2">
        <f>(Engagment_Summary[[#This Row],[New_Followers]]-Engagment_Summary[[#This Row],[Unfollows]]) /Engagment_Summary[[#This Row],[Total_Followers]]</f>
        <v>8.0371168669857163E-4</v>
      </c>
      <c r="I38">
        <f>(Engagment_Summary[[#This Row],[New_Followers]]-Engagment_Summary[[#This Row],[Unfollows]]/Engagment_Summary[[#This Row],[Total_Followers]])</f>
        <v>644.99933100135172</v>
      </c>
    </row>
    <row r="39" spans="1:9" x14ac:dyDescent="0.3">
      <c r="A39" s="1">
        <v>45509</v>
      </c>
      <c r="B39" t="s">
        <v>34</v>
      </c>
      <c r="C39">
        <v>214</v>
      </c>
      <c r="D39">
        <v>411</v>
      </c>
      <c r="E39">
        <v>125034</v>
      </c>
      <c r="F39">
        <v>6.11</v>
      </c>
      <c r="G39">
        <v>26455</v>
      </c>
      <c r="H39" s="2">
        <f>(Engagment_Summary[[#This Row],[New_Followers]]-Engagment_Summary[[#This Row],[Unfollows]]) /Engagment_Summary[[#This Row],[Total_Followers]]</f>
        <v>-1.5755714445670778E-3</v>
      </c>
      <c r="I39">
        <f>(Engagment_Summary[[#This Row],[New_Followers]]-Engagment_Summary[[#This Row],[Unfollows]]/Engagment_Summary[[#This Row],[Total_Followers]])</f>
        <v>213.99671289409281</v>
      </c>
    </row>
    <row r="40" spans="1:9" x14ac:dyDescent="0.3">
      <c r="A40" s="1">
        <v>45509</v>
      </c>
      <c r="B40" t="s">
        <v>14</v>
      </c>
      <c r="C40">
        <v>826</v>
      </c>
      <c r="D40">
        <v>498</v>
      </c>
      <c r="E40">
        <v>449994</v>
      </c>
      <c r="F40">
        <v>9.43</v>
      </c>
      <c r="G40">
        <v>12384</v>
      </c>
      <c r="H40" s="2">
        <f>(Engagment_Summary[[#This Row],[New_Followers]]-Engagment_Summary[[#This Row],[Unfollows]]) /Engagment_Summary[[#This Row],[Total_Followers]]</f>
        <v>7.2889860753698943E-4</v>
      </c>
      <c r="I40">
        <f>(Engagment_Summary[[#This Row],[New_Followers]]-Engagment_Summary[[#This Row],[Unfollows]]/Engagment_Summary[[#This Row],[Total_Followers]])</f>
        <v>825.99889331857753</v>
      </c>
    </row>
    <row r="41" spans="1:9" x14ac:dyDescent="0.3">
      <c r="A41" s="1">
        <v>45509</v>
      </c>
      <c r="B41" t="s">
        <v>25</v>
      </c>
      <c r="C41">
        <v>460</v>
      </c>
      <c r="D41">
        <v>141</v>
      </c>
      <c r="E41">
        <v>320650</v>
      </c>
      <c r="F41">
        <v>4.04</v>
      </c>
      <c r="G41">
        <v>49372</v>
      </c>
      <c r="H41" s="2">
        <f>(Engagment_Summary[[#This Row],[New_Followers]]-Engagment_Summary[[#This Row],[Unfollows]]) /Engagment_Summary[[#This Row],[Total_Followers]]</f>
        <v>9.9485420240137223E-4</v>
      </c>
      <c r="I41">
        <f>(Engagment_Summary[[#This Row],[New_Followers]]-Engagment_Summary[[#This Row],[Unfollows]]/Engagment_Summary[[#This Row],[Total_Followers]])</f>
        <v>459.99956026820519</v>
      </c>
    </row>
    <row r="42" spans="1:9" x14ac:dyDescent="0.3">
      <c r="A42" s="1">
        <v>45516</v>
      </c>
      <c r="B42" t="s">
        <v>27</v>
      </c>
      <c r="C42">
        <v>1528</v>
      </c>
      <c r="D42">
        <v>203</v>
      </c>
      <c r="E42">
        <v>489188</v>
      </c>
      <c r="F42">
        <v>6.23</v>
      </c>
      <c r="G42">
        <v>47101</v>
      </c>
      <c r="H42" s="2">
        <f>(Engagment_Summary[[#This Row],[New_Followers]]-Engagment_Summary[[#This Row],[Unfollows]]) /Engagment_Summary[[#This Row],[Total_Followers]]</f>
        <v>2.7085701202809553E-3</v>
      </c>
      <c r="I42">
        <f>(Engagment_Summary[[#This Row],[New_Followers]]-Engagment_Summary[[#This Row],[Unfollows]]/Engagment_Summary[[#This Row],[Total_Followers]])</f>
        <v>1527.9995850266155</v>
      </c>
    </row>
    <row r="43" spans="1:9" x14ac:dyDescent="0.3">
      <c r="A43" s="1">
        <v>45516</v>
      </c>
      <c r="B43" t="s">
        <v>34</v>
      </c>
      <c r="C43">
        <v>1534</v>
      </c>
      <c r="D43">
        <v>200</v>
      </c>
      <c r="E43">
        <v>307612</v>
      </c>
      <c r="F43">
        <v>6.01</v>
      </c>
      <c r="G43">
        <v>37903</v>
      </c>
      <c r="H43" s="2">
        <f>(Engagment_Summary[[#This Row],[New_Followers]]-Engagment_Summary[[#This Row],[Unfollows]]) /Engagment_Summary[[#This Row],[Total_Followers]]</f>
        <v>4.3366318609156986E-3</v>
      </c>
      <c r="I43">
        <f>(Engagment_Summary[[#This Row],[New_Followers]]-Engagment_Summary[[#This Row],[Unfollows]]/Engagment_Summary[[#This Row],[Total_Followers]])</f>
        <v>1533.9993498303056</v>
      </c>
    </row>
    <row r="44" spans="1:9" x14ac:dyDescent="0.3">
      <c r="A44" s="1">
        <v>45516</v>
      </c>
      <c r="B44" t="s">
        <v>14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 s="2">
        <f>(Engagment_Summary[[#This Row],[New_Followers]]-Engagment_Summary[[#This Row],[Unfollows]]) /Engagment_Summary[[#This Row],[Total_Followers]]</f>
        <v>8.5080354946042954E-5</v>
      </c>
      <c r="I44">
        <f>(Engagment_Summary[[#This Row],[New_Followers]]-Engagment_Summary[[#This Row],[Unfollows]]/Engagment_Summary[[#This Row],[Total_Followers]])</f>
        <v>484.99896983786442</v>
      </c>
    </row>
    <row r="45" spans="1:9" x14ac:dyDescent="0.3">
      <c r="A45" s="1">
        <v>45516</v>
      </c>
      <c r="B45" t="s">
        <v>25</v>
      </c>
      <c r="C45">
        <v>1210</v>
      </c>
      <c r="D45">
        <v>178</v>
      </c>
      <c r="E45">
        <v>102042</v>
      </c>
      <c r="F45">
        <v>5.42</v>
      </c>
      <c r="G45">
        <v>6915</v>
      </c>
      <c r="H45" s="2">
        <f>(Engagment_Summary[[#This Row],[New_Followers]]-Engagment_Summary[[#This Row],[Unfollows]]) /Engagment_Summary[[#This Row],[Total_Followers]]</f>
        <v>1.011348268360087E-2</v>
      </c>
      <c r="I45">
        <f>(Engagment_Summary[[#This Row],[New_Followers]]-Engagment_Summary[[#This Row],[Unfollows]]/Engagment_Summary[[#This Row],[Total_Followers]])</f>
        <v>1209.9982556202349</v>
      </c>
    </row>
    <row r="46" spans="1:9" x14ac:dyDescent="0.3">
      <c r="A46" s="1">
        <v>45523</v>
      </c>
      <c r="B46" t="s">
        <v>27</v>
      </c>
      <c r="C46">
        <v>215</v>
      </c>
      <c r="D46">
        <v>139</v>
      </c>
      <c r="E46">
        <v>325444</v>
      </c>
      <c r="F46">
        <v>3.25</v>
      </c>
      <c r="G46">
        <v>35501</v>
      </c>
      <c r="H46" s="2">
        <f>(Engagment_Summary[[#This Row],[New_Followers]]-Engagment_Summary[[#This Row],[Unfollows]]) /Engagment_Summary[[#This Row],[Total_Followers]]</f>
        <v>2.335271198731579E-4</v>
      </c>
      <c r="I46">
        <f>(Engagment_Summary[[#This Row],[New_Followers]]-Engagment_Summary[[#This Row],[Unfollows]]/Engagment_Summary[[#This Row],[Total_Followers]])</f>
        <v>214.99957289118865</v>
      </c>
    </row>
    <row r="47" spans="1:9" x14ac:dyDescent="0.3">
      <c r="A47" s="1">
        <v>45523</v>
      </c>
      <c r="B47" t="s">
        <v>34</v>
      </c>
      <c r="C47">
        <v>1078</v>
      </c>
      <c r="D47">
        <v>20</v>
      </c>
      <c r="E47">
        <v>183924</v>
      </c>
      <c r="F47">
        <v>8.84</v>
      </c>
      <c r="G47">
        <v>14203</v>
      </c>
      <c r="H47" s="2">
        <f>(Engagment_Summary[[#This Row],[New_Followers]]-Engagment_Summary[[#This Row],[Unfollows]]) /Engagment_Summary[[#This Row],[Total_Followers]]</f>
        <v>5.7523759813836147E-3</v>
      </c>
      <c r="I47">
        <f>(Engagment_Summary[[#This Row],[New_Followers]]-Engagment_Summary[[#This Row],[Unfollows]]/Engagment_Summary[[#This Row],[Total_Followers]])</f>
        <v>1077.9998912594333</v>
      </c>
    </row>
    <row r="48" spans="1:9" x14ac:dyDescent="0.3">
      <c r="A48" s="1">
        <v>45523</v>
      </c>
      <c r="B48" t="s">
        <v>14</v>
      </c>
      <c r="C48">
        <v>1751</v>
      </c>
      <c r="D48">
        <v>86</v>
      </c>
      <c r="E48">
        <v>188655</v>
      </c>
      <c r="F48">
        <v>7.24</v>
      </c>
      <c r="G48">
        <v>22206</v>
      </c>
      <c r="H48" s="2">
        <f>(Engagment_Summary[[#This Row],[New_Followers]]-Engagment_Summary[[#This Row],[Unfollows]]) /Engagment_Summary[[#This Row],[Total_Followers]]</f>
        <v>8.825634093981077E-3</v>
      </c>
      <c r="I48">
        <f>(Engagment_Summary[[#This Row],[New_Followers]]-Engagment_Summary[[#This Row],[Unfollows]]/Engagment_Summary[[#This Row],[Total_Followers]])</f>
        <v>1750.9995441414221</v>
      </c>
    </row>
    <row r="49" spans="1:9" x14ac:dyDescent="0.3">
      <c r="A49" s="1">
        <v>45523</v>
      </c>
      <c r="B49" t="s">
        <v>25</v>
      </c>
      <c r="C49">
        <v>221</v>
      </c>
      <c r="D49">
        <v>31</v>
      </c>
      <c r="E49">
        <v>87443</v>
      </c>
      <c r="F49">
        <v>6.19</v>
      </c>
      <c r="G49">
        <v>10283</v>
      </c>
      <c r="H49" s="2">
        <f>(Engagment_Summary[[#This Row],[New_Followers]]-Engagment_Summary[[#This Row],[Unfollows]]) /Engagment_Summary[[#This Row],[Total_Followers]]</f>
        <v>2.1728440241071327E-3</v>
      </c>
      <c r="I49">
        <f>(Engagment_Summary[[#This Row],[New_Followers]]-Engagment_Summary[[#This Row],[Unfollows]]/Engagment_Summary[[#This Row],[Total_Followers]])</f>
        <v>220.99964548334344</v>
      </c>
    </row>
    <row r="50" spans="1:9" x14ac:dyDescent="0.3">
      <c r="A50" s="1">
        <v>45530</v>
      </c>
      <c r="B50" t="s">
        <v>27</v>
      </c>
      <c r="C50">
        <v>1685</v>
      </c>
      <c r="D50">
        <v>76</v>
      </c>
      <c r="E50">
        <v>453799</v>
      </c>
      <c r="F50">
        <v>5.71</v>
      </c>
      <c r="G50">
        <v>24913</v>
      </c>
      <c r="H50" s="2">
        <f>(Engagment_Summary[[#This Row],[New_Followers]]-Engagment_Summary[[#This Row],[Unfollows]]) /Engagment_Summary[[#This Row],[Total_Followers]]</f>
        <v>3.5456226214689766E-3</v>
      </c>
      <c r="I50">
        <f>(Engagment_Summary[[#This Row],[New_Followers]]-Engagment_Summary[[#This Row],[Unfollows]]/Engagment_Summary[[#This Row],[Total_Followers]])</f>
        <v>1684.9998325249726</v>
      </c>
    </row>
    <row r="51" spans="1:9" x14ac:dyDescent="0.3">
      <c r="A51" s="1">
        <v>45530</v>
      </c>
      <c r="B51" t="s">
        <v>34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 s="2">
        <f>(Engagment_Summary[[#This Row],[New_Followers]]-Engagment_Summary[[#This Row],[Unfollows]]) /Engagment_Summary[[#This Row],[Total_Followers]]</f>
        <v>9.7527544941747058E-5</v>
      </c>
      <c r="I51">
        <f>(Engagment_Summary[[#This Row],[New_Followers]]-Engagment_Summary[[#This Row],[Unfollows]]/Engagment_Summary[[#This Row],[Total_Followers]])</f>
        <v>247.99944382940586</v>
      </c>
    </row>
    <row r="52" spans="1:9" x14ac:dyDescent="0.3">
      <c r="A52" s="1">
        <v>45530</v>
      </c>
      <c r="B52" t="s">
        <v>14</v>
      </c>
      <c r="C52">
        <v>1300</v>
      </c>
      <c r="D52">
        <v>71</v>
      </c>
      <c r="E52">
        <v>186454</v>
      </c>
      <c r="F52">
        <v>3.91</v>
      </c>
      <c r="G52">
        <v>9942</v>
      </c>
      <c r="H52" s="2">
        <f>(Engagment_Summary[[#This Row],[New_Followers]]-Engagment_Summary[[#This Row],[Unfollows]]) /Engagment_Summary[[#This Row],[Total_Followers]]</f>
        <v>6.5914381026955706E-3</v>
      </c>
      <c r="I52">
        <f>(Engagment_Summary[[#This Row],[New_Followers]]-Engagment_Summary[[#This Row],[Unfollows]]/Engagment_Summary[[#This Row],[Total_Followers]])</f>
        <v>1299.9996192090275</v>
      </c>
    </row>
    <row r="53" spans="1:9" x14ac:dyDescent="0.3">
      <c r="A53" s="1">
        <v>45530</v>
      </c>
      <c r="B53" t="s">
        <v>25</v>
      </c>
      <c r="C53">
        <v>422</v>
      </c>
      <c r="D53">
        <v>394</v>
      </c>
      <c r="E53">
        <v>239044</v>
      </c>
      <c r="F53">
        <v>7.83</v>
      </c>
      <c r="G53">
        <v>32929</v>
      </c>
      <c r="H53" s="2">
        <f>(Engagment_Summary[[#This Row],[New_Followers]]-Engagment_Summary[[#This Row],[Unfollows]]) /Engagment_Summary[[#This Row],[Total_Followers]]</f>
        <v>1.1713324743561855E-4</v>
      </c>
      <c r="I53">
        <f>(Engagment_Summary[[#This Row],[New_Followers]]-Engagment_Summary[[#This Row],[Unfollows]]/Engagment_Summary[[#This Row],[Total_Followers]])</f>
        <v>421.99835176787536</v>
      </c>
    </row>
    <row r="54" spans="1:9" x14ac:dyDescent="0.3">
      <c r="A54" s="1">
        <v>45537</v>
      </c>
      <c r="B54" t="s">
        <v>27</v>
      </c>
      <c r="C54">
        <v>1429</v>
      </c>
      <c r="D54">
        <v>182</v>
      </c>
      <c r="E54">
        <v>101332</v>
      </c>
      <c r="F54">
        <v>7.16</v>
      </c>
      <c r="G54">
        <v>37829</v>
      </c>
      <c r="H54" s="2">
        <f>(Engagment_Summary[[#This Row],[New_Followers]]-Engagment_Summary[[#This Row],[Unfollows]]) /Engagment_Summary[[#This Row],[Total_Followers]]</f>
        <v>1.2306082974775983E-2</v>
      </c>
      <c r="I54">
        <f>(Engagment_Summary[[#This Row],[New_Followers]]-Engagment_Summary[[#This Row],[Unfollows]]/Engagment_Summary[[#This Row],[Total_Followers]])</f>
        <v>1428.9982039237359</v>
      </c>
    </row>
    <row r="55" spans="1:9" x14ac:dyDescent="0.3">
      <c r="A55" s="1">
        <v>45537</v>
      </c>
      <c r="B55" t="s">
        <v>34</v>
      </c>
      <c r="C55">
        <v>1520</v>
      </c>
      <c r="D55">
        <v>475</v>
      </c>
      <c r="E55">
        <v>496982</v>
      </c>
      <c r="F55">
        <v>6.41</v>
      </c>
      <c r="G55">
        <v>24384</v>
      </c>
      <c r="H55" s="2">
        <f>(Engagment_Summary[[#This Row],[New_Followers]]-Engagment_Summary[[#This Row],[Unfollows]]) /Engagment_Summary[[#This Row],[Total_Followers]]</f>
        <v>2.1026918479944948E-3</v>
      </c>
      <c r="I55">
        <f>(Engagment_Summary[[#This Row],[New_Followers]]-Engagment_Summary[[#This Row],[Unfollows]]/Engagment_Summary[[#This Row],[Total_Followers]])</f>
        <v>1519.9990442309781</v>
      </c>
    </row>
    <row r="56" spans="1:9" x14ac:dyDescent="0.3">
      <c r="A56" s="1">
        <v>45537</v>
      </c>
      <c r="B56" t="s">
        <v>14</v>
      </c>
      <c r="C56">
        <v>557</v>
      </c>
      <c r="D56">
        <v>360</v>
      </c>
      <c r="E56">
        <v>318779</v>
      </c>
      <c r="F56">
        <v>8.02</v>
      </c>
      <c r="G56">
        <v>25797</v>
      </c>
      <c r="H56" s="2">
        <f>(Engagment_Summary[[#This Row],[New_Followers]]-Engagment_Summary[[#This Row],[Unfollows]]) /Engagment_Summary[[#This Row],[Total_Followers]]</f>
        <v>6.1798299135137512E-4</v>
      </c>
      <c r="I56">
        <f>(Engagment_Summary[[#This Row],[New_Followers]]-Engagment_Summary[[#This Row],[Unfollows]]/Engagment_Summary[[#This Row],[Total_Followers]])</f>
        <v>556.99887069098031</v>
      </c>
    </row>
    <row r="57" spans="1:9" x14ac:dyDescent="0.3">
      <c r="A57" s="1">
        <v>45537</v>
      </c>
      <c r="B57" t="s">
        <v>25</v>
      </c>
      <c r="C57">
        <v>728</v>
      </c>
      <c r="D57">
        <v>395</v>
      </c>
      <c r="E57">
        <v>370971</v>
      </c>
      <c r="F57">
        <v>3.86</v>
      </c>
      <c r="G57">
        <v>12646</v>
      </c>
      <c r="H57" s="2">
        <f>(Engagment_Summary[[#This Row],[New_Followers]]-Engagment_Summary[[#This Row],[Unfollows]]) /Engagment_Summary[[#This Row],[Total_Followers]]</f>
        <v>8.9764429025449434E-4</v>
      </c>
      <c r="I57">
        <f>(Engagment_Summary[[#This Row],[New_Followers]]-Engagment_Summary[[#This Row],[Unfollows]]/Engagment_Summary[[#This Row],[Total_Followers]])</f>
        <v>727.99893522674279</v>
      </c>
    </row>
    <row r="58" spans="1:9" x14ac:dyDescent="0.3">
      <c r="A58" s="1">
        <v>45544</v>
      </c>
      <c r="B58" t="s">
        <v>27</v>
      </c>
      <c r="C58">
        <v>1592</v>
      </c>
      <c r="D58">
        <v>20</v>
      </c>
      <c r="E58">
        <v>378054</v>
      </c>
      <c r="F58">
        <v>9.09</v>
      </c>
      <c r="G58">
        <v>26663</v>
      </c>
      <c r="H58" s="2">
        <f>(Engagment_Summary[[#This Row],[New_Followers]]-Engagment_Summary[[#This Row],[Unfollows]]) /Engagment_Summary[[#This Row],[Total_Followers]]</f>
        <v>4.1581361392816901E-3</v>
      </c>
      <c r="I58">
        <f>(Engagment_Summary[[#This Row],[New_Followers]]-Engagment_Summary[[#This Row],[Unfollows]]/Engagment_Summary[[#This Row],[Total_Followers]])</f>
        <v>1591.9999470975047</v>
      </c>
    </row>
    <row r="59" spans="1:9" x14ac:dyDescent="0.3">
      <c r="A59" s="1">
        <v>45544</v>
      </c>
      <c r="B59" t="s">
        <v>34</v>
      </c>
      <c r="C59">
        <v>1842</v>
      </c>
      <c r="D59">
        <v>414</v>
      </c>
      <c r="E59">
        <v>307524</v>
      </c>
      <c r="F59">
        <v>1.76</v>
      </c>
      <c r="G59">
        <v>40478</v>
      </c>
      <c r="H59" s="2">
        <f>(Engagment_Summary[[#This Row],[New_Followers]]-Engagment_Summary[[#This Row],[Unfollows]]) /Engagment_Summary[[#This Row],[Total_Followers]]</f>
        <v>4.6435400163889647E-3</v>
      </c>
      <c r="I59">
        <f>(Engagment_Summary[[#This Row],[New_Followers]]-Engagment_Summary[[#This Row],[Unfollows]]/Engagment_Summary[[#This Row],[Total_Followers]])</f>
        <v>1841.9986537636087</v>
      </c>
    </row>
    <row r="60" spans="1:9" x14ac:dyDescent="0.3">
      <c r="A60" s="1">
        <v>45544</v>
      </c>
      <c r="B60" t="s">
        <v>14</v>
      </c>
      <c r="C60">
        <v>751</v>
      </c>
      <c r="D60">
        <v>491</v>
      </c>
      <c r="E60">
        <v>434047</v>
      </c>
      <c r="F60">
        <v>9.24</v>
      </c>
      <c r="G60">
        <v>15476</v>
      </c>
      <c r="H60" s="2">
        <f>(Engagment_Summary[[#This Row],[New_Followers]]-Engagment_Summary[[#This Row],[Unfollows]]) /Engagment_Summary[[#This Row],[Total_Followers]]</f>
        <v>5.990134708914012E-4</v>
      </c>
      <c r="I60">
        <f>(Engagment_Summary[[#This Row],[New_Followers]]-Engagment_Summary[[#This Row],[Unfollows]]/Engagment_Summary[[#This Row],[Total_Followers]])</f>
        <v>750.99886878609925</v>
      </c>
    </row>
    <row r="61" spans="1:9" x14ac:dyDescent="0.3">
      <c r="A61" s="1">
        <v>45544</v>
      </c>
      <c r="B61" t="s">
        <v>25</v>
      </c>
      <c r="C61">
        <v>1409</v>
      </c>
      <c r="D61">
        <v>309</v>
      </c>
      <c r="E61">
        <v>64583</v>
      </c>
      <c r="F61">
        <v>8.99</v>
      </c>
      <c r="G61">
        <v>10217</v>
      </c>
      <c r="H61" s="2">
        <f>(Engagment_Summary[[#This Row],[New_Followers]]-Engagment_Summary[[#This Row],[Unfollows]]) /Engagment_Summary[[#This Row],[Total_Followers]]</f>
        <v>1.7032345973398571E-2</v>
      </c>
      <c r="I61">
        <f>(Engagment_Summary[[#This Row],[New_Followers]]-Engagment_Summary[[#This Row],[Unfollows]]/Engagment_Summary[[#This Row],[Total_Followers]])</f>
        <v>1408.9952154591765</v>
      </c>
    </row>
    <row r="62" spans="1:9" x14ac:dyDescent="0.3">
      <c r="A62" s="1">
        <v>45551</v>
      </c>
      <c r="B62" t="s">
        <v>27</v>
      </c>
      <c r="C62">
        <v>778</v>
      </c>
      <c r="D62">
        <v>401</v>
      </c>
      <c r="E62">
        <v>50793</v>
      </c>
      <c r="F62">
        <v>3.4</v>
      </c>
      <c r="G62">
        <v>21939</v>
      </c>
      <c r="H62" s="2">
        <f>(Engagment_Summary[[#This Row],[New_Followers]]-Engagment_Summary[[#This Row],[Unfollows]]) /Engagment_Summary[[#This Row],[Total_Followers]]</f>
        <v>7.4222825979957871E-3</v>
      </c>
      <c r="I62">
        <f>(Engagment_Summary[[#This Row],[New_Followers]]-Engagment_Summary[[#This Row],[Unfollows]]/Engagment_Summary[[#This Row],[Total_Followers]])</f>
        <v>777.99210521134808</v>
      </c>
    </row>
    <row r="63" spans="1:9" x14ac:dyDescent="0.3">
      <c r="A63" s="1">
        <v>45551</v>
      </c>
      <c r="B63" t="s">
        <v>34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 s="2">
        <f>(Engagment_Summary[[#This Row],[New_Followers]]-Engagment_Summary[[#This Row],[Unfollows]]) /Engagment_Summary[[#This Row],[Total_Followers]]</f>
        <v>2.0668041724136477E-4</v>
      </c>
      <c r="I63">
        <f>(Engagment_Summary[[#This Row],[New_Followers]]-Engagment_Summary[[#This Row],[Unfollows]]/Engagment_Summary[[#This Row],[Total_Followers]])</f>
        <v>442.99927240057195</v>
      </c>
    </row>
    <row r="64" spans="1:9" x14ac:dyDescent="0.3">
      <c r="A64" s="1">
        <v>45551</v>
      </c>
      <c r="B64" t="s">
        <v>14</v>
      </c>
      <c r="C64">
        <v>1472</v>
      </c>
      <c r="D64">
        <v>347</v>
      </c>
      <c r="E64">
        <v>392355</v>
      </c>
      <c r="F64">
        <v>8.59</v>
      </c>
      <c r="G64">
        <v>30270</v>
      </c>
      <c r="H64" s="2">
        <f>(Engagment_Summary[[#This Row],[New_Followers]]-Engagment_Summary[[#This Row],[Unfollows]]) /Engagment_Summary[[#This Row],[Total_Followers]]</f>
        <v>2.8673012960201858E-3</v>
      </c>
      <c r="I64">
        <f>(Engagment_Summary[[#This Row],[New_Followers]]-Engagment_Summary[[#This Row],[Unfollows]]/Engagment_Summary[[#This Row],[Total_Followers]])</f>
        <v>1471.9991155968446</v>
      </c>
    </row>
    <row r="65" spans="1:9" x14ac:dyDescent="0.3">
      <c r="A65" s="1">
        <v>45551</v>
      </c>
      <c r="B65" t="s">
        <v>25</v>
      </c>
      <c r="C65">
        <v>123</v>
      </c>
      <c r="D65">
        <v>155</v>
      </c>
      <c r="E65">
        <v>119934</v>
      </c>
      <c r="F65">
        <v>3.5</v>
      </c>
      <c r="G65">
        <v>5442</v>
      </c>
      <c r="H65" s="2">
        <f>(Engagment_Summary[[#This Row],[New_Followers]]-Engagment_Summary[[#This Row],[Unfollows]]) /Engagment_Summary[[#This Row],[Total_Followers]]</f>
        <v>-2.6681341404439108E-4</v>
      </c>
      <c r="I65">
        <f>(Engagment_Summary[[#This Row],[New_Followers]]-Engagment_Summary[[#This Row],[Unfollows]]/Engagment_Summary[[#This Row],[Total_Followers]])</f>
        <v>122.99870762252573</v>
      </c>
    </row>
    <row r="66" spans="1:9" x14ac:dyDescent="0.3">
      <c r="A66" s="1">
        <v>45558</v>
      </c>
      <c r="B66" t="s">
        <v>27</v>
      </c>
      <c r="C66">
        <v>817</v>
      </c>
      <c r="D66">
        <v>151</v>
      </c>
      <c r="E66">
        <v>422625</v>
      </c>
      <c r="F66">
        <v>2.36</v>
      </c>
      <c r="G66">
        <v>1083</v>
      </c>
      <c r="H66" s="2">
        <f>(Engagment_Summary[[#This Row],[New_Followers]]-Engagment_Summary[[#This Row],[Unfollows]]) /Engagment_Summary[[#This Row],[Total_Followers]]</f>
        <v>1.5758651286601596E-3</v>
      </c>
      <c r="I66">
        <f>(Engagment_Summary[[#This Row],[New_Followers]]-Engagment_Summary[[#This Row],[Unfollows]]/Engagment_Summary[[#This Row],[Total_Followers]])</f>
        <v>816.99964270925761</v>
      </c>
    </row>
    <row r="67" spans="1:9" x14ac:dyDescent="0.3">
      <c r="A67" s="1">
        <v>45558</v>
      </c>
      <c r="B67" t="s">
        <v>34</v>
      </c>
      <c r="C67">
        <v>198</v>
      </c>
      <c r="D67">
        <v>217</v>
      </c>
      <c r="E67">
        <v>239753</v>
      </c>
      <c r="F67">
        <v>7.36</v>
      </c>
      <c r="G67">
        <v>11901</v>
      </c>
      <c r="H67" s="2">
        <f>(Engagment_Summary[[#This Row],[New_Followers]]-Engagment_Summary[[#This Row],[Unfollows]]) /Engagment_Summary[[#This Row],[Total_Followers]]</f>
        <v>-7.9248226299566635E-5</v>
      </c>
      <c r="I67">
        <f>(Engagment_Summary[[#This Row],[New_Followers]]-Engagment_Summary[[#This Row],[Unfollows]]/Engagment_Summary[[#This Row],[Total_Followers]])</f>
        <v>197.99909490183649</v>
      </c>
    </row>
    <row r="68" spans="1:9" x14ac:dyDescent="0.3">
      <c r="A68" s="1">
        <v>45558</v>
      </c>
      <c r="B68" t="s">
        <v>14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 s="2">
        <f>(Engagment_Summary[[#This Row],[New_Followers]]-Engagment_Summary[[#This Row],[Unfollows]]) /Engagment_Summary[[#This Row],[Total_Followers]]</f>
        <v>6.2566104068286429E-3</v>
      </c>
      <c r="I68">
        <f>(Engagment_Summary[[#This Row],[New_Followers]]-Engagment_Summary[[#This Row],[Unfollows]]/Engagment_Summary[[#This Row],[Total_Followers]])</f>
        <v>1910.9991397160691</v>
      </c>
    </row>
    <row r="69" spans="1:9" x14ac:dyDescent="0.3">
      <c r="A69" s="1">
        <v>45558</v>
      </c>
      <c r="B69" t="s">
        <v>25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 s="2">
        <f>(Engagment_Summary[[#This Row],[New_Followers]]-Engagment_Summary[[#This Row],[Unfollows]]) /Engagment_Summary[[#This Row],[Total_Followers]]</f>
        <v>1.592351646960128E-2</v>
      </c>
      <c r="I69">
        <f>(Engagment_Summary[[#This Row],[New_Followers]]-Engagment_Summary[[#This Row],[Unfollows]]/Engagment_Summary[[#This Row],[Total_Followers]])</f>
        <v>1217.9966443484179</v>
      </c>
    </row>
    <row r="70" spans="1:9" x14ac:dyDescent="0.3">
      <c r="A70" s="1">
        <v>45565</v>
      </c>
      <c r="B70" t="s">
        <v>27</v>
      </c>
      <c r="C70">
        <v>1433</v>
      </c>
      <c r="D70">
        <v>408</v>
      </c>
      <c r="E70">
        <v>370269</v>
      </c>
      <c r="F70">
        <v>3.3</v>
      </c>
      <c r="G70">
        <v>30575</v>
      </c>
      <c r="H70" s="2">
        <f>(Engagment_Summary[[#This Row],[New_Followers]]-Engagment_Summary[[#This Row],[Unfollows]]) /Engagment_Summary[[#This Row],[Total_Followers]]</f>
        <v>2.7682576721248606E-3</v>
      </c>
      <c r="I70">
        <f>(Engagment_Summary[[#This Row],[New_Followers]]-Engagment_Summary[[#This Row],[Unfollows]]/Engagment_Summary[[#This Row],[Total_Followers]])</f>
        <v>1432.9988980984094</v>
      </c>
    </row>
    <row r="71" spans="1:9" x14ac:dyDescent="0.3">
      <c r="A71" s="1">
        <v>45565</v>
      </c>
      <c r="B71" t="s">
        <v>34</v>
      </c>
      <c r="C71">
        <v>250</v>
      </c>
      <c r="D71">
        <v>429</v>
      </c>
      <c r="E71">
        <v>453423</v>
      </c>
      <c r="F71">
        <v>1.77</v>
      </c>
      <c r="G71">
        <v>2315</v>
      </c>
      <c r="H71" s="2">
        <f>(Engagment_Summary[[#This Row],[New_Followers]]-Engagment_Summary[[#This Row],[Unfollows]]) /Engagment_Summary[[#This Row],[Total_Followers]]</f>
        <v>-3.9477485703195471E-4</v>
      </c>
      <c r="I71">
        <f>(Engagment_Summary[[#This Row],[New_Followers]]-Engagment_Summary[[#This Row],[Unfollows]]/Engagment_Summary[[#This Row],[Total_Followers]])</f>
        <v>249.99905386361081</v>
      </c>
    </row>
    <row r="72" spans="1:9" x14ac:dyDescent="0.3">
      <c r="A72" s="1">
        <v>45565</v>
      </c>
      <c r="B72" t="s">
        <v>14</v>
      </c>
      <c r="C72">
        <v>752</v>
      </c>
      <c r="D72">
        <v>153</v>
      </c>
      <c r="E72">
        <v>64906</v>
      </c>
      <c r="F72">
        <v>2.09</v>
      </c>
      <c r="G72">
        <v>12148</v>
      </c>
      <c r="H72" s="2">
        <f>(Engagment_Summary[[#This Row],[New_Followers]]-Engagment_Summary[[#This Row],[Unfollows]]) /Engagment_Summary[[#This Row],[Total_Followers]]</f>
        <v>9.2287307798970819E-3</v>
      </c>
      <c r="I72">
        <f>(Engagment_Summary[[#This Row],[New_Followers]]-Engagment_Summary[[#This Row],[Unfollows]]/Engagment_Summary[[#This Row],[Total_Followers]])</f>
        <v>751.99764274489257</v>
      </c>
    </row>
    <row r="73" spans="1:9" x14ac:dyDescent="0.3">
      <c r="A73" s="1">
        <v>45565</v>
      </c>
      <c r="B73" t="s">
        <v>25</v>
      </c>
      <c r="C73">
        <v>1918</v>
      </c>
      <c r="D73">
        <v>212</v>
      </c>
      <c r="E73">
        <v>94360</v>
      </c>
      <c r="F73">
        <v>7.36</v>
      </c>
      <c r="G73">
        <v>36851</v>
      </c>
      <c r="H73" s="2">
        <f>(Engagment_Summary[[#This Row],[New_Followers]]-Engagment_Summary[[#This Row],[Unfollows]]) /Engagment_Summary[[#This Row],[Total_Followers]]</f>
        <v>1.8079694785926241E-2</v>
      </c>
      <c r="I73">
        <f>(Engagment_Summary[[#This Row],[New_Followers]]-Engagment_Summary[[#This Row],[Unfollows]]/Engagment_Summary[[#This Row],[Total_Followers]])</f>
        <v>1917.9977532852904</v>
      </c>
    </row>
    <row r="74" spans="1:9" x14ac:dyDescent="0.3">
      <c r="A74" s="1">
        <v>45572</v>
      </c>
      <c r="B74" t="s">
        <v>27</v>
      </c>
      <c r="C74">
        <v>1939</v>
      </c>
      <c r="D74">
        <v>67</v>
      </c>
      <c r="E74">
        <v>187183</v>
      </c>
      <c r="F74">
        <v>6.25</v>
      </c>
      <c r="G74">
        <v>41215</v>
      </c>
      <c r="H74" s="2">
        <f>(Engagment_Summary[[#This Row],[New_Followers]]-Engagment_Summary[[#This Row],[Unfollows]]) /Engagment_Summary[[#This Row],[Total_Followers]]</f>
        <v>1.0000908202133741E-2</v>
      </c>
      <c r="I74">
        <f>(Engagment_Summary[[#This Row],[New_Followers]]-Engagment_Summary[[#This Row],[Unfollows]]/Engagment_Summary[[#This Row],[Total_Followers]])</f>
        <v>1938.9996420615121</v>
      </c>
    </row>
    <row r="75" spans="1:9" x14ac:dyDescent="0.3">
      <c r="A75" s="1">
        <v>45572</v>
      </c>
      <c r="B75" t="s">
        <v>34</v>
      </c>
      <c r="C75">
        <v>1929</v>
      </c>
      <c r="D75">
        <v>267</v>
      </c>
      <c r="E75">
        <v>379363</v>
      </c>
      <c r="F75">
        <v>1.75</v>
      </c>
      <c r="G75">
        <v>43836</v>
      </c>
      <c r="H75" s="2">
        <f>(Engagment_Summary[[#This Row],[New_Followers]]-Engagment_Summary[[#This Row],[Unfollows]]) /Engagment_Summary[[#This Row],[Total_Followers]]</f>
        <v>4.3810281972675247E-3</v>
      </c>
      <c r="I75">
        <f>(Engagment_Summary[[#This Row],[New_Followers]]-Engagment_Summary[[#This Row],[Unfollows]]/Engagment_Summary[[#This Row],[Total_Followers]])</f>
        <v>1928.999296188611</v>
      </c>
    </row>
    <row r="76" spans="1:9" x14ac:dyDescent="0.3">
      <c r="A76" s="1">
        <v>45572</v>
      </c>
      <c r="B76" t="s">
        <v>14</v>
      </c>
      <c r="C76">
        <v>437</v>
      </c>
      <c r="D76">
        <v>330</v>
      </c>
      <c r="E76">
        <v>476486</v>
      </c>
      <c r="F76">
        <v>4.97</v>
      </c>
      <c r="G76">
        <v>4509</v>
      </c>
      <c r="H76" s="2">
        <f>(Engagment_Summary[[#This Row],[New_Followers]]-Engagment_Summary[[#This Row],[Unfollows]]) /Engagment_Summary[[#This Row],[Total_Followers]]</f>
        <v>2.2456063766826309E-4</v>
      </c>
      <c r="I76">
        <f>(Engagment_Summary[[#This Row],[New_Followers]]-Engagment_Summary[[#This Row],[Unfollows]]/Engagment_Summary[[#This Row],[Total_Followers]])</f>
        <v>436.99930742980905</v>
      </c>
    </row>
    <row r="77" spans="1:9" x14ac:dyDescent="0.3">
      <c r="A77" s="1">
        <v>45572</v>
      </c>
      <c r="B77" t="s">
        <v>25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 s="2">
        <f>(Engagment_Summary[[#This Row],[New_Followers]]-Engagment_Summary[[#This Row],[Unfollows]]) /Engagment_Summary[[#This Row],[Total_Followers]]</f>
        <v>1.0019784829366461E-3</v>
      </c>
      <c r="I77">
        <f>(Engagment_Summary[[#This Row],[New_Followers]]-Engagment_Summary[[#This Row],[Unfollows]]/Engagment_Summary[[#This Row],[Total_Followers]])</f>
        <v>306.99839513615871</v>
      </c>
    </row>
    <row r="78" spans="1:9" x14ac:dyDescent="0.3">
      <c r="A78" s="1">
        <v>45579</v>
      </c>
      <c r="B78" t="s">
        <v>27</v>
      </c>
      <c r="C78">
        <v>1527</v>
      </c>
      <c r="D78">
        <v>303</v>
      </c>
      <c r="E78">
        <v>388555</v>
      </c>
      <c r="F78">
        <v>8.9</v>
      </c>
      <c r="G78">
        <v>36397</v>
      </c>
      <c r="H78" s="2">
        <f>(Engagment_Summary[[#This Row],[New_Followers]]-Engagment_Summary[[#This Row],[Unfollows]]) /Engagment_Summary[[#This Row],[Total_Followers]]</f>
        <v>3.1501331857780751E-3</v>
      </c>
      <c r="I78">
        <f>(Engagment_Summary[[#This Row],[New_Followers]]-Engagment_Summary[[#This Row],[Unfollows]]/Engagment_Summary[[#This Row],[Total_Followers]])</f>
        <v>1526.9992201876182</v>
      </c>
    </row>
    <row r="79" spans="1:9" x14ac:dyDescent="0.3">
      <c r="A79" s="1">
        <v>45579</v>
      </c>
      <c r="B79" t="s">
        <v>34</v>
      </c>
      <c r="C79">
        <v>643</v>
      </c>
      <c r="D79">
        <v>358</v>
      </c>
      <c r="E79">
        <v>157599</v>
      </c>
      <c r="F79">
        <v>3.88</v>
      </c>
      <c r="G79">
        <v>7285</v>
      </c>
      <c r="H79" s="2">
        <f>(Engagment_Summary[[#This Row],[New_Followers]]-Engagment_Summary[[#This Row],[Unfollows]]) /Engagment_Summary[[#This Row],[Total_Followers]]</f>
        <v>1.8083871090552605E-3</v>
      </c>
      <c r="I79">
        <f>(Engagment_Summary[[#This Row],[New_Followers]]-Engagment_Summary[[#This Row],[Unfollows]]/Engagment_Summary[[#This Row],[Total_Followers]])</f>
        <v>642.99772841198228</v>
      </c>
    </row>
    <row r="80" spans="1:9" x14ac:dyDescent="0.3">
      <c r="A80" s="1">
        <v>45579</v>
      </c>
      <c r="B80" t="s">
        <v>14</v>
      </c>
      <c r="C80">
        <v>201</v>
      </c>
      <c r="D80">
        <v>221</v>
      </c>
      <c r="E80">
        <v>309772</v>
      </c>
      <c r="F80">
        <v>5.9</v>
      </c>
      <c r="G80">
        <v>33174</v>
      </c>
      <c r="H80" s="2">
        <f>(Engagment_Summary[[#This Row],[New_Followers]]-Engagment_Summary[[#This Row],[Unfollows]]) /Engagment_Summary[[#This Row],[Total_Followers]]</f>
        <v>-6.456361452939582E-5</v>
      </c>
      <c r="I80">
        <f>(Engagment_Summary[[#This Row],[New_Followers]]-Engagment_Summary[[#This Row],[Unfollows]]/Engagment_Summary[[#This Row],[Total_Followers]])</f>
        <v>200.99928657205945</v>
      </c>
    </row>
    <row r="81" spans="1:9" x14ac:dyDescent="0.3">
      <c r="A81" s="1">
        <v>45579</v>
      </c>
      <c r="B81" t="s">
        <v>25</v>
      </c>
      <c r="C81">
        <v>414</v>
      </c>
      <c r="D81">
        <v>47</v>
      </c>
      <c r="E81">
        <v>199178</v>
      </c>
      <c r="F81">
        <v>1.53</v>
      </c>
      <c r="G81">
        <v>6742</v>
      </c>
      <c r="H81" s="2">
        <f>(Engagment_Summary[[#This Row],[New_Followers]]-Engagment_Summary[[#This Row],[Unfollows]]) /Engagment_Summary[[#This Row],[Total_Followers]]</f>
        <v>1.8425729749269497E-3</v>
      </c>
      <c r="I81">
        <f>(Engagment_Summary[[#This Row],[New_Followers]]-Engagment_Summary[[#This Row],[Unfollows]]/Engagment_Summary[[#This Row],[Total_Followers]])</f>
        <v>413.99976403016399</v>
      </c>
    </row>
    <row r="82" spans="1:9" x14ac:dyDescent="0.3">
      <c r="A82" s="1">
        <v>45586</v>
      </c>
      <c r="B82" t="s">
        <v>27</v>
      </c>
      <c r="C82">
        <v>703</v>
      </c>
      <c r="D82">
        <v>441</v>
      </c>
      <c r="E82">
        <v>357089</v>
      </c>
      <c r="F82">
        <v>6.5</v>
      </c>
      <c r="G82">
        <v>32478</v>
      </c>
      <c r="H82" s="2">
        <f>(Engagment_Summary[[#This Row],[New_Followers]]-Engagment_Summary[[#This Row],[Unfollows]]) /Engagment_Summary[[#This Row],[Total_Followers]]</f>
        <v>7.3371064356504961E-4</v>
      </c>
      <c r="I82">
        <f>(Engagment_Summary[[#This Row],[New_Followers]]-Engagment_Summary[[#This Row],[Unfollows]]/Engagment_Summary[[#This Row],[Total_Followers]])</f>
        <v>702.99876501376411</v>
      </c>
    </row>
    <row r="83" spans="1:9" x14ac:dyDescent="0.3">
      <c r="A83" s="1">
        <v>45586</v>
      </c>
      <c r="B83" t="s">
        <v>34</v>
      </c>
      <c r="C83">
        <v>508</v>
      </c>
      <c r="D83">
        <v>69</v>
      </c>
      <c r="E83">
        <v>23492</v>
      </c>
      <c r="F83">
        <v>3.16</v>
      </c>
      <c r="G83">
        <v>42824</v>
      </c>
      <c r="H83" s="2">
        <f>(Engagment_Summary[[#This Row],[New_Followers]]-Engagment_Summary[[#This Row],[Unfollows]]) /Engagment_Summary[[#This Row],[Total_Followers]]</f>
        <v>1.8687212668142345E-2</v>
      </c>
      <c r="I83">
        <f>(Engagment_Summary[[#This Row],[New_Followers]]-Engagment_Summary[[#This Row],[Unfollows]]/Engagment_Summary[[#This Row],[Total_Followers]])</f>
        <v>507.99706282989956</v>
      </c>
    </row>
    <row r="84" spans="1:9" x14ac:dyDescent="0.3">
      <c r="A84" s="1">
        <v>45586</v>
      </c>
      <c r="B84" t="s">
        <v>14</v>
      </c>
      <c r="C84">
        <v>697</v>
      </c>
      <c r="D84">
        <v>61</v>
      </c>
      <c r="E84">
        <v>258287</v>
      </c>
      <c r="F84">
        <v>8.25</v>
      </c>
      <c r="G84">
        <v>21208</v>
      </c>
      <c r="H84" s="2">
        <f>(Engagment_Summary[[#This Row],[New_Followers]]-Engagment_Summary[[#This Row],[Unfollows]]) /Engagment_Summary[[#This Row],[Total_Followers]]</f>
        <v>2.4623771231227277E-3</v>
      </c>
      <c r="I84">
        <f>(Engagment_Summary[[#This Row],[New_Followers]]-Engagment_Summary[[#This Row],[Unfollows]]/Engagment_Summary[[#This Row],[Total_Followers]])</f>
        <v>696.99976382860928</v>
      </c>
    </row>
    <row r="85" spans="1:9" x14ac:dyDescent="0.3">
      <c r="A85" s="1">
        <v>45586</v>
      </c>
      <c r="B85" t="s">
        <v>25</v>
      </c>
      <c r="C85">
        <v>1707</v>
      </c>
      <c r="D85">
        <v>223</v>
      </c>
      <c r="E85">
        <v>256910</v>
      </c>
      <c r="F85">
        <v>5.41</v>
      </c>
      <c r="G85">
        <v>44321</v>
      </c>
      <c r="H85" s="2">
        <f>(Engagment_Summary[[#This Row],[New_Followers]]-Engagment_Summary[[#This Row],[Unfollows]]) /Engagment_Summary[[#This Row],[Total_Followers]]</f>
        <v>5.7763419096181542E-3</v>
      </c>
      <c r="I85">
        <f>(Engagment_Summary[[#This Row],[New_Followers]]-Engagment_Summary[[#This Row],[Unfollows]]/Engagment_Summary[[#This Row],[Total_Followers]])</f>
        <v>1706.9991319917481</v>
      </c>
    </row>
    <row r="86" spans="1:9" x14ac:dyDescent="0.3">
      <c r="A86" s="1">
        <v>45593</v>
      </c>
      <c r="B86" t="s">
        <v>27</v>
      </c>
      <c r="C86">
        <v>642</v>
      </c>
      <c r="D86">
        <v>66</v>
      </c>
      <c r="E86">
        <v>346522</v>
      </c>
      <c r="F86">
        <v>5.85</v>
      </c>
      <c r="G86">
        <v>13116</v>
      </c>
      <c r="H86" s="2">
        <f>(Engagment_Summary[[#This Row],[New_Followers]]-Engagment_Summary[[#This Row],[Unfollows]]) /Engagment_Summary[[#This Row],[Total_Followers]]</f>
        <v>1.6622321237901201E-3</v>
      </c>
      <c r="I86">
        <f>(Engagment_Summary[[#This Row],[New_Followers]]-Engagment_Summary[[#This Row],[Unfollows]]/Engagment_Summary[[#This Row],[Total_Followers]])</f>
        <v>641.9998095359025</v>
      </c>
    </row>
    <row r="87" spans="1:9" x14ac:dyDescent="0.3">
      <c r="A87" s="1">
        <v>45593</v>
      </c>
      <c r="B87" t="s">
        <v>34</v>
      </c>
      <c r="C87">
        <v>859</v>
      </c>
      <c r="D87">
        <v>473</v>
      </c>
      <c r="E87">
        <v>209987</v>
      </c>
      <c r="F87">
        <v>4.46</v>
      </c>
      <c r="G87">
        <v>30214</v>
      </c>
      <c r="H87" s="2">
        <f>(Engagment_Summary[[#This Row],[New_Followers]]-Engagment_Summary[[#This Row],[Unfollows]]) /Engagment_Summary[[#This Row],[Total_Followers]]</f>
        <v>1.8382090319876945E-3</v>
      </c>
      <c r="I87">
        <f>(Engagment_Summary[[#This Row],[New_Followers]]-Engagment_Summary[[#This Row],[Unfollows]]/Engagment_Summary[[#This Row],[Total_Followers]])</f>
        <v>858.99774747960589</v>
      </c>
    </row>
    <row r="88" spans="1:9" x14ac:dyDescent="0.3">
      <c r="A88" s="1">
        <v>45593</v>
      </c>
      <c r="B88" t="s">
        <v>14</v>
      </c>
      <c r="C88">
        <v>191</v>
      </c>
      <c r="D88">
        <v>154</v>
      </c>
      <c r="E88">
        <v>240550</v>
      </c>
      <c r="F88">
        <v>5.22</v>
      </c>
      <c r="G88">
        <v>15827</v>
      </c>
      <c r="H88" s="2">
        <f>(Engagment_Summary[[#This Row],[New_Followers]]-Engagment_Summary[[#This Row],[Unfollows]]) /Engagment_Summary[[#This Row],[Total_Followers]]</f>
        <v>1.5381417584701726E-4</v>
      </c>
      <c r="I88">
        <f>(Engagment_Summary[[#This Row],[New_Followers]]-Engagment_Summary[[#This Row],[Unfollows]]/Engagment_Summary[[#This Row],[Total_Followers]])</f>
        <v>190.99935980045728</v>
      </c>
    </row>
    <row r="89" spans="1:9" x14ac:dyDescent="0.3">
      <c r="A89" s="1">
        <v>45593</v>
      </c>
      <c r="B89" t="s">
        <v>25</v>
      </c>
      <c r="C89">
        <v>1814</v>
      </c>
      <c r="D89">
        <v>157</v>
      </c>
      <c r="E89">
        <v>305827</v>
      </c>
      <c r="F89">
        <v>1.99</v>
      </c>
      <c r="G89">
        <v>46643</v>
      </c>
      <c r="H89" s="2">
        <f>(Engagment_Summary[[#This Row],[New_Followers]]-Engagment_Summary[[#This Row],[Unfollows]]) /Engagment_Summary[[#This Row],[Total_Followers]]</f>
        <v>5.4180958515762179E-3</v>
      </c>
      <c r="I89">
        <f>(Engagment_Summary[[#This Row],[New_Followers]]-Engagment_Summary[[#This Row],[Unfollows]]/Engagment_Summary[[#This Row],[Total_Followers]])</f>
        <v>1813.9994866378704</v>
      </c>
    </row>
    <row r="90" spans="1:9" x14ac:dyDescent="0.3">
      <c r="A90" s="1">
        <v>45600</v>
      </c>
      <c r="B90" t="s">
        <v>27</v>
      </c>
      <c r="C90">
        <v>1466</v>
      </c>
      <c r="D90">
        <v>69</v>
      </c>
      <c r="E90">
        <v>54935</v>
      </c>
      <c r="F90">
        <v>6.85</v>
      </c>
      <c r="G90">
        <v>36484</v>
      </c>
      <c r="H90" s="2">
        <f>(Engagment_Summary[[#This Row],[New_Followers]]-Engagment_Summary[[#This Row],[Unfollows]]) /Engagment_Summary[[#This Row],[Total_Followers]]</f>
        <v>2.5430053699827069E-2</v>
      </c>
      <c r="I90">
        <f>(Engagment_Summary[[#This Row],[New_Followers]]-Engagment_Summary[[#This Row],[Unfollows]]/Engagment_Summary[[#This Row],[Total_Followers]])</f>
        <v>1465.9987439701465</v>
      </c>
    </row>
    <row r="91" spans="1:9" x14ac:dyDescent="0.3">
      <c r="A91" s="1">
        <v>45600</v>
      </c>
      <c r="B91" t="s">
        <v>34</v>
      </c>
      <c r="C91">
        <v>947</v>
      </c>
      <c r="D91">
        <v>407</v>
      </c>
      <c r="E91">
        <v>319186</v>
      </c>
      <c r="F91">
        <v>3.32</v>
      </c>
      <c r="G91">
        <v>4996</v>
      </c>
      <c r="H91" s="2">
        <f>(Engagment_Summary[[#This Row],[New_Followers]]-Engagment_Summary[[#This Row],[Unfollows]]) /Engagment_Summary[[#This Row],[Total_Followers]]</f>
        <v>1.6918035252172713E-3</v>
      </c>
      <c r="I91">
        <f>(Engagment_Summary[[#This Row],[New_Followers]]-Engagment_Summary[[#This Row],[Unfollows]]/Engagment_Summary[[#This Row],[Total_Followers]])</f>
        <v>946.99872488141716</v>
      </c>
    </row>
    <row r="92" spans="1:9" x14ac:dyDescent="0.3">
      <c r="A92" s="1">
        <v>45600</v>
      </c>
      <c r="B92" t="s">
        <v>14</v>
      </c>
      <c r="C92">
        <v>1821</v>
      </c>
      <c r="D92">
        <v>218</v>
      </c>
      <c r="E92">
        <v>439080</v>
      </c>
      <c r="F92">
        <v>5.68</v>
      </c>
      <c r="G92">
        <v>36095</v>
      </c>
      <c r="H92" s="2">
        <f>(Engagment_Summary[[#This Row],[New_Followers]]-Engagment_Summary[[#This Row],[Unfollows]]) /Engagment_Summary[[#This Row],[Total_Followers]]</f>
        <v>3.6508153411678964E-3</v>
      </c>
      <c r="I92">
        <f>(Engagment_Summary[[#This Row],[New_Followers]]-Engagment_Summary[[#This Row],[Unfollows]]/Engagment_Summary[[#This Row],[Total_Followers]])</f>
        <v>1820.9995035073334</v>
      </c>
    </row>
    <row r="93" spans="1:9" x14ac:dyDescent="0.3">
      <c r="A93" s="1">
        <v>45600</v>
      </c>
      <c r="B93" t="s">
        <v>25</v>
      </c>
      <c r="C93">
        <v>1507</v>
      </c>
      <c r="D93">
        <v>463</v>
      </c>
      <c r="E93">
        <v>258944</v>
      </c>
      <c r="F93">
        <v>6.08</v>
      </c>
      <c r="G93">
        <v>16443</v>
      </c>
      <c r="H93" s="2">
        <f>(Engagment_Summary[[#This Row],[New_Followers]]-Engagment_Summary[[#This Row],[Unfollows]]) /Engagment_Summary[[#This Row],[Total_Followers]]</f>
        <v>4.0317597627286209E-3</v>
      </c>
      <c r="I93">
        <f>(Engagment_Summary[[#This Row],[New_Followers]]-Engagment_Summary[[#This Row],[Unfollows]]/Engagment_Summary[[#This Row],[Total_Followers]])</f>
        <v>1506.998211968611</v>
      </c>
    </row>
    <row r="94" spans="1:9" x14ac:dyDescent="0.3">
      <c r="A94" s="1">
        <v>45607</v>
      </c>
      <c r="B94" t="s">
        <v>27</v>
      </c>
      <c r="C94">
        <v>1075</v>
      </c>
      <c r="D94">
        <v>173</v>
      </c>
      <c r="E94">
        <v>51395</v>
      </c>
      <c r="F94">
        <v>4.66</v>
      </c>
      <c r="G94">
        <v>47812</v>
      </c>
      <c r="H94" s="2">
        <f>(Engagment_Summary[[#This Row],[New_Followers]]-Engagment_Summary[[#This Row],[Unfollows]]) /Engagment_Summary[[#This Row],[Total_Followers]]</f>
        <v>1.7550345364335054E-2</v>
      </c>
      <c r="I94">
        <f>(Engagment_Summary[[#This Row],[New_Followers]]-Engagment_Summary[[#This Row],[Unfollows]]/Engagment_Summary[[#This Row],[Total_Followers]])</f>
        <v>1074.9966339138048</v>
      </c>
    </row>
    <row r="95" spans="1:9" x14ac:dyDescent="0.3">
      <c r="A95" s="1">
        <v>45607</v>
      </c>
      <c r="B95" t="s">
        <v>34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 s="2">
        <f>(Engagment_Summary[[#This Row],[New_Followers]]-Engagment_Summary[[#This Row],[Unfollows]]) /Engagment_Summary[[#This Row],[Total_Followers]]</f>
        <v>-3.4250669665215861E-4</v>
      </c>
      <c r="I95">
        <f>(Engagment_Summary[[#This Row],[New_Followers]]-Engagment_Summary[[#This Row],[Unfollows]]/Engagment_Summary[[#This Row],[Total_Followers]])</f>
        <v>170.99910495891535</v>
      </c>
    </row>
    <row r="96" spans="1:9" x14ac:dyDescent="0.3">
      <c r="A96" s="1">
        <v>45607</v>
      </c>
      <c r="B96" t="s">
        <v>14</v>
      </c>
      <c r="C96">
        <v>1487</v>
      </c>
      <c r="D96">
        <v>337</v>
      </c>
      <c r="E96">
        <v>87305</v>
      </c>
      <c r="F96">
        <v>2.46</v>
      </c>
      <c r="G96">
        <v>30428</v>
      </c>
      <c r="H96" s="2">
        <f>(Engagment_Summary[[#This Row],[New_Followers]]-Engagment_Summary[[#This Row],[Unfollows]]) /Engagment_Summary[[#This Row],[Total_Followers]]</f>
        <v>1.3172212358971423E-2</v>
      </c>
      <c r="I96">
        <f>(Engagment_Summary[[#This Row],[New_Followers]]-Engagment_Summary[[#This Row],[Unfollows]]/Engagment_Summary[[#This Row],[Total_Followers]])</f>
        <v>1486.996139969074</v>
      </c>
    </row>
    <row r="97" spans="1:9" x14ac:dyDescent="0.3">
      <c r="A97" s="1">
        <v>45607</v>
      </c>
      <c r="B97" t="s">
        <v>25</v>
      </c>
      <c r="C97">
        <v>454</v>
      </c>
      <c r="D97">
        <v>105</v>
      </c>
      <c r="E97">
        <v>121091</v>
      </c>
      <c r="F97">
        <v>7.97</v>
      </c>
      <c r="G97">
        <v>9269</v>
      </c>
      <c r="H97" s="2">
        <f>(Engagment_Summary[[#This Row],[New_Followers]]-Engagment_Summary[[#This Row],[Unfollows]]) /Engagment_Summary[[#This Row],[Total_Followers]]</f>
        <v>2.8821299683708945E-3</v>
      </c>
      <c r="I97">
        <f>(Engagment_Summary[[#This Row],[New_Followers]]-Engagment_Summary[[#This Row],[Unfollows]]/Engagment_Summary[[#This Row],[Total_Followers]])</f>
        <v>453.99913288353389</v>
      </c>
    </row>
    <row r="98" spans="1:9" x14ac:dyDescent="0.3">
      <c r="A98" s="1">
        <v>45614</v>
      </c>
      <c r="B98" t="s">
        <v>27</v>
      </c>
      <c r="C98">
        <v>187</v>
      </c>
      <c r="D98">
        <v>236</v>
      </c>
      <c r="E98">
        <v>51087</v>
      </c>
      <c r="F98">
        <v>9.41</v>
      </c>
      <c r="G98">
        <v>29533</v>
      </c>
      <c r="H98" s="2">
        <f>(Engagment_Summary[[#This Row],[New_Followers]]-Engagment_Summary[[#This Row],[Unfollows]]) /Engagment_Summary[[#This Row],[Total_Followers]]</f>
        <v>-9.5914811987394058E-4</v>
      </c>
      <c r="I98">
        <f>(Engagment_Summary[[#This Row],[New_Followers]]-Engagment_Summary[[#This Row],[Unfollows]]/Engagment_Summary[[#This Row],[Total_Followers]])</f>
        <v>186.99538042946347</v>
      </c>
    </row>
    <row r="99" spans="1:9" x14ac:dyDescent="0.3">
      <c r="A99" s="1">
        <v>45614</v>
      </c>
      <c r="B99" t="s">
        <v>34</v>
      </c>
      <c r="C99">
        <v>513</v>
      </c>
      <c r="D99">
        <v>441</v>
      </c>
      <c r="E99">
        <v>338847</v>
      </c>
      <c r="F99">
        <v>2.68</v>
      </c>
      <c r="G99">
        <v>39997</v>
      </c>
      <c r="H99" s="2">
        <f>(Engagment_Summary[[#This Row],[New_Followers]]-Engagment_Summary[[#This Row],[Unfollows]]) /Engagment_Summary[[#This Row],[Total_Followers]]</f>
        <v>2.1248528096751631E-4</v>
      </c>
      <c r="I99">
        <f>(Engagment_Summary[[#This Row],[New_Followers]]-Engagment_Summary[[#This Row],[Unfollows]]/Engagment_Summary[[#This Row],[Total_Followers]])</f>
        <v>512.99869852765403</v>
      </c>
    </row>
    <row r="100" spans="1:9" x14ac:dyDescent="0.3">
      <c r="A100" s="1">
        <v>45614</v>
      </c>
      <c r="B100" t="s">
        <v>14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 s="2">
        <f>(Engagment_Summary[[#This Row],[New_Followers]]-Engagment_Summary[[#This Row],[Unfollows]]) /Engagment_Summary[[#This Row],[Total_Followers]]</f>
        <v>9.1277744844858602E-4</v>
      </c>
      <c r="I100">
        <f>(Engagment_Summary[[#This Row],[New_Followers]]-Engagment_Summary[[#This Row],[Unfollows]]/Engagment_Summary[[#This Row],[Total_Followers]])</f>
        <v>627.99962463309419</v>
      </c>
    </row>
    <row r="101" spans="1:9" x14ac:dyDescent="0.3">
      <c r="A101" s="1">
        <v>45614</v>
      </c>
      <c r="B101" t="s">
        <v>25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 s="2">
        <f>(Engagment_Summary[[#This Row],[New_Followers]]-Engagment_Summary[[#This Row],[Unfollows]]) /Engagment_Summary[[#This Row],[Total_Followers]]</f>
        <v>1.9887634863023914E-4</v>
      </c>
      <c r="I101">
        <f>(Engagment_Summary[[#This Row],[New_Followers]]-Engagment_Summary[[#This Row],[Unfollows]]/Engagment_Summary[[#This Row],[Total_Followers]])</f>
        <v>277.99927741593331</v>
      </c>
    </row>
    <row r="102" spans="1:9" x14ac:dyDescent="0.3">
      <c r="A102" s="1">
        <v>45621</v>
      </c>
      <c r="B102" t="s">
        <v>27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 s="2">
        <f>(Engagment_Summary[[#This Row],[New_Followers]]-Engagment_Summary[[#This Row],[Unfollows]]) /Engagment_Summary[[#This Row],[Total_Followers]]</f>
        <v>5.9936417126309005E-3</v>
      </c>
      <c r="I102">
        <f>(Engagment_Summary[[#This Row],[New_Followers]]-Engagment_Summary[[#This Row],[Unfollows]]/Engagment_Summary[[#This Row],[Total_Followers]])</f>
        <v>1853.9994300198962</v>
      </c>
    </row>
    <row r="103" spans="1:9" x14ac:dyDescent="0.3">
      <c r="A103" s="1">
        <v>45621</v>
      </c>
      <c r="B103" t="s">
        <v>34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 s="2">
        <f>(Engagment_Summary[[#This Row],[New_Followers]]-Engagment_Summary[[#This Row],[Unfollows]]) /Engagment_Summary[[#This Row],[Total_Followers]]</f>
        <v>3.9565022381564839E-3</v>
      </c>
      <c r="I103">
        <f>(Engagment_Summary[[#This Row],[New_Followers]]-Engagment_Summary[[#This Row],[Unfollows]]/Engagment_Summary[[#This Row],[Total_Followers]])</f>
        <v>1709.9988772088243</v>
      </c>
    </row>
    <row r="104" spans="1:9" x14ac:dyDescent="0.3">
      <c r="A104" s="1">
        <v>45621</v>
      </c>
      <c r="B104" t="s">
        <v>14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 s="2">
        <f>(Engagment_Summary[[#This Row],[New_Followers]]-Engagment_Summary[[#This Row],[Unfollows]]) /Engagment_Summary[[#This Row],[Total_Followers]]</f>
        <v>1.1079079758069075E-3</v>
      </c>
      <c r="I104">
        <f>(Engagment_Summary[[#This Row],[New_Followers]]-Engagment_Summary[[#This Row],[Unfollows]]/Engagment_Summary[[#This Row],[Total_Followers]])</f>
        <v>329.99737719744502</v>
      </c>
    </row>
    <row r="105" spans="1:9" x14ac:dyDescent="0.3">
      <c r="A105" s="1">
        <v>45621</v>
      </c>
      <c r="B105" t="s">
        <v>25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 s="2">
        <f>(Engagment_Summary[[#This Row],[New_Followers]]-Engagment_Summary[[#This Row],[Unfollows]]) /Engagment_Summary[[#This Row],[Total_Followers]]</f>
        <v>1.4152074838090669E-2</v>
      </c>
      <c r="I105">
        <f>(Engagment_Summary[[#This Row],[New_Followers]]-Engagment_Summary[[#This Row],[Unfollows]]/Engagment_Summary[[#This Row],[Total_Followers]])</f>
        <v>1292.9934756536341</v>
      </c>
    </row>
    <row r="106" spans="1:9" x14ac:dyDescent="0.3">
      <c r="A106" s="1">
        <v>45628</v>
      </c>
      <c r="B106" t="s">
        <v>27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 s="2">
        <f>(Engagment_Summary[[#This Row],[New_Followers]]-Engagment_Summary[[#This Row],[Unfollows]]) /Engagment_Summary[[#This Row],[Total_Followers]]</f>
        <v>3.8511033114748661E-3</v>
      </c>
      <c r="I106">
        <f>(Engagment_Summary[[#This Row],[New_Followers]]-Engagment_Summary[[#This Row],[Unfollows]]/Engagment_Summary[[#This Row],[Total_Followers]])</f>
        <v>1695.9998317364091</v>
      </c>
    </row>
    <row r="107" spans="1:9" x14ac:dyDescent="0.3">
      <c r="A107" s="1">
        <v>45628</v>
      </c>
      <c r="B107" t="s">
        <v>34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 s="2">
        <f>(Engagment_Summary[[#This Row],[New_Followers]]-Engagment_Summary[[#This Row],[Unfollows]]) /Engagment_Summary[[#This Row],[Total_Followers]]</f>
        <v>3.6277109484146308E-3</v>
      </c>
      <c r="I107">
        <f>(Engagment_Summary[[#This Row],[New_Followers]]-Engagment_Summary[[#This Row],[Unfollows]]/Engagment_Summary[[#This Row],[Total_Followers]])</f>
        <v>1901.9995832172649</v>
      </c>
    </row>
    <row r="108" spans="1:9" x14ac:dyDescent="0.3">
      <c r="A108" s="1">
        <v>45628</v>
      </c>
      <c r="B108" t="s">
        <v>14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 s="2">
        <f>(Engagment_Summary[[#This Row],[New_Followers]]-Engagment_Summary[[#This Row],[Unfollows]]) /Engagment_Summary[[#This Row],[Total_Followers]]</f>
        <v>3.7850431101244257E-3</v>
      </c>
      <c r="I108">
        <f>(Engagment_Summary[[#This Row],[New_Followers]]-Engagment_Summary[[#This Row],[Unfollows]]/Engagment_Summary[[#This Row],[Total_Followers]])</f>
        <v>1440.9991352160669</v>
      </c>
    </row>
    <row r="109" spans="1:9" x14ac:dyDescent="0.3">
      <c r="A109" s="1">
        <v>45628</v>
      </c>
      <c r="B109" t="s">
        <v>25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 s="2">
        <f>(Engagment_Summary[[#This Row],[New_Followers]]-Engagment_Summary[[#This Row],[Unfollows]]) /Engagment_Summary[[#This Row],[Total_Followers]]</f>
        <v>1.3151115811166245E-3</v>
      </c>
      <c r="I109">
        <f>(Engagment_Summary[[#This Row],[New_Followers]]-Engagment_Summary[[#This Row],[Unfollows]]/Engagment_Summary[[#This Row],[Total_Followers]])</f>
        <v>451.99927239531081</v>
      </c>
    </row>
    <row r="110" spans="1:9" x14ac:dyDescent="0.3">
      <c r="A110" s="1">
        <v>45635</v>
      </c>
      <c r="B110" t="s">
        <v>27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 s="2">
        <f>(Engagment_Summary[[#This Row],[New_Followers]]-Engagment_Summary[[#This Row],[Unfollows]]) /Engagment_Summary[[#This Row],[Total_Followers]]</f>
        <v>5.0721615839286359E-3</v>
      </c>
      <c r="I110">
        <f>(Engagment_Summary[[#This Row],[New_Followers]]-Engagment_Summary[[#This Row],[Unfollows]]/Engagment_Summary[[#This Row],[Total_Followers]])</f>
        <v>1493.9983002139463</v>
      </c>
    </row>
    <row r="111" spans="1:9" x14ac:dyDescent="0.3">
      <c r="A111" s="1">
        <v>45635</v>
      </c>
      <c r="B111" t="s">
        <v>34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 s="2">
        <f>(Engagment_Summary[[#This Row],[New_Followers]]-Engagment_Summary[[#This Row],[Unfollows]]) /Engagment_Summary[[#This Row],[Total_Followers]]</f>
        <v>3.8307014117515761E-2</v>
      </c>
      <c r="I111">
        <f>(Engagment_Summary[[#This Row],[New_Followers]]-Engagment_Summary[[#This Row],[Unfollows]]/Engagment_Summary[[#This Row],[Total_Followers]])</f>
        <v>1513.9960660677418</v>
      </c>
    </row>
    <row r="112" spans="1:9" x14ac:dyDescent="0.3">
      <c r="A112" s="1">
        <v>45635</v>
      </c>
      <c r="B112" t="s">
        <v>14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 s="2">
        <f>(Engagment_Summary[[#This Row],[New_Followers]]-Engagment_Summary[[#This Row],[Unfollows]]) /Engagment_Summary[[#This Row],[Total_Followers]]</f>
        <v>8.3806473528412681E-2</v>
      </c>
      <c r="I112">
        <f>(Engagment_Summary[[#This Row],[New_Followers]]-Engagment_Summary[[#This Row],[Unfollows]]/Engagment_Summary[[#This Row],[Total_Followers]])</f>
        <v>1936.989809288106</v>
      </c>
    </row>
    <row r="113" spans="1:9" x14ac:dyDescent="0.3">
      <c r="A113" s="1">
        <v>45635</v>
      </c>
      <c r="B113" t="s">
        <v>25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 s="2">
        <f>(Engagment_Summary[[#This Row],[New_Followers]]-Engagment_Summary[[#This Row],[Unfollows]]) /Engagment_Summary[[#This Row],[Total_Followers]]</f>
        <v>1.2679964770499277E-3</v>
      </c>
      <c r="I113">
        <f>(Engagment_Summary[[#This Row],[New_Followers]]-Engagment_Summary[[#This Row],[Unfollows]]/Engagment_Summary[[#This Row],[Total_Followers]])</f>
        <v>735.99963929594105</v>
      </c>
    </row>
    <row r="114" spans="1:9" x14ac:dyDescent="0.3">
      <c r="A114" s="1">
        <v>45642</v>
      </c>
      <c r="B114" t="s">
        <v>27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 s="2">
        <f>(Engagment_Summary[[#This Row],[New_Followers]]-Engagment_Summary[[#This Row],[Unfollows]]) /Engagment_Summary[[#This Row],[Total_Followers]]</f>
        <v>3.0759118725472716E-3</v>
      </c>
      <c r="I114">
        <f>(Engagment_Summary[[#This Row],[New_Followers]]-Engagment_Summary[[#This Row],[Unfollows]]/Engagment_Summary[[#This Row],[Total_Followers]])</f>
        <v>1501.9998496411795</v>
      </c>
    </row>
    <row r="115" spans="1:9" x14ac:dyDescent="0.3">
      <c r="A115" s="1">
        <v>45642</v>
      </c>
      <c r="B115" t="s">
        <v>34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 s="2">
        <f>(Engagment_Summary[[#This Row],[New_Followers]]-Engagment_Summary[[#This Row],[Unfollows]]) /Engagment_Summary[[#This Row],[Total_Followers]]</f>
        <v>3.311568846722701E-3</v>
      </c>
      <c r="I115">
        <f>(Engagment_Summary[[#This Row],[New_Followers]]-Engagment_Summary[[#This Row],[Unfollows]]/Engagment_Summary[[#This Row],[Total_Followers]])</f>
        <v>1622.9994083907507</v>
      </c>
    </row>
    <row r="116" spans="1:9" x14ac:dyDescent="0.3">
      <c r="A116" s="1">
        <v>45642</v>
      </c>
      <c r="B116" t="s">
        <v>14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 s="2">
        <f>(Engagment_Summary[[#This Row],[New_Followers]]-Engagment_Summary[[#This Row],[Unfollows]]) /Engagment_Summary[[#This Row],[Total_Followers]]</f>
        <v>4.1536387893013997E-3</v>
      </c>
      <c r="I116">
        <f>(Engagment_Summary[[#This Row],[New_Followers]]-Engagment_Summary[[#This Row],[Unfollows]]/Engagment_Summary[[#This Row],[Total_Followers]])</f>
        <v>1591.9992878603107</v>
      </c>
    </row>
    <row r="117" spans="1:9" x14ac:dyDescent="0.3">
      <c r="A117" s="1">
        <v>45642</v>
      </c>
      <c r="B117" t="s">
        <v>25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 s="2">
        <f>(Engagment_Summary[[#This Row],[New_Followers]]-Engagment_Summary[[#This Row],[Unfollows]]) /Engagment_Summary[[#This Row],[Total_Followers]]</f>
        <v>1.7917737946946315E-3</v>
      </c>
      <c r="I117">
        <f>(Engagment_Summary[[#This Row],[New_Followers]]-Engagment_Summary[[#This Row],[Unfollows]]/Engagment_Summary[[#This Row],[Total_Followers]])</f>
        <v>1003.9997381883039</v>
      </c>
    </row>
    <row r="118" spans="1:9" x14ac:dyDescent="0.3">
      <c r="A118" s="1">
        <v>45649</v>
      </c>
      <c r="B118" t="s">
        <v>27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 s="2">
        <f>(Engagment_Summary[[#This Row],[New_Followers]]-Engagment_Summary[[#This Row],[Unfollows]]) /Engagment_Summary[[#This Row],[Total_Followers]]</f>
        <v>2.4359408109118751E-3</v>
      </c>
      <c r="I118">
        <f>(Engagment_Summary[[#This Row],[New_Followers]]-Engagment_Summary[[#This Row],[Unfollows]]/Engagment_Summary[[#This Row],[Total_Followers]])</f>
        <v>1091.9985469826743</v>
      </c>
    </row>
    <row r="119" spans="1:9" x14ac:dyDescent="0.3">
      <c r="A119" s="1">
        <v>45649</v>
      </c>
      <c r="B119" t="s">
        <v>34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 s="2">
        <f>(Engagment_Summary[[#This Row],[New_Followers]]-Engagment_Summary[[#This Row],[Unfollows]]) /Engagment_Summary[[#This Row],[Total_Followers]]</f>
        <v>7.8202834584935772E-3</v>
      </c>
      <c r="I119">
        <f>(Engagment_Summary[[#This Row],[New_Followers]]-Engagment_Summary[[#This Row],[Unfollows]]/Engagment_Summary[[#This Row],[Total_Followers]])</f>
        <v>1154.9954470952468</v>
      </c>
    </row>
    <row r="120" spans="1:9" x14ac:dyDescent="0.3">
      <c r="A120" s="1">
        <v>45649</v>
      </c>
      <c r="B120" t="s">
        <v>14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 s="2">
        <f>(Engagment_Summary[[#This Row],[New_Followers]]-Engagment_Summary[[#This Row],[Unfollows]]) /Engagment_Summary[[#This Row],[Total_Followers]]</f>
        <v>1.1230414576116569E-2</v>
      </c>
      <c r="I120">
        <f>(Engagment_Summary[[#This Row],[New_Followers]]-Engagment_Summary[[#This Row],[Unfollows]]/Engagment_Summary[[#This Row],[Total_Followers]])</f>
        <v>1136.9972139696001</v>
      </c>
    </row>
    <row r="121" spans="1:9" x14ac:dyDescent="0.3">
      <c r="A121" s="1">
        <v>45649</v>
      </c>
      <c r="B121" t="s">
        <v>25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 s="2">
        <f>(Engagment_Summary[[#This Row],[New_Followers]]-Engagment_Summary[[#This Row],[Unfollows]]) /Engagment_Summary[[#This Row],[Total_Followers]]</f>
        <v>6.3113158835445049E-2</v>
      </c>
      <c r="I121">
        <f>(Engagment_Summary[[#This Row],[New_Followers]]-Engagment_Summary[[#This Row],[Unfollows]]/Engagment_Summary[[#This Row],[Total_Followers]])</f>
        <v>1899.9876474560115</v>
      </c>
    </row>
    <row r="122" spans="1:9" x14ac:dyDescent="0.3">
      <c r="A122" s="1">
        <v>45656</v>
      </c>
      <c r="B122" t="s">
        <v>27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 s="2">
        <f>(Engagment_Summary[[#This Row],[New_Followers]]-Engagment_Summary[[#This Row],[Unfollows]]) /Engagment_Summary[[#This Row],[Total_Followers]]</f>
        <v>1.253515525127127E-2</v>
      </c>
      <c r="I122">
        <f>(Engagment_Summary[[#This Row],[New_Followers]]-Engagment_Summary[[#This Row],[Unfollows]]/Engagment_Summary[[#This Row],[Total_Followers]])</f>
        <v>1813.9996519985227</v>
      </c>
    </row>
    <row r="123" spans="1:9" x14ac:dyDescent="0.3">
      <c r="A123" s="1">
        <v>45656</v>
      </c>
      <c r="B123" t="s">
        <v>34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 s="2">
        <f>(Engagment_Summary[[#This Row],[New_Followers]]-Engagment_Summary[[#This Row],[Unfollows]]) /Engagment_Summary[[#This Row],[Total_Followers]]</f>
        <v>4.6806929323118035E-3</v>
      </c>
      <c r="I123">
        <f>(Engagment_Summary[[#This Row],[New_Followers]]-Engagment_Summary[[#This Row],[Unfollows]]/Engagment_Summary[[#This Row],[Total_Followers]])</f>
        <v>1979.9994623528389</v>
      </c>
    </row>
    <row r="124" spans="1:9" x14ac:dyDescent="0.3">
      <c r="A124" s="1">
        <v>45656</v>
      </c>
      <c r="B124" t="s">
        <v>14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 s="2">
        <f>(Engagment_Summary[[#This Row],[New_Followers]]-Engagment_Summary[[#This Row],[Unfollows]]) /Engagment_Summary[[#This Row],[Total_Followers]]</f>
        <v>5.5634189738421064E-3</v>
      </c>
      <c r="I124">
        <f>(Engagment_Summary[[#This Row],[New_Followers]]-Engagment_Summary[[#This Row],[Unfollows]]/Engagment_Summary[[#This Row],[Total_Followers]])</f>
        <v>1785.9990648798716</v>
      </c>
    </row>
    <row r="125" spans="1:9" x14ac:dyDescent="0.3">
      <c r="A125" s="1">
        <v>45656</v>
      </c>
      <c r="B125" t="s">
        <v>25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 s="2">
        <f>(Engagment_Summary[[#This Row],[New_Followers]]-Engagment_Summary[[#This Row],[Unfollows]]) /Engagment_Summary[[#This Row],[Total_Followers]]</f>
        <v>1.0669005078738719E-2</v>
      </c>
      <c r="I125">
        <f>(Engagment_Summary[[#This Row],[New_Followers]]-Engagment_Summary[[#This Row],[Unfollows]]/Engagment_Summary[[#This Row],[Total_Followers]])</f>
        <v>1494.9997442361796</v>
      </c>
    </row>
    <row r="126" spans="1:9" x14ac:dyDescent="0.3">
      <c r="A126" s="1">
        <v>45663</v>
      </c>
      <c r="B126" t="s">
        <v>27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 s="2">
        <f>(Engagment_Summary[[#This Row],[New_Followers]]-Engagment_Summary[[#This Row],[Unfollows]]) /Engagment_Summary[[#This Row],[Total_Followers]]</f>
        <v>1.9361810704529763E-3</v>
      </c>
      <c r="I126">
        <f>(Engagment_Summary[[#This Row],[New_Followers]]-Engagment_Summary[[#This Row],[Unfollows]]/Engagment_Summary[[#This Row],[Total_Followers]])</f>
        <v>1012.9997641418408</v>
      </c>
    </row>
    <row r="127" spans="1:9" x14ac:dyDescent="0.3">
      <c r="A127" s="1">
        <v>45663</v>
      </c>
      <c r="B127" t="s">
        <v>34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 s="2">
        <f>(Engagment_Summary[[#This Row],[New_Followers]]-Engagment_Summary[[#This Row],[Unfollows]]) /Engagment_Summary[[#This Row],[Total_Followers]]</f>
        <v>6.4766839378238338E-3</v>
      </c>
      <c r="I127">
        <f>(Engagment_Summary[[#This Row],[New_Followers]]-Engagment_Summary[[#This Row],[Unfollows]]/Engagment_Summary[[#This Row],[Total_Followers]])</f>
        <v>815.99795253217451</v>
      </c>
    </row>
    <row r="128" spans="1:9" x14ac:dyDescent="0.3">
      <c r="A128" s="1">
        <v>45663</v>
      </c>
      <c r="B128" t="s">
        <v>14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 s="2">
        <f>(Engagment_Summary[[#This Row],[New_Followers]]-Engagment_Summary[[#This Row],[Unfollows]]) /Engagment_Summary[[#This Row],[Total_Followers]]</f>
        <v>3.2008104408927781E-3</v>
      </c>
      <c r="I128">
        <f>(Engagment_Summary[[#This Row],[New_Followers]]-Engagment_Summary[[#This Row],[Unfollows]]/Engagment_Summary[[#This Row],[Total_Followers]])</f>
        <v>1632.9988010432271</v>
      </c>
    </row>
    <row r="129" spans="1:9" x14ac:dyDescent="0.3">
      <c r="A129" s="1">
        <v>45663</v>
      </c>
      <c r="B129" t="s">
        <v>25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 s="2">
        <f>(Engagment_Summary[[#This Row],[New_Followers]]-Engagment_Summary[[#This Row],[Unfollows]]) /Engagment_Summary[[#This Row],[Total_Followers]]</f>
        <v>8.8669950738916262E-3</v>
      </c>
      <c r="I129">
        <f>(Engagment_Summary[[#This Row],[New_Followers]]-Engagment_Summary[[#This Row],[Unfollows]]/Engagment_Summary[[#This Row],[Total_Followers]])</f>
        <v>890.99952835132581</v>
      </c>
    </row>
    <row r="130" spans="1:9" x14ac:dyDescent="0.3">
      <c r="A130" s="1">
        <v>45670</v>
      </c>
      <c r="B130" t="s">
        <v>27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 s="2">
        <f>(Engagment_Summary[[#This Row],[New_Followers]]-Engagment_Summary[[#This Row],[Unfollows]]) /Engagment_Summary[[#This Row],[Total_Followers]]</f>
        <v>4.9282654051223049E-3</v>
      </c>
      <c r="I130">
        <f>(Engagment_Summary[[#This Row],[New_Followers]]-Engagment_Summary[[#This Row],[Unfollows]]/Engagment_Summary[[#This Row],[Total_Followers]])</f>
        <v>1854.999619361615</v>
      </c>
    </row>
    <row r="131" spans="1:9" x14ac:dyDescent="0.3">
      <c r="A131" s="1">
        <v>45670</v>
      </c>
      <c r="B131" t="s">
        <v>34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 s="2">
        <f>(Engagment_Summary[[#This Row],[New_Followers]]-Engagment_Summary[[#This Row],[Unfollows]]) /Engagment_Summary[[#This Row],[Total_Followers]]</f>
        <v>1.3262186302564765E-3</v>
      </c>
      <c r="I131">
        <f>(Engagment_Summary[[#This Row],[New_Followers]]-Engagment_Summary[[#This Row],[Unfollows]]/Engagment_Summary[[#This Row],[Total_Followers]])</f>
        <v>650.99842900947488</v>
      </c>
    </row>
    <row r="132" spans="1:9" x14ac:dyDescent="0.3">
      <c r="A132" s="1">
        <v>45670</v>
      </c>
      <c r="B132" t="s">
        <v>14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 s="2">
        <f>(Engagment_Summary[[#This Row],[New_Followers]]-Engagment_Summary[[#This Row],[Unfollows]]) /Engagment_Summary[[#This Row],[Total_Followers]]</f>
        <v>-2.9514486693885583E-4</v>
      </c>
      <c r="I132">
        <f>(Engagment_Summary[[#This Row],[New_Followers]]-Engagment_Summary[[#This Row],[Unfollows]]/Engagment_Summary[[#This Row],[Total_Followers]])</f>
        <v>117.99946300031154</v>
      </c>
    </row>
    <row r="133" spans="1:9" x14ac:dyDescent="0.3">
      <c r="A133" s="1">
        <v>45670</v>
      </c>
      <c r="B133" t="s">
        <v>25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 s="2">
        <f>(Engagment_Summary[[#This Row],[New_Followers]]-Engagment_Summary[[#This Row],[Unfollows]]) /Engagment_Summary[[#This Row],[Total_Followers]]</f>
        <v>6.2409087760615087E-2</v>
      </c>
      <c r="I133">
        <f>(Engagment_Summary[[#This Row],[New_Followers]]-Engagment_Summary[[#This Row],[Unfollows]]/Engagment_Summary[[#This Row],[Total_Followers]])</f>
        <v>1330.9702154187157</v>
      </c>
    </row>
    <row r="134" spans="1:9" x14ac:dyDescent="0.3">
      <c r="A134" s="1">
        <v>45677</v>
      </c>
      <c r="B134" t="s">
        <v>27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 s="2">
        <f>(Engagment_Summary[[#This Row],[New_Followers]]-Engagment_Summary[[#This Row],[Unfollows]]) /Engagment_Summary[[#This Row],[Total_Followers]]</f>
        <v>4.0971536250166149E-3</v>
      </c>
      <c r="I134">
        <f>(Engagment_Summary[[#This Row],[New_Followers]]-Engagment_Summary[[#This Row],[Unfollows]]/Engagment_Summary[[#This Row],[Total_Followers]])</f>
        <v>1747.9995412855992</v>
      </c>
    </row>
    <row r="135" spans="1:9" x14ac:dyDescent="0.3">
      <c r="A135" s="1">
        <v>45677</v>
      </c>
      <c r="B135" t="s">
        <v>34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 s="2">
        <f>(Engagment_Summary[[#This Row],[New_Followers]]-Engagment_Summary[[#This Row],[Unfollows]]) /Engagment_Summary[[#This Row],[Total_Followers]]</f>
        <v>8.9052952094934197E-4</v>
      </c>
      <c r="I135">
        <f>(Engagment_Summary[[#This Row],[New_Followers]]-Engagment_Summary[[#This Row],[Unfollows]]/Engagment_Summary[[#This Row],[Total_Followers]])</f>
        <v>662.99950781038183</v>
      </c>
    </row>
    <row r="136" spans="1:9" x14ac:dyDescent="0.3">
      <c r="A136" s="1">
        <v>45677</v>
      </c>
      <c r="B136" t="s">
        <v>14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 s="2">
        <f>(Engagment_Summary[[#This Row],[New_Followers]]-Engagment_Summary[[#This Row],[Unfollows]]) /Engagment_Summary[[#This Row],[Total_Followers]]</f>
        <v>7.1621491270377159E-3</v>
      </c>
      <c r="I136">
        <f>(Engagment_Summary[[#This Row],[New_Followers]]-Engagment_Summary[[#This Row],[Unfollows]]/Engagment_Summary[[#This Row],[Total_Followers]])</f>
        <v>1039.9988022893156</v>
      </c>
    </row>
    <row r="137" spans="1:9" x14ac:dyDescent="0.3">
      <c r="A137" s="1">
        <v>45677</v>
      </c>
      <c r="B137" t="s">
        <v>25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 s="2">
        <f>(Engagment_Summary[[#This Row],[New_Followers]]-Engagment_Summary[[#This Row],[Unfollows]]) /Engagment_Summary[[#This Row],[Total_Followers]]</f>
        <v>2.1486931256659019E-3</v>
      </c>
      <c r="I137">
        <f>(Engagment_Summary[[#This Row],[New_Followers]]-Engagment_Summary[[#This Row],[Unfollows]]/Engagment_Summary[[#This Row],[Total_Followers]])</f>
        <v>1165.9986882287824</v>
      </c>
    </row>
    <row r="138" spans="1:9" x14ac:dyDescent="0.3">
      <c r="A138" s="1">
        <v>45684</v>
      </c>
      <c r="B138" t="s">
        <v>27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 s="2">
        <f>(Engagment_Summary[[#This Row],[New_Followers]]-Engagment_Summary[[#This Row],[Unfollows]]) /Engagment_Summary[[#This Row],[Total_Followers]]</f>
        <v>-4.6464109274628077E-4</v>
      </c>
      <c r="I138">
        <f>(Engagment_Summary[[#This Row],[New_Followers]]-Engagment_Summary[[#This Row],[Unfollows]]/Engagment_Summary[[#This Row],[Total_Followers]])</f>
        <v>114.9992134689936</v>
      </c>
    </row>
    <row r="139" spans="1:9" x14ac:dyDescent="0.3">
      <c r="A139" s="1">
        <v>45684</v>
      </c>
      <c r="B139" t="s">
        <v>34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 s="2">
        <f>(Engagment_Summary[[#This Row],[New_Followers]]-Engagment_Summary[[#This Row],[Unfollows]]) /Engagment_Summary[[#This Row],[Total_Followers]]</f>
        <v>2.7948348464241365E-3</v>
      </c>
      <c r="I139">
        <f>(Engagment_Summary[[#This Row],[New_Followers]]-Engagment_Summary[[#This Row],[Unfollows]]/Engagment_Summary[[#This Row],[Total_Followers]])</f>
        <v>1248.998907586825</v>
      </c>
    </row>
    <row r="140" spans="1:9" x14ac:dyDescent="0.3">
      <c r="A140" s="1">
        <v>45684</v>
      </c>
      <c r="B140" t="s">
        <v>14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 s="2">
        <f>(Engagment_Summary[[#This Row],[New_Followers]]-Engagment_Summary[[#This Row],[Unfollows]]) /Engagment_Summary[[#This Row],[Total_Followers]]</f>
        <v>5.4309533874905263E-3</v>
      </c>
      <c r="I140">
        <f>(Engagment_Summary[[#This Row],[New_Followers]]-Engagment_Summary[[#This Row],[Unfollows]]/Engagment_Summary[[#This Row],[Total_Followers]])</f>
        <v>1500.9997143607966</v>
      </c>
    </row>
    <row r="141" spans="1:9" x14ac:dyDescent="0.3">
      <c r="A141" s="1">
        <v>45684</v>
      </c>
      <c r="B141" t="s">
        <v>25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 s="2">
        <f>(Engagment_Summary[[#This Row],[New_Followers]]-Engagment_Summary[[#This Row],[Unfollows]]) /Engagment_Summary[[#This Row],[Total_Followers]]</f>
        <v>2.6534161921203288E-3</v>
      </c>
      <c r="I141">
        <f>(Engagment_Summary[[#This Row],[New_Followers]]-Engagment_Summary[[#This Row],[Unfollows]]/Engagment_Summary[[#This Row],[Total_Followers]])</f>
        <v>1410.9995971139497</v>
      </c>
    </row>
    <row r="142" spans="1:9" x14ac:dyDescent="0.3">
      <c r="A142" s="1">
        <v>45691</v>
      </c>
      <c r="B142" t="s">
        <v>27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 s="2">
        <f>(Engagment_Summary[[#This Row],[New_Followers]]-Engagment_Summary[[#This Row],[Unfollows]]) /Engagment_Summary[[#This Row],[Total_Followers]]</f>
        <v>3.0720567989168156E-3</v>
      </c>
      <c r="I142">
        <f>(Engagment_Summary[[#This Row],[New_Followers]]-Engagment_Summary[[#This Row],[Unfollows]]/Engagment_Summary[[#This Row],[Total_Followers]])</f>
        <v>1555.9986460194109</v>
      </c>
    </row>
    <row r="143" spans="1:9" x14ac:dyDescent="0.3">
      <c r="A143" s="1">
        <v>45691</v>
      </c>
      <c r="B143" t="s">
        <v>34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 s="2">
        <f>(Engagment_Summary[[#This Row],[New_Followers]]-Engagment_Summary[[#This Row],[Unfollows]]) /Engagment_Summary[[#This Row],[Total_Followers]]</f>
        <v>5.5005257855530306E-3</v>
      </c>
      <c r="I143">
        <f>(Engagment_Summary[[#This Row],[New_Followers]]-Engagment_Summary[[#This Row],[Unfollows]]/Engagment_Summary[[#This Row],[Total_Followers]])</f>
        <v>1158.9969776522755</v>
      </c>
    </row>
    <row r="144" spans="1:9" x14ac:dyDescent="0.3">
      <c r="A144" s="1">
        <v>45691</v>
      </c>
      <c r="B144" t="s">
        <v>14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 s="2">
        <f>(Engagment_Summary[[#This Row],[New_Followers]]-Engagment_Summary[[#This Row],[Unfollows]]) /Engagment_Summary[[#This Row],[Total_Followers]]</f>
        <v>3.2046588643454949E-3</v>
      </c>
      <c r="I144">
        <f>(Engagment_Summary[[#This Row],[New_Followers]]-Engagment_Summary[[#This Row],[Unfollows]]/Engagment_Summary[[#This Row],[Total_Followers]])</f>
        <v>926.99798371199745</v>
      </c>
    </row>
    <row r="145" spans="1:9" x14ac:dyDescent="0.3">
      <c r="A145" s="1">
        <v>45691</v>
      </c>
      <c r="B145" t="s">
        <v>25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 s="2">
        <f>(Engagment_Summary[[#This Row],[New_Followers]]-Engagment_Summary[[#This Row],[Unfollows]]) /Engagment_Summary[[#This Row],[Total_Followers]]</f>
        <v>-7.4972485467156139E-4</v>
      </c>
      <c r="I145">
        <f>(Engagment_Summary[[#This Row],[New_Followers]]-Engagment_Summary[[#This Row],[Unfollows]]/Engagment_Summary[[#This Row],[Total_Followers]])</f>
        <v>151.99868890481079</v>
      </c>
    </row>
    <row r="146" spans="1:9" x14ac:dyDescent="0.3">
      <c r="A146" s="1">
        <v>45698</v>
      </c>
      <c r="B146" t="s">
        <v>27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 s="2">
        <f>(Engagment_Summary[[#This Row],[New_Followers]]-Engagment_Summary[[#This Row],[Unfollows]]) /Engagment_Summary[[#This Row],[Total_Followers]]</f>
        <v>7.7568587198256845E-3</v>
      </c>
      <c r="I146">
        <f>(Engagment_Summary[[#This Row],[New_Followers]]-Engagment_Summary[[#This Row],[Unfollows]]/Engagment_Summary[[#This Row],[Total_Followers]])</f>
        <v>1956.9989465438534</v>
      </c>
    </row>
    <row r="147" spans="1:9" x14ac:dyDescent="0.3">
      <c r="A147" s="1">
        <v>45698</v>
      </c>
      <c r="B147" t="s">
        <v>34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 s="2">
        <f>(Engagment_Summary[[#This Row],[New_Followers]]-Engagment_Summary[[#This Row],[Unfollows]]) /Engagment_Summary[[#This Row],[Total_Followers]]</f>
        <v>2.9427518601934728E-3</v>
      </c>
      <c r="I147">
        <f>(Engagment_Summary[[#This Row],[New_Followers]]-Engagment_Summary[[#This Row],[Unfollows]]/Engagment_Summary[[#This Row],[Total_Followers]])</f>
        <v>1293.9987673999883</v>
      </c>
    </row>
    <row r="148" spans="1:9" x14ac:dyDescent="0.3">
      <c r="A148" s="1">
        <v>45698</v>
      </c>
      <c r="B148" t="s">
        <v>14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 s="2">
        <f>(Engagment_Summary[[#This Row],[New_Followers]]-Engagment_Summary[[#This Row],[Unfollows]]) /Engagment_Summary[[#This Row],[Total_Followers]]</f>
        <v>9.4958208908059605E-3</v>
      </c>
      <c r="I148">
        <f>(Engagment_Summary[[#This Row],[New_Followers]]-Engagment_Summary[[#This Row],[Unfollows]]/Engagment_Summary[[#This Row],[Total_Followers]])</f>
        <v>1586.9969584933087</v>
      </c>
    </row>
    <row r="149" spans="1:9" x14ac:dyDescent="0.3">
      <c r="A149" s="1">
        <v>45698</v>
      </c>
      <c r="B149" t="s">
        <v>25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 s="2">
        <f>(Engagment_Summary[[#This Row],[New_Followers]]-Engagment_Summary[[#This Row],[Unfollows]]) /Engagment_Summary[[#This Row],[Total_Followers]]</f>
        <v>2.9756017144741179E-3</v>
      </c>
      <c r="I149">
        <f>(Engagment_Summary[[#This Row],[New_Followers]]-Engagment_Summary[[#This Row],[Unfollows]]/Engagment_Summary[[#This Row],[Total_Followers]])</f>
        <v>1706.9994580448401</v>
      </c>
    </row>
    <row r="150" spans="1:9" x14ac:dyDescent="0.3">
      <c r="A150" s="1">
        <v>45705</v>
      </c>
      <c r="B150" t="s">
        <v>27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 s="2">
        <f>(Engagment_Summary[[#This Row],[New_Followers]]-Engagment_Summary[[#This Row],[Unfollows]]) /Engagment_Summary[[#This Row],[Total_Followers]]</f>
        <v>2.1291007252180398E-3</v>
      </c>
      <c r="I150">
        <f>(Engagment_Summary[[#This Row],[New_Followers]]-Engagment_Summary[[#This Row],[Unfollows]]/Engagment_Summary[[#This Row],[Total_Followers]])</f>
        <v>1137.9996183062949</v>
      </c>
    </row>
    <row r="151" spans="1:9" x14ac:dyDescent="0.3">
      <c r="A151" s="1">
        <v>45705</v>
      </c>
      <c r="B151" t="s">
        <v>34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 s="2">
        <f>(Engagment_Summary[[#This Row],[New_Followers]]-Engagment_Summary[[#This Row],[Unfollows]]) /Engagment_Summary[[#This Row],[Total_Followers]]</f>
        <v>1.5147617822744291E-2</v>
      </c>
      <c r="I151">
        <f>(Engagment_Summary[[#This Row],[New_Followers]]-Engagment_Summary[[#This Row],[Unfollows]]/Engagment_Summary[[#This Row],[Total_Followers]])</f>
        <v>1894.9970943248832</v>
      </c>
    </row>
    <row r="152" spans="1:9" x14ac:dyDescent="0.3">
      <c r="A152" s="1">
        <v>45705</v>
      </c>
      <c r="B152" t="s">
        <v>14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 s="2">
        <f>(Engagment_Summary[[#This Row],[New_Followers]]-Engagment_Summary[[#This Row],[Unfollows]]) /Engagment_Summary[[#This Row],[Total_Followers]]</f>
        <v>-2.5410691720235154E-4</v>
      </c>
      <c r="I152">
        <f>(Engagment_Summary[[#This Row],[New_Followers]]-Engagment_Summary[[#This Row],[Unfollows]]/Engagment_Summary[[#This Row],[Total_Followers]])</f>
        <v>361.99725976594692</v>
      </c>
    </row>
    <row r="153" spans="1:9" x14ac:dyDescent="0.3">
      <c r="A153" s="1">
        <v>45705</v>
      </c>
      <c r="B153" t="s">
        <v>25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 s="2">
        <f>(Engagment_Summary[[#This Row],[New_Followers]]-Engagment_Summary[[#This Row],[Unfollows]]) /Engagment_Summary[[#This Row],[Total_Followers]]</f>
        <v>1.1086997546706926E-2</v>
      </c>
      <c r="I153">
        <f>(Engagment_Summary[[#This Row],[New_Followers]]-Engagment_Summary[[#This Row],[Unfollows]]/Engagment_Summary[[#This Row],[Total_Followers]])</f>
        <v>1661.9954047933572</v>
      </c>
    </row>
    <row r="154" spans="1:9" x14ac:dyDescent="0.3">
      <c r="A154" s="1">
        <v>45712</v>
      </c>
      <c r="B154" t="s">
        <v>27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 s="2">
        <f>(Engagment_Summary[[#This Row],[New_Followers]]-Engagment_Summary[[#This Row],[Unfollows]]) /Engagment_Summary[[#This Row],[Total_Followers]]</f>
        <v>1.0867503398564699E-2</v>
      </c>
      <c r="I154">
        <f>(Engagment_Summary[[#This Row],[New_Followers]]-Engagment_Summary[[#This Row],[Unfollows]]/Engagment_Summary[[#This Row],[Total_Followers]])</f>
        <v>1439.9994862634758</v>
      </c>
    </row>
    <row r="155" spans="1:9" x14ac:dyDescent="0.3">
      <c r="A155" s="1">
        <v>45712</v>
      </c>
      <c r="B155" t="s">
        <v>34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 s="2">
        <f>(Engagment_Summary[[#This Row],[New_Followers]]-Engagment_Summary[[#This Row],[Unfollows]]) /Engagment_Summary[[#This Row],[Total_Followers]]</f>
        <v>7.4073109768798169E-3</v>
      </c>
      <c r="I155">
        <f>(Engagment_Summary[[#This Row],[New_Followers]]-Engagment_Summary[[#This Row],[Unfollows]]/Engagment_Summary[[#This Row],[Total_Followers]])</f>
        <v>1883.9992319308478</v>
      </c>
    </row>
    <row r="156" spans="1:9" x14ac:dyDescent="0.3">
      <c r="A156" s="1">
        <v>45712</v>
      </c>
      <c r="B156" t="s">
        <v>14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 s="2">
        <f>(Engagment_Summary[[#This Row],[New_Followers]]-Engagment_Summary[[#This Row],[Unfollows]]) /Engagment_Summary[[#This Row],[Total_Followers]]</f>
        <v>2.2333891680625349E-3</v>
      </c>
      <c r="I156">
        <f>(Engagment_Summary[[#This Row],[New_Followers]]-Engagment_Summary[[#This Row],[Unfollows]]/Engagment_Summary[[#This Row],[Total_Followers]])</f>
        <v>860.99951736081539</v>
      </c>
    </row>
    <row r="157" spans="1:9" x14ac:dyDescent="0.3">
      <c r="A157" s="1">
        <v>45712</v>
      </c>
      <c r="B157" t="s">
        <v>25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 s="2">
        <f>(Engagment_Summary[[#This Row],[New_Followers]]-Engagment_Summary[[#This Row],[Unfollows]]) /Engagment_Summary[[#This Row],[Total_Followers]]</f>
        <v>2.1885278918832756E-3</v>
      </c>
      <c r="I157">
        <f>(Engagment_Summary[[#This Row],[New_Followers]]-Engagment_Summary[[#This Row],[Unfollows]]/Engagment_Summary[[#This Row],[Total_Followers]])</f>
        <v>1062.9998987590443</v>
      </c>
    </row>
    <row r="158" spans="1:9" x14ac:dyDescent="0.3">
      <c r="A158" s="1">
        <v>45719</v>
      </c>
      <c r="B158" t="s">
        <v>27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 s="2">
        <f>(Engagment_Summary[[#This Row],[New_Followers]]-Engagment_Summary[[#This Row],[Unfollows]]) /Engagment_Summary[[#This Row],[Total_Followers]]</f>
        <v>5.1052298518124532E-3</v>
      </c>
      <c r="I158">
        <f>(Engagment_Summary[[#This Row],[New_Followers]]-Engagment_Summary[[#This Row],[Unfollows]]/Engagment_Summary[[#This Row],[Total_Followers]])</f>
        <v>1370.999782590972</v>
      </c>
    </row>
    <row r="159" spans="1:9" x14ac:dyDescent="0.3">
      <c r="A159" s="1">
        <v>45719</v>
      </c>
      <c r="B159" t="s">
        <v>34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 s="2">
        <f>(Engagment_Summary[[#This Row],[New_Followers]]-Engagment_Summary[[#This Row],[Unfollows]]) /Engagment_Summary[[#This Row],[Total_Followers]]</f>
        <v>-3.2435585380545735E-4</v>
      </c>
      <c r="I159">
        <f>(Engagment_Summary[[#This Row],[New_Followers]]-Engagment_Summary[[#This Row],[Unfollows]]/Engagment_Summary[[#This Row],[Total_Followers]])</f>
        <v>344.99873528473807</v>
      </c>
    </row>
    <row r="160" spans="1:9" x14ac:dyDescent="0.3">
      <c r="A160" s="1">
        <v>45719</v>
      </c>
      <c r="B160" t="s">
        <v>14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 s="2">
        <f>(Engagment_Summary[[#This Row],[New_Followers]]-Engagment_Summary[[#This Row],[Unfollows]]) /Engagment_Summary[[#This Row],[Total_Followers]]</f>
        <v>1.9268070513850934E-3</v>
      </c>
      <c r="I160">
        <f>(Engagment_Summary[[#This Row],[New_Followers]]-Engagment_Summary[[#This Row],[Unfollows]]/Engagment_Summary[[#This Row],[Total_Followers]])</f>
        <v>945.99989926592718</v>
      </c>
    </row>
    <row r="161" spans="1:9" x14ac:dyDescent="0.3">
      <c r="A161" s="1">
        <v>45719</v>
      </c>
      <c r="B161" t="s">
        <v>25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 s="2">
        <f>(Engagment_Summary[[#This Row],[New_Followers]]-Engagment_Summary[[#This Row],[Unfollows]]) /Engagment_Summary[[#This Row],[Total_Followers]]</f>
        <v>1.4029055733207443E-3</v>
      </c>
      <c r="I161">
        <f>(Engagment_Summary[[#This Row],[New_Followers]]-Engagment_Summary[[#This Row],[Unfollows]]/Engagment_Summary[[#This Row],[Total_Followers]])</f>
        <v>509.99913153464507</v>
      </c>
    </row>
    <row r="162" spans="1:9" x14ac:dyDescent="0.3">
      <c r="A162" s="1">
        <v>45726</v>
      </c>
      <c r="B162" t="s">
        <v>27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 s="2">
        <f>(Engagment_Summary[[#This Row],[New_Followers]]-Engagment_Summary[[#This Row],[Unfollows]]) /Engagment_Summary[[#This Row],[Total_Followers]]</f>
        <v>4.5873346287504706E-4</v>
      </c>
      <c r="I162">
        <f>(Engagment_Summary[[#This Row],[New_Followers]]-Engagment_Summary[[#This Row],[Unfollows]]/Engagment_Summary[[#This Row],[Total_Followers]])</f>
        <v>392.99960834548688</v>
      </c>
    </row>
    <row r="163" spans="1:9" x14ac:dyDescent="0.3">
      <c r="A163" s="1">
        <v>45726</v>
      </c>
      <c r="B163" t="s">
        <v>34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 s="2">
        <f>(Engagment_Summary[[#This Row],[New_Followers]]-Engagment_Summary[[#This Row],[Unfollows]]) /Engagment_Summary[[#This Row],[Total_Followers]]</f>
        <v>2.6639909400836752E-3</v>
      </c>
      <c r="I163">
        <f>(Engagment_Summary[[#This Row],[New_Followers]]-Engagment_Summary[[#This Row],[Unfollows]]/Engagment_Summary[[#This Row],[Total_Followers]])</f>
        <v>1097.9994425569619</v>
      </c>
    </row>
    <row r="164" spans="1:9" x14ac:dyDescent="0.3">
      <c r="A164" s="1">
        <v>45726</v>
      </c>
      <c r="B164" t="s">
        <v>14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 s="2">
        <f>(Engagment_Summary[[#This Row],[New_Followers]]-Engagment_Summary[[#This Row],[Unfollows]]) /Engagment_Summary[[#This Row],[Total_Followers]]</f>
        <v>0.10825114265095021</v>
      </c>
      <c r="I164">
        <f>(Engagment_Summary[[#This Row],[New_Followers]]-Engagment_Summary[[#This Row],[Unfollows]]/Engagment_Summary[[#This Row],[Total_Followers]])</f>
        <v>1398.9960708844519</v>
      </c>
    </row>
    <row r="165" spans="1:9" x14ac:dyDescent="0.3">
      <c r="A165" s="1">
        <v>45726</v>
      </c>
      <c r="B165" t="s">
        <v>25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 s="2">
        <f>(Engagment_Summary[[#This Row],[New_Followers]]-Engagment_Summary[[#This Row],[Unfollows]]) /Engagment_Summary[[#This Row],[Total_Followers]]</f>
        <v>1.2622336046830695E-2</v>
      </c>
      <c r="I165">
        <f>(Engagment_Summary[[#This Row],[New_Followers]]-Engagment_Summary[[#This Row],[Unfollows]]/Engagment_Summary[[#This Row],[Total_Followers]])</f>
        <v>1657.9957722288282</v>
      </c>
    </row>
    <row r="166" spans="1:9" x14ac:dyDescent="0.3">
      <c r="A166" s="1">
        <v>45733</v>
      </c>
      <c r="B166" t="s">
        <v>27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 s="2">
        <f>(Engagment_Summary[[#This Row],[New_Followers]]-Engagment_Summary[[#This Row],[Unfollows]]) /Engagment_Summary[[#This Row],[Total_Followers]]</f>
        <v>1.6572027392586454E-3</v>
      </c>
      <c r="I166">
        <f>(Engagment_Summary[[#This Row],[New_Followers]]-Engagment_Summary[[#This Row],[Unfollows]]/Engagment_Summary[[#This Row],[Total_Followers]])</f>
        <v>1101.9989715594766</v>
      </c>
    </row>
    <row r="167" spans="1:9" x14ac:dyDescent="0.3">
      <c r="A167" s="1">
        <v>45733</v>
      </c>
      <c r="B167" t="s">
        <v>34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 s="2">
        <f>(Engagment_Summary[[#This Row],[New_Followers]]-Engagment_Summary[[#This Row],[Unfollows]]) /Engagment_Summary[[#This Row],[Total_Followers]]</f>
        <v>3.2619275185675578E-3</v>
      </c>
      <c r="I167">
        <f>(Engagment_Summary[[#This Row],[New_Followers]]-Engagment_Summary[[#This Row],[Unfollows]]/Engagment_Summary[[#This Row],[Total_Followers]])</f>
        <v>1357.9992926644629</v>
      </c>
    </row>
    <row r="168" spans="1:9" x14ac:dyDescent="0.3">
      <c r="A168" s="1">
        <v>45733</v>
      </c>
      <c r="B168" t="s">
        <v>14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 s="2">
        <f>(Engagment_Summary[[#This Row],[New_Followers]]-Engagment_Summary[[#This Row],[Unfollows]]) /Engagment_Summary[[#This Row],[Total_Followers]]</f>
        <v>6.9173294769824048E-2</v>
      </c>
      <c r="I168">
        <f>(Engagment_Summary[[#This Row],[New_Followers]]-Engagment_Summary[[#This Row],[Unfollows]]/Engagment_Summary[[#This Row],[Total_Followers]])</f>
        <v>1076.9826464208243</v>
      </c>
    </row>
    <row r="169" spans="1:9" x14ac:dyDescent="0.3">
      <c r="A169" s="1">
        <v>45733</v>
      </c>
      <c r="B169" t="s">
        <v>25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 s="2">
        <f>(Engagment_Summary[[#This Row],[New_Followers]]-Engagment_Summary[[#This Row],[Unfollows]]) /Engagment_Summary[[#This Row],[Total_Followers]]</f>
        <v>7.9689298043728429E-2</v>
      </c>
      <c r="I169">
        <f>(Engagment_Summary[[#This Row],[New_Followers]]-Engagment_Summary[[#This Row],[Unfollows]]/Engagment_Summary[[#This Row],[Total_Followers]])</f>
        <v>1595.9878596087458</v>
      </c>
    </row>
    <row r="170" spans="1:9" x14ac:dyDescent="0.3">
      <c r="A170" s="1">
        <v>45740</v>
      </c>
      <c r="B170" t="s">
        <v>27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 s="2">
        <f>(Engagment_Summary[[#This Row],[New_Followers]]-Engagment_Summary[[#This Row],[Unfollows]]) /Engagment_Summary[[#This Row],[Total_Followers]]</f>
        <v>1.2636715002329981E-3</v>
      </c>
      <c r="I170">
        <f>(Engagment_Summary[[#This Row],[New_Followers]]-Engagment_Summary[[#This Row],[Unfollows]]/Engagment_Summary[[#This Row],[Total_Followers]])</f>
        <v>489.99992050656505</v>
      </c>
    </row>
    <row r="171" spans="1:9" x14ac:dyDescent="0.3">
      <c r="A171" s="1">
        <v>45740</v>
      </c>
      <c r="B171" t="s">
        <v>34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 s="2">
        <f>(Engagment_Summary[[#This Row],[New_Followers]]-Engagment_Summary[[#This Row],[Unfollows]]) /Engagment_Summary[[#This Row],[Total_Followers]]</f>
        <v>1.268716241173857E-3</v>
      </c>
      <c r="I171">
        <f>(Engagment_Summary[[#This Row],[New_Followers]]-Engagment_Summary[[#This Row],[Unfollows]]/Engagment_Summary[[#This Row],[Total_Followers]])</f>
        <v>608.99963865676671</v>
      </c>
    </row>
    <row r="172" spans="1:9" x14ac:dyDescent="0.3">
      <c r="A172" s="1">
        <v>45740</v>
      </c>
      <c r="B172" t="s">
        <v>14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 s="2">
        <f>(Engagment_Summary[[#This Row],[New_Followers]]-Engagment_Summary[[#This Row],[Unfollows]]) /Engagment_Summary[[#This Row],[Total_Followers]]</f>
        <v>1.3832962243592781E-3</v>
      </c>
      <c r="I172">
        <f>(Engagment_Summary[[#This Row],[New_Followers]]-Engagment_Summary[[#This Row],[Unfollows]]/Engagment_Summary[[#This Row],[Total_Followers]])</f>
        <v>363.99965891325974</v>
      </c>
    </row>
    <row r="173" spans="1:9" x14ac:dyDescent="0.3">
      <c r="A173" s="1">
        <v>45740</v>
      </c>
      <c r="B173" t="s">
        <v>25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 s="2">
        <f>(Engagment_Summary[[#This Row],[New_Followers]]-Engagment_Summary[[#This Row],[Unfollows]]) /Engagment_Summary[[#This Row],[Total_Followers]]</f>
        <v>8.8022790888170322E-4</v>
      </c>
      <c r="I173">
        <f>(Engagment_Summary[[#This Row],[New_Followers]]-Engagment_Summary[[#This Row],[Unfollows]]/Engagment_Summary[[#This Row],[Total_Followers]])</f>
        <v>441.99988007177592</v>
      </c>
    </row>
    <row r="174" spans="1:9" x14ac:dyDescent="0.3">
      <c r="A174" s="1">
        <v>45747</v>
      </c>
      <c r="B174" t="s">
        <v>27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 s="2">
        <f>(Engagment_Summary[[#This Row],[New_Followers]]-Engagment_Summary[[#This Row],[Unfollows]]) /Engagment_Summary[[#This Row],[Total_Followers]]</f>
        <v>2.2667798288422093E-3</v>
      </c>
      <c r="I174">
        <f>(Engagment_Summary[[#This Row],[New_Followers]]-Engagment_Summary[[#This Row],[Unfollows]]/Engagment_Summary[[#This Row],[Total_Followers]])</f>
        <v>1032.9986137633496</v>
      </c>
    </row>
    <row r="175" spans="1:9" x14ac:dyDescent="0.3">
      <c r="A175" s="1">
        <v>45747</v>
      </c>
      <c r="B175" t="s">
        <v>34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 s="2">
        <f>(Engagment_Summary[[#This Row],[New_Followers]]-Engagment_Summary[[#This Row],[Unfollows]]) /Engagment_Summary[[#This Row],[Total_Followers]]</f>
        <v>1.3889264193260734E-3</v>
      </c>
      <c r="I175">
        <f>(Engagment_Summary[[#This Row],[New_Followers]]-Engagment_Summary[[#This Row],[Unfollows]]/Engagment_Summary[[#This Row],[Total_Followers]])</f>
        <v>987.99871916123982</v>
      </c>
    </row>
    <row r="176" spans="1:9" x14ac:dyDescent="0.3">
      <c r="A176" s="1">
        <v>45747</v>
      </c>
      <c r="B176" t="s">
        <v>14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 s="2">
        <f>(Engagment_Summary[[#This Row],[New_Followers]]-Engagment_Summary[[#This Row],[Unfollows]]) /Engagment_Summary[[#This Row],[Total_Followers]]</f>
        <v>8.4497101083942528E-3</v>
      </c>
      <c r="I176">
        <f>(Engagment_Summary[[#This Row],[New_Followers]]-Engagment_Summary[[#This Row],[Unfollows]]/Engagment_Summary[[#This Row],[Total_Followers]])</f>
        <v>1945.9986387698514</v>
      </c>
    </row>
    <row r="177" spans="1:9" x14ac:dyDescent="0.3">
      <c r="A177" s="1">
        <v>45747</v>
      </c>
      <c r="B177" t="s">
        <v>25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 s="2">
        <f>(Engagment_Summary[[#This Row],[New_Followers]]-Engagment_Summary[[#This Row],[Unfollows]]) /Engagment_Summary[[#This Row],[Total_Followers]]</f>
        <v>3.3667947287974553E-3</v>
      </c>
      <c r="I177">
        <f>(Engagment_Summary[[#This Row],[New_Followers]]-Engagment_Summary[[#This Row],[Unfollows]]/Engagment_Summary[[#This Row],[Total_Followers]])</f>
        <v>1956.9988754400702</v>
      </c>
    </row>
    <row r="178" spans="1:9" x14ac:dyDescent="0.3">
      <c r="A178" s="1">
        <v>45754</v>
      </c>
      <c r="B178" t="s">
        <v>27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 s="2">
        <f>(Engagment_Summary[[#This Row],[New_Followers]]-Engagment_Summary[[#This Row],[Unfollows]]) /Engagment_Summary[[#This Row],[Total_Followers]]</f>
        <v>2.1195852212872357E-3</v>
      </c>
      <c r="I178">
        <f>(Engagment_Summary[[#This Row],[New_Followers]]-Engagment_Summary[[#This Row],[Unfollows]]/Engagment_Summary[[#This Row],[Total_Followers]])</f>
        <v>558.99502468618721</v>
      </c>
    </row>
    <row r="179" spans="1:9" x14ac:dyDescent="0.3">
      <c r="A179" s="1">
        <v>45754</v>
      </c>
      <c r="B179" t="s">
        <v>34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 s="2">
        <f>(Engagment_Summary[[#This Row],[New_Followers]]-Engagment_Summary[[#This Row],[Unfollows]]) /Engagment_Summary[[#This Row],[Total_Followers]]</f>
        <v>1.0436528865268368E-2</v>
      </c>
      <c r="I179">
        <f>(Engagment_Summary[[#This Row],[New_Followers]]-Engagment_Summary[[#This Row],[Unfollows]]/Engagment_Summary[[#This Row],[Total_Followers]])</f>
        <v>1306.9971804129984</v>
      </c>
    </row>
    <row r="180" spans="1:9" x14ac:dyDescent="0.3">
      <c r="A180" s="1">
        <v>45754</v>
      </c>
      <c r="B180" t="s">
        <v>14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 s="2">
        <f>(Engagment_Summary[[#This Row],[New_Followers]]-Engagment_Summary[[#This Row],[Unfollows]]) /Engagment_Summary[[#This Row],[Total_Followers]]</f>
        <v>3.4032917638311531E-2</v>
      </c>
      <c r="I180">
        <f>(Engagment_Summary[[#This Row],[New_Followers]]-Engagment_Summary[[#This Row],[Unfollows]]/Engagment_Summary[[#This Row],[Total_Followers]])</f>
        <v>1431.9856365541248</v>
      </c>
    </row>
    <row r="181" spans="1:9" x14ac:dyDescent="0.3">
      <c r="A181" s="1">
        <v>45754</v>
      </c>
      <c r="B181" t="s">
        <v>25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 s="2">
        <f>(Engagment_Summary[[#This Row],[New_Followers]]-Engagment_Summary[[#This Row],[Unfollows]]) /Engagment_Summary[[#This Row],[Total_Followers]]</f>
        <v>7.1981098934404211E-4</v>
      </c>
      <c r="I181">
        <f>(Engagment_Summary[[#This Row],[New_Followers]]-Engagment_Summary[[#This Row],[Unfollows]]/Engagment_Summary[[#This Row],[Total_Followers]])</f>
        <v>622.99857415430824</v>
      </c>
    </row>
    <row r="182" spans="1:9" x14ac:dyDescent="0.3">
      <c r="A182" s="1">
        <v>45761</v>
      </c>
      <c r="B182" t="s">
        <v>27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 s="2">
        <f>(Engagment_Summary[[#This Row],[New_Followers]]-Engagment_Summary[[#This Row],[Unfollows]]) /Engagment_Summary[[#This Row],[Total_Followers]]</f>
        <v>-2.3994481269308059E-3</v>
      </c>
      <c r="I182">
        <f>(Engagment_Summary[[#This Row],[New_Followers]]-Engagment_Summary[[#This Row],[Unfollows]]/Engagment_Summary[[#This Row],[Total_Followers]])</f>
        <v>197.99463123481598</v>
      </c>
    </row>
    <row r="183" spans="1:9" x14ac:dyDescent="0.3">
      <c r="A183" s="1">
        <v>45761</v>
      </c>
      <c r="B183" t="s">
        <v>34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 s="2">
        <f>(Engagment_Summary[[#This Row],[New_Followers]]-Engagment_Summary[[#This Row],[Unfollows]]) /Engagment_Summary[[#This Row],[Total_Followers]]</f>
        <v>-2.4750024750024749E-3</v>
      </c>
      <c r="I183">
        <f>(Engagment_Summary[[#This Row],[New_Followers]]-Engagment_Summary[[#This Row],[Unfollows]]/Engagment_Summary[[#This Row],[Total_Followers]])</f>
        <v>197.99472470901043</v>
      </c>
    </row>
    <row r="184" spans="1:9" x14ac:dyDescent="0.3">
      <c r="A184" s="1">
        <v>45761</v>
      </c>
      <c r="B184" t="s">
        <v>14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 s="2">
        <f>(Engagment_Summary[[#This Row],[New_Followers]]-Engagment_Summary[[#This Row],[Unfollows]]) /Engagment_Summary[[#This Row],[Total_Followers]]</f>
        <v>3.7191155522184875E-4</v>
      </c>
      <c r="I184">
        <f>(Engagment_Summary[[#This Row],[New_Followers]]-Engagment_Summary[[#This Row],[Unfollows]]/Engagment_Summary[[#This Row],[Total_Followers]])</f>
        <v>352.99789484025348</v>
      </c>
    </row>
    <row r="185" spans="1:9" x14ac:dyDescent="0.3">
      <c r="A185" s="1">
        <v>45761</v>
      </c>
      <c r="B185" t="s">
        <v>25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 s="2">
        <f>(Engagment_Summary[[#This Row],[New_Followers]]-Engagment_Summary[[#This Row],[Unfollows]]) /Engagment_Summary[[#This Row],[Total_Followers]]</f>
        <v>3.9239564305527366E-4</v>
      </c>
      <c r="I185">
        <f>(Engagment_Summary[[#This Row],[New_Followers]]-Engagment_Summary[[#This Row],[Unfollows]]/Engagment_Summary[[#This Row],[Total_Followers]])</f>
        <v>519.99898518368173</v>
      </c>
    </row>
    <row r="186" spans="1:9" x14ac:dyDescent="0.3">
      <c r="A186" s="1">
        <v>45768</v>
      </c>
      <c r="B186" t="s">
        <v>27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 s="2">
        <f>(Engagment_Summary[[#This Row],[New_Followers]]-Engagment_Summary[[#This Row],[Unfollows]]) /Engagment_Summary[[#This Row],[Total_Followers]]</f>
        <v>9.5802484827301332E-3</v>
      </c>
      <c r="I186">
        <f>(Engagment_Summary[[#This Row],[New_Followers]]-Engagment_Summary[[#This Row],[Unfollows]]/Engagment_Summary[[#This Row],[Total_Followers]])</f>
        <v>960.99431222395219</v>
      </c>
    </row>
    <row r="187" spans="1:9" x14ac:dyDescent="0.3">
      <c r="A187" s="1">
        <v>45768</v>
      </c>
      <c r="B187" t="s">
        <v>34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 s="2">
        <f>(Engagment_Summary[[#This Row],[New_Followers]]-Engagment_Summary[[#This Row],[Unfollows]]) /Engagment_Summary[[#This Row],[Total_Followers]]</f>
        <v>2.7690774864725927E-3</v>
      </c>
      <c r="I187">
        <f>(Engagment_Summary[[#This Row],[New_Followers]]-Engagment_Summary[[#This Row],[Unfollows]]/Engagment_Summary[[#This Row],[Total_Followers]])</f>
        <v>1374.999125554478</v>
      </c>
    </row>
    <row r="188" spans="1:9" x14ac:dyDescent="0.3">
      <c r="A188" s="1">
        <v>45768</v>
      </c>
      <c r="B188" t="s">
        <v>14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 s="2">
        <f>(Engagment_Summary[[#This Row],[New_Followers]]-Engagment_Summary[[#This Row],[Unfollows]]) /Engagment_Summary[[#This Row],[Total_Followers]]</f>
        <v>2.2734693021737242E-3</v>
      </c>
      <c r="I188">
        <f>(Engagment_Summary[[#This Row],[New_Followers]]-Engagment_Summary[[#This Row],[Unfollows]]/Engagment_Summary[[#This Row],[Total_Followers]])</f>
        <v>1146.998837804889</v>
      </c>
    </row>
    <row r="189" spans="1:9" x14ac:dyDescent="0.3">
      <c r="A189" s="1">
        <v>45768</v>
      </c>
      <c r="B189" t="s">
        <v>25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 s="2">
        <f>(Engagment_Summary[[#This Row],[New_Followers]]-Engagment_Summary[[#This Row],[Unfollows]]) /Engagment_Summary[[#This Row],[Total_Followers]]</f>
        <v>6.0267642955734836E-3</v>
      </c>
      <c r="I189">
        <f>(Engagment_Summary[[#This Row],[New_Followers]]-Engagment_Summary[[#This Row],[Unfollows]]/Engagment_Summary[[#This Row],[Total_Followers]])</f>
        <v>1706.999726894943</v>
      </c>
    </row>
    <row r="190" spans="1:9" x14ac:dyDescent="0.3">
      <c r="A190" s="1">
        <v>45775</v>
      </c>
      <c r="B190" t="s">
        <v>27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 s="2">
        <f>(Engagment_Summary[[#This Row],[New_Followers]]-Engagment_Summary[[#This Row],[Unfollows]]) /Engagment_Summary[[#This Row],[Total_Followers]]</f>
        <v>3.4511059684624078E-3</v>
      </c>
      <c r="I190">
        <f>(Engagment_Summary[[#This Row],[New_Followers]]-Engagment_Summary[[#This Row],[Unfollows]]/Engagment_Summary[[#This Row],[Total_Followers]])</f>
        <v>1692.9996546651598</v>
      </c>
    </row>
    <row r="191" spans="1:9" x14ac:dyDescent="0.3">
      <c r="A191" s="1">
        <v>45775</v>
      </c>
      <c r="B191" t="s">
        <v>34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 s="2">
        <f>(Engagment_Summary[[#This Row],[New_Followers]]-Engagment_Summary[[#This Row],[Unfollows]]) /Engagment_Summary[[#This Row],[Total_Followers]]</f>
        <v>2.014855668727483E-3</v>
      </c>
      <c r="I191">
        <f>(Engagment_Summary[[#This Row],[New_Followers]]-Engagment_Summary[[#This Row],[Unfollows]]/Engagment_Summary[[#This Row],[Total_Followers]])</f>
        <v>832.99830983409686</v>
      </c>
    </row>
    <row r="192" spans="1:9" x14ac:dyDescent="0.3">
      <c r="A192" s="1">
        <v>45775</v>
      </c>
      <c r="B192" t="s">
        <v>14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 s="2">
        <f>(Engagment_Summary[[#This Row],[New_Followers]]-Engagment_Summary[[#This Row],[Unfollows]]) /Engagment_Summary[[#This Row],[Total_Followers]]</f>
        <v>1.9454574184929272E-3</v>
      </c>
      <c r="I192">
        <f>(Engagment_Summary[[#This Row],[New_Followers]]-Engagment_Summary[[#This Row],[Unfollows]]/Engagment_Summary[[#This Row],[Total_Followers]])</f>
        <v>1221.9994377053454</v>
      </c>
    </row>
    <row r="193" spans="1:9" x14ac:dyDescent="0.3">
      <c r="A193" s="1">
        <v>45775</v>
      </c>
      <c r="B193" t="s">
        <v>25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 s="2">
        <f>(Engagment_Summary[[#This Row],[New_Followers]]-Engagment_Summary[[#This Row],[Unfollows]]) /Engagment_Summary[[#This Row],[Total_Followers]]</f>
        <v>5.5706165282028861E-2</v>
      </c>
      <c r="I193">
        <f>(Engagment_Summary[[#This Row],[New_Followers]]-Engagment_Summary[[#This Row],[Unfollows]]/Engagment_Summary[[#This Row],[Total_Followers]])</f>
        <v>776.98775688675119</v>
      </c>
    </row>
    <row r="194" spans="1:9" x14ac:dyDescent="0.3">
      <c r="A194" s="1">
        <v>45782</v>
      </c>
      <c r="B194" t="s">
        <v>27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 s="2">
        <f>(Engagment_Summary[[#This Row],[New_Followers]]-Engagment_Summary[[#This Row],[Unfollows]]) /Engagment_Summary[[#This Row],[Total_Followers]]</f>
        <v>4.1995793722733989E-3</v>
      </c>
      <c r="I194">
        <f>(Engagment_Summary[[#This Row],[New_Followers]]-Engagment_Summary[[#This Row],[Unfollows]]/Engagment_Summary[[#This Row],[Total_Followers]])</f>
        <v>1956.9998303200255</v>
      </c>
    </row>
    <row r="195" spans="1:9" x14ac:dyDescent="0.3">
      <c r="A195" s="1">
        <v>45782</v>
      </c>
      <c r="B195" t="s">
        <v>34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 s="2">
        <f>(Engagment_Summary[[#This Row],[New_Followers]]-Engagment_Summary[[#This Row],[Unfollows]]) /Engagment_Summary[[#This Row],[Total_Followers]]</f>
        <v>8.0965664826031301E-4</v>
      </c>
      <c r="I195">
        <f>(Engagment_Summary[[#This Row],[New_Followers]]-Engagment_Summary[[#This Row],[Unfollows]]/Engagment_Summary[[#This Row],[Total_Followers]])</f>
        <v>404.99984236773219</v>
      </c>
    </row>
    <row r="196" spans="1:9" x14ac:dyDescent="0.3">
      <c r="A196" s="1">
        <v>45782</v>
      </c>
      <c r="B196" t="s">
        <v>14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 s="2">
        <f>(Engagment_Summary[[#This Row],[New_Followers]]-Engagment_Summary[[#This Row],[Unfollows]]) /Engagment_Summary[[#This Row],[Total_Followers]]</f>
        <v>3.1174901520344203E-3</v>
      </c>
      <c r="I196">
        <f>(Engagment_Summary[[#This Row],[New_Followers]]-Engagment_Summary[[#This Row],[Unfollows]]/Engagment_Summary[[#This Row],[Total_Followers]])</f>
        <v>1580.9998534160259</v>
      </c>
    </row>
    <row r="197" spans="1:9" x14ac:dyDescent="0.3">
      <c r="A197" s="1">
        <v>45782</v>
      </c>
      <c r="B197" t="s">
        <v>25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 s="2">
        <f>(Engagment_Summary[[#This Row],[New_Followers]]-Engagment_Summary[[#This Row],[Unfollows]]) /Engagment_Summary[[#This Row],[Total_Followers]]</f>
        <v>5.8190830903102836E-3</v>
      </c>
      <c r="I197">
        <f>(Engagment_Summary[[#This Row],[New_Followers]]-Engagment_Summary[[#This Row],[Unfollows]]/Engagment_Summary[[#This Row],[Total_Followers]])</f>
        <v>1034.9988483064717</v>
      </c>
    </row>
    <row r="198" spans="1:9" x14ac:dyDescent="0.3">
      <c r="A198" s="1">
        <v>45789</v>
      </c>
      <c r="B198" t="s">
        <v>27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 s="2">
        <f>(Engagment_Summary[[#This Row],[New_Followers]]-Engagment_Summary[[#This Row],[Unfollows]]) /Engagment_Summary[[#This Row],[Total_Followers]]</f>
        <v>3.5361871958419907E-3</v>
      </c>
      <c r="I198">
        <f>(Engagment_Summary[[#This Row],[New_Followers]]-Engagment_Summary[[#This Row],[Unfollows]]/Engagment_Summary[[#This Row],[Total_Followers]])</f>
        <v>1764.9997672437171</v>
      </c>
    </row>
    <row r="199" spans="1:9" x14ac:dyDescent="0.3">
      <c r="A199" s="1">
        <v>45789</v>
      </c>
      <c r="B199" t="s">
        <v>34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 s="2">
        <f>(Engagment_Summary[[#This Row],[New_Followers]]-Engagment_Summary[[#This Row],[Unfollows]]) /Engagment_Summary[[#This Row],[Total_Followers]]</f>
        <v>1.1156186612576065E-3</v>
      </c>
      <c r="I199">
        <f>(Engagment_Summary[[#This Row],[New_Followers]]-Engagment_Summary[[#This Row],[Unfollows]]/Engagment_Summary[[#This Row],[Total_Followers]])</f>
        <v>836.99882133654955</v>
      </c>
    </row>
    <row r="200" spans="1:9" x14ac:dyDescent="0.3">
      <c r="A200" s="1">
        <v>45789</v>
      </c>
      <c r="B200" t="s">
        <v>14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 s="2">
        <f>(Engagment_Summary[[#This Row],[New_Followers]]-Engagment_Summary[[#This Row],[Unfollows]]) /Engagment_Summary[[#This Row],[Total_Followers]]</f>
        <v>5.8952701962314107E-4</v>
      </c>
      <c r="I200">
        <f>(Engagment_Summary[[#This Row],[New_Followers]]-Engagment_Summary[[#This Row],[Unfollows]]/Engagment_Summary[[#This Row],[Total_Followers]])</f>
        <v>336.99985097458239</v>
      </c>
    </row>
    <row r="201" spans="1:9" x14ac:dyDescent="0.3">
      <c r="A201" s="1">
        <v>45789</v>
      </c>
      <c r="B201" t="s">
        <v>25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 s="2">
        <f>(Engagment_Summary[[#This Row],[New_Followers]]-Engagment_Summary[[#This Row],[Unfollows]]) /Engagment_Summary[[#This Row],[Total_Followers]]</f>
        <v>-4.0819787301048958E-3</v>
      </c>
      <c r="I201">
        <f>(Engagment_Summary[[#This Row],[New_Followers]]-Engagment_Summary[[#This Row],[Unfollows]]/Engagment_Summary[[#This Row],[Total_Followers]])</f>
        <v>118.994476610383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76B8-C01C-4D4D-BB52-4661A56B1484}">
  <dimension ref="A1:F5"/>
  <sheetViews>
    <sheetView zoomScale="67" workbookViewId="0">
      <selection sqref="A1:A5"/>
    </sheetView>
  </sheetViews>
  <sheetFormatPr defaultRowHeight="14.4" x14ac:dyDescent="0.3"/>
  <cols>
    <col min="1" max="1" width="17.5546875" bestFit="1" customWidth="1"/>
    <col min="2" max="2" width="12" bestFit="1" customWidth="1"/>
    <col min="3" max="3" width="11" bestFit="1" customWidth="1"/>
    <col min="4" max="4" width="26.109375" bestFit="1" customWidth="1"/>
    <col min="5" max="5" width="13.88671875" bestFit="1" customWidth="1"/>
    <col min="6" max="6" width="17.6640625" bestFit="1" customWidth="1"/>
  </cols>
  <sheetData>
    <row r="1" spans="1:6" x14ac:dyDescent="0.3">
      <c r="A1" t="s">
        <v>424</v>
      </c>
      <c r="B1" t="s">
        <v>425</v>
      </c>
      <c r="C1" t="s">
        <v>426</v>
      </c>
      <c r="D1" t="s">
        <v>427</v>
      </c>
      <c r="E1" t="s">
        <v>428</v>
      </c>
      <c r="F1" t="s">
        <v>429</v>
      </c>
    </row>
    <row r="2" spans="1:6" x14ac:dyDescent="0.3">
      <c r="A2" t="s">
        <v>23</v>
      </c>
      <c r="B2" s="1">
        <v>45453</v>
      </c>
      <c r="C2" s="1">
        <v>45478</v>
      </c>
      <c r="D2" t="s">
        <v>430</v>
      </c>
      <c r="E2">
        <v>180000</v>
      </c>
      <c r="F2" t="s">
        <v>431</v>
      </c>
    </row>
    <row r="3" spans="1:6" x14ac:dyDescent="0.3">
      <c r="A3" t="s">
        <v>18</v>
      </c>
      <c r="B3" s="1">
        <v>45505</v>
      </c>
      <c r="C3" s="1">
        <v>45535</v>
      </c>
      <c r="D3" t="s">
        <v>432</v>
      </c>
      <c r="E3">
        <v>160000</v>
      </c>
      <c r="F3" t="s">
        <v>433</v>
      </c>
    </row>
    <row r="4" spans="1:6" x14ac:dyDescent="0.3">
      <c r="A4" t="s">
        <v>32</v>
      </c>
      <c r="B4" s="1">
        <v>45570</v>
      </c>
      <c r="C4" s="1">
        <v>45601</v>
      </c>
      <c r="D4" t="s">
        <v>434</v>
      </c>
      <c r="E4">
        <v>220000</v>
      </c>
      <c r="F4" t="s">
        <v>435</v>
      </c>
    </row>
    <row r="5" spans="1:6" x14ac:dyDescent="0.3">
      <c r="A5" t="s">
        <v>44</v>
      </c>
      <c r="B5" s="1">
        <v>45667</v>
      </c>
      <c r="C5" s="1">
        <v>45698</v>
      </c>
      <c r="D5" t="s">
        <v>436</v>
      </c>
      <c r="E5">
        <v>200000</v>
      </c>
      <c r="F5" t="s">
        <v>437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B37725E-DF43-40D5-ABDB-06CD40A56EEC}">
  <ds:schemaRefs/>
</ds:datastoreItem>
</file>

<file path=customXml/itemProps2.xml><?xml version="1.0" encoding="utf-8"?>
<ds:datastoreItem xmlns:ds="http://schemas.openxmlformats.org/officeDocument/2006/customXml" ds:itemID="{054D3E98-51F8-4EF9-B0BC-7E491E5B3BBF}">
  <ds:schemaRefs/>
</ds:datastoreItem>
</file>

<file path=customXml/itemProps3.xml><?xml version="1.0" encoding="utf-8"?>
<ds:datastoreItem xmlns:ds="http://schemas.openxmlformats.org/officeDocument/2006/customXml" ds:itemID="{261186CC-1AF5-4C52-BBD8-620D8A44C5B4}">
  <ds:schemaRefs/>
</ds:datastoreItem>
</file>

<file path=customXml/itemProps4.xml><?xml version="1.0" encoding="utf-8"?>
<ds:datastoreItem xmlns:ds="http://schemas.openxmlformats.org/officeDocument/2006/customXml" ds:itemID="{7DA5E379-293A-4FFA-84FE-081274423677}">
  <ds:schemaRefs/>
</ds:datastoreItem>
</file>

<file path=customXml/itemProps5.xml><?xml version="1.0" encoding="utf-8"?>
<ds:datastoreItem xmlns:ds="http://schemas.openxmlformats.org/officeDocument/2006/customXml" ds:itemID="{D6A79F3A-2F25-4AA2-9CED-CE92EEB0BE9E}">
  <ds:schemaRefs/>
</ds:datastoreItem>
</file>

<file path=customXml/itemProps6.xml><?xml version="1.0" encoding="utf-8"?>
<ds:datastoreItem xmlns:ds="http://schemas.openxmlformats.org/officeDocument/2006/customXml" ds:itemID="{02B501F0-E94C-482C-A8E8-59BF2A089310}">
  <ds:schemaRefs/>
</ds:datastoreItem>
</file>

<file path=customXml/itemProps7.xml><?xml version="1.0" encoding="utf-8"?>
<ds:datastoreItem xmlns:ds="http://schemas.openxmlformats.org/officeDocument/2006/customXml" ds:itemID="{B506BF53-AEF1-4035-84EA-58B1CFE77D82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AB18B298-C2B1-4B16-BDA6-9DB9E9626E65}">
  <ds:schemaRefs/>
</ds:datastoreItem>
</file>

<file path=customXml/itemProps9.xml><?xml version="1.0" encoding="utf-8"?>
<ds:datastoreItem xmlns:ds="http://schemas.openxmlformats.org/officeDocument/2006/customXml" ds:itemID="{554CAC4F-E8D2-45B2-9022-C8E37D71FA07}">
  <ds:schemaRefs/>
</ds:datastoreItem>
</file>

<file path=customXml/itemProps10.xml><?xml version="1.0" encoding="utf-8"?>
<ds:datastoreItem xmlns:ds="http://schemas.openxmlformats.org/officeDocument/2006/customXml" ds:itemID="{989E2576-A9E2-461D-8996-094861329A53}">
  <ds:schemaRefs/>
</ds:datastoreItem>
</file>

<file path=customXml/itemProps11.xml><?xml version="1.0" encoding="utf-8"?>
<ds:datastoreItem xmlns:ds="http://schemas.openxmlformats.org/officeDocument/2006/customXml" ds:itemID="{AFD16488-F964-4E3F-9260-FADD478ECCCF}">
  <ds:schemaRefs/>
</ds:datastoreItem>
</file>

<file path=customXml/itemProps12.xml><?xml version="1.0" encoding="utf-8"?>
<ds:datastoreItem xmlns:ds="http://schemas.openxmlformats.org/officeDocument/2006/customXml" ds:itemID="{092C3058-D639-472A-958D-3E509EE1812E}">
  <ds:schemaRefs/>
</ds:datastoreItem>
</file>

<file path=customXml/itemProps13.xml><?xml version="1.0" encoding="utf-8"?>
<ds:datastoreItem xmlns:ds="http://schemas.openxmlformats.org/officeDocument/2006/customXml" ds:itemID="{3ABF7047-3C3D-4B54-9FC4-96113B20A45F}">
  <ds:schemaRefs/>
</ds:datastoreItem>
</file>

<file path=customXml/itemProps14.xml><?xml version="1.0" encoding="utf-8"?>
<ds:datastoreItem xmlns:ds="http://schemas.openxmlformats.org/officeDocument/2006/customXml" ds:itemID="{D2812350-F3E1-4AC8-9944-09D060B221B4}">
  <ds:schemaRefs/>
</ds:datastoreItem>
</file>

<file path=customXml/itemProps15.xml><?xml version="1.0" encoding="utf-8"?>
<ds:datastoreItem xmlns:ds="http://schemas.openxmlformats.org/officeDocument/2006/customXml" ds:itemID="{CB800226-E1F7-4558-A6DC-D5B4D87D43A5}">
  <ds:schemaRefs/>
</ds:datastoreItem>
</file>

<file path=customXml/itemProps16.xml><?xml version="1.0" encoding="utf-8"?>
<ds:datastoreItem xmlns:ds="http://schemas.openxmlformats.org/officeDocument/2006/customXml" ds:itemID="{4AF8C480-7A3B-45C2-849A-9CB53248A9E7}">
  <ds:schemaRefs/>
</ds:datastoreItem>
</file>

<file path=customXml/itemProps17.xml><?xml version="1.0" encoding="utf-8"?>
<ds:datastoreItem xmlns:ds="http://schemas.openxmlformats.org/officeDocument/2006/customXml" ds:itemID="{2205A3FD-DD06-4FBA-9A29-8D635995D9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Loom Link</vt:lpstr>
      <vt:lpstr>Task 1 </vt:lpstr>
      <vt:lpstr>Task 2</vt:lpstr>
      <vt:lpstr>Task 3</vt:lpstr>
      <vt:lpstr>Task 4 </vt:lpstr>
      <vt:lpstr>Task 5 </vt:lpstr>
      <vt:lpstr>Task 6</vt:lpstr>
      <vt:lpstr>Engagment Summary</vt:lpstr>
      <vt:lpstr>Campaign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pranjal saini</dc:creator>
  <cp:keywords/>
  <dc:description/>
  <cp:lastModifiedBy>pranjal saini</cp:lastModifiedBy>
  <cp:revision/>
  <dcterms:created xsi:type="dcterms:W3CDTF">2025-12-19T09:57:18Z</dcterms:created>
  <dcterms:modified xsi:type="dcterms:W3CDTF">2026-03-16T18:07:28Z</dcterms:modified>
  <cp:category/>
  <cp:contentStatus/>
</cp:coreProperties>
</file>