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<sst xmlns="http://schemas.openxmlformats.org/spreadsheetml/2006/main" count="125" uniqueCount="82">
  <si>
    <t>Room No.</t>
  </si>
  <si>
    <t>Room Type</t>
  </si>
  <si>
    <t>Tenant Name</t>
  </si>
  <si>
    <t>Mobile No.</t>
  </si>
  <si>
    <t>Rent Type</t>
  </si>
  <si>
    <t>Rent Amt</t>
  </si>
  <si>
    <t>Elect from</t>
  </si>
  <si>
    <t>Elect to</t>
  </si>
  <si>
    <t>Elect reading</t>
  </si>
  <si>
    <t>Electricity Amt</t>
  </si>
  <si>
    <t>Water From</t>
  </si>
  <si>
    <t>Water To</t>
  </si>
  <si>
    <t>Water Reading</t>
  </si>
  <si>
    <t>Water Amt</t>
  </si>
  <si>
    <t>Balance</t>
  </si>
  <si>
    <t>Total To Be Paid</t>
  </si>
  <si>
    <t>Paid</t>
  </si>
  <si>
    <t>Previous Balance</t>
  </si>
  <si>
    <t>OTP</t>
  </si>
  <si>
    <t>Room No.1</t>
  </si>
  <si>
    <t>Double GF</t>
  </si>
  <si>
    <t>Mandal</t>
  </si>
  <si>
    <t>Month end</t>
  </si>
  <si>
    <t>Room No.2</t>
  </si>
  <si>
    <t>Advance</t>
  </si>
  <si>
    <t>Room No.3</t>
  </si>
  <si>
    <t>Double FF</t>
  </si>
  <si>
    <t>Rahul</t>
  </si>
  <si>
    <t>Room No.4</t>
  </si>
  <si>
    <t>advance</t>
  </si>
  <si>
    <t>Room No 5</t>
  </si>
  <si>
    <t>Double Room</t>
  </si>
  <si>
    <t>Parveen</t>
  </si>
  <si>
    <t>Park Home</t>
  </si>
  <si>
    <t>Room No. 9</t>
  </si>
  <si>
    <t>Single GF</t>
  </si>
  <si>
    <t>Room No. 8</t>
  </si>
  <si>
    <t>Santosh</t>
  </si>
  <si>
    <t>Room No. 7</t>
  </si>
  <si>
    <t>Room No. 6</t>
  </si>
  <si>
    <t>Deewan</t>
  </si>
  <si>
    <t>Room No. 5</t>
  </si>
  <si>
    <t>single GF</t>
  </si>
  <si>
    <t>Roshan</t>
  </si>
  <si>
    <t>Room No. 4</t>
  </si>
  <si>
    <t>Navneet</t>
  </si>
  <si>
    <t>Room No. 3</t>
  </si>
  <si>
    <t>Sriniwas</t>
  </si>
  <si>
    <t>Room No . 2</t>
  </si>
  <si>
    <t>VK</t>
  </si>
  <si>
    <t>Month End</t>
  </si>
  <si>
    <t>Room No. 1</t>
  </si>
  <si>
    <t>Room No. 34</t>
  </si>
  <si>
    <t>Pramila</t>
  </si>
  <si>
    <t>Room No. 33</t>
  </si>
  <si>
    <t>Single FF</t>
  </si>
  <si>
    <t>ashutosh</t>
  </si>
  <si>
    <t>Room No. 32</t>
  </si>
  <si>
    <t>Ravi</t>
  </si>
  <si>
    <t>Room No. 31</t>
  </si>
  <si>
    <t>Anil thakur</t>
  </si>
  <si>
    <t>Room No. 30</t>
  </si>
  <si>
    <t>Dilip Ojha</t>
  </si>
  <si>
    <t>month end</t>
  </si>
  <si>
    <t>Room No. 29</t>
  </si>
  <si>
    <t>Deepak Bhandari</t>
  </si>
  <si>
    <t>Room No. 28</t>
  </si>
  <si>
    <t>Ashish jha</t>
  </si>
  <si>
    <t>Room No. 27</t>
  </si>
  <si>
    <t>Sunil Kumar</t>
  </si>
  <si>
    <t>Room No. 46</t>
  </si>
  <si>
    <t>Double SF</t>
  </si>
  <si>
    <t>Room No. 45</t>
  </si>
  <si>
    <t>Room No. 44</t>
  </si>
  <si>
    <t>Single SF</t>
  </si>
  <si>
    <t>Room No. 43</t>
  </si>
  <si>
    <t>Kamal</t>
  </si>
  <si>
    <t>Room No. 42</t>
  </si>
  <si>
    <t>Kuldeep Negi</t>
  </si>
  <si>
    <t>Room No. 41</t>
  </si>
  <si>
    <t>Total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</si>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</sst>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4">
    <font>
      <sz val="11"/>
      <color theme="1"/>
      <name val="Calibri"/>
      <charset val="134"/>
      <scheme val="minor"/>
    </font>
    <font>
      <sz val="10"/>
      <color rgb="FF000000"/>
      <name val="Arial"/>
      <charset val="134"/>
    </font>
    <font>
      <sz val="10"/>
      <color rgb="FFFFFFFF"/>
      <name val="Arial"/>
      <charset val="134"/>
    </font>
    <font>
      <b/>
      <sz val="10"/>
      <color rgb="FF000000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99CC00"/>
        <bgColor rgb="FF99CC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8DB4E3"/>
        <bgColor rgb="FF8DB4E3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  <fill>
      <patternFill patternType="solid">
        <fgColor rgb="FF008080"/>
        <bgColor rgb="FF008080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14" fillId="15" borderId="8" applyNumberFormat="0" applyAlignment="0" applyProtection="0">
      <alignment vertical="center"/>
    </xf>
    <xf numFmtId="0" fontId="15" fillId="15" borderId="7" applyNumberFormat="0" applyAlignment="0" applyProtection="0">
      <alignment vertical="center"/>
    </xf>
    <xf numFmtId="0" fontId="16" fillId="16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0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5" borderId="1" xfId="0" applyFont="1" applyFill="1" applyBorder="1" applyAlignment="1"/>
    <xf numFmtId="0" fontId="1" fillId="6" borderId="1" xfId="0" applyFont="1" applyFill="1" applyBorder="1" applyAlignment="1"/>
    <xf numFmtId="0" fontId="1" fillId="7" borderId="1" xfId="0" applyFont="1" applyFill="1" applyBorder="1" applyAlignment="1"/>
    <xf numFmtId="0" fontId="1" fillId="0" borderId="0" xfId="0" applyFont="1" applyFill="1" applyAlignment="1"/>
    <xf numFmtId="0" fontId="1" fillId="8" borderId="1" xfId="0" applyFont="1" applyFill="1" applyBorder="1" applyAlignment="1"/>
    <xf numFmtId="0" fontId="1" fillId="3" borderId="1" xfId="0" applyFont="1" applyFill="1" applyBorder="1" applyAlignment="1">
      <alignment horizontal="right"/>
    </xf>
    <xf numFmtId="0" fontId="2" fillId="9" borderId="1" xfId="0" applyFont="1" applyFill="1" applyBorder="1" applyAlignment="1"/>
    <xf numFmtId="0" fontId="3" fillId="9" borderId="1" xfId="0" applyFont="1" applyFill="1" applyBorder="1" applyAlignment="1"/>
    <xf numFmtId="0" fontId="3" fillId="10" borderId="1" xfId="0" applyFont="1" applyFill="1" applyBorder="1" applyAlignment="1"/>
    <xf numFmtId="0" fontId="1" fillId="10" borderId="1" xfId="0" applyFont="1" applyFill="1" applyBorder="1" applyAlignment="1"/>
    <xf numFmtId="0" fontId="2" fillId="10" borderId="1" xfId="0" applyFont="1" applyFill="1" applyBorder="1" applyAlignment="1"/>
    <xf numFmtId="0" fontId="1" fillId="0" borderId="0" xfId="0" applyFont="1" applyFill="1" applyAlignment="1">
      <alignment horizontal="right"/>
    </xf>
    <xf numFmtId="1" fontId="1" fillId="0" borderId="1" xfId="0" applyNumberFormat="1" applyFont="1" applyFill="1" applyBorder="1" applyAlignment="1">
      <alignment horizontal="right"/>
    </xf>
    <xf numFmtId="1" fontId="1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right"/>
    </xf>
    <xf numFmtId="1" fontId="1" fillId="0" borderId="2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0" fontId="4" fillId="6" borderId="2" xfId="0" applyFont="1" applyFill="1" applyBorder="1" applyAlignment="1"/>
    <xf numFmtId="1" fontId="1" fillId="0" borderId="2" xfId="0" applyNumberFormat="1" applyFont="1" applyFill="1" applyBorder="1" applyAlignment="1"/>
    <xf numFmtId="1" fontId="1" fillId="6" borderId="1" xfId="0" applyNumberFormat="1" applyFont="1" applyFill="1" applyBorder="1" applyAlignment="1"/>
    <xf numFmtId="0" fontId="1" fillId="0" borderId="3" xfId="0" applyFont="1" applyFill="1" applyBorder="1" applyAlignment="1">
      <alignment horizontal="right"/>
    </xf>
    <xf numFmtId="1" fontId="1" fillId="3" borderId="1" xfId="0" applyNumberFormat="1" applyFont="1" applyFill="1" applyBorder="1" applyAlignment="1"/>
    <xf numFmtId="1" fontId="1" fillId="7" borderId="1" xfId="0" applyNumberFormat="1" applyFont="1" applyFill="1" applyBorder="1" applyAlignment="1"/>
    <xf numFmtId="0" fontId="4" fillId="3" borderId="2" xfId="0" applyFont="1" applyFill="1" applyBorder="1" applyAlignment="1">
      <alignment horizontal="right"/>
    </xf>
    <xf numFmtId="1" fontId="1" fillId="11" borderId="1" xfId="0" applyNumberFormat="1" applyFont="1" applyFill="1" applyBorder="1" applyAlignment="1"/>
    <xf numFmtId="1" fontId="4" fillId="10" borderId="0" xfId="0" applyNumberFormat="1" applyFont="1" applyFill="1" applyAlignment="1"/>
    <xf numFmtId="1" fontId="1" fillId="10" borderId="0" xfId="0" applyNumberFormat="1" applyFont="1" applyFill="1" applyAlignment="1"/>
    <xf numFmtId="1" fontId="4" fillId="0" borderId="2" xfId="0" applyNumberFormat="1" applyFont="1" applyFill="1" applyBorder="1" applyAlignment="1">
      <alignment horizontal="right"/>
    </xf>
    <xf numFmtId="0" fontId="4" fillId="3" borderId="1" xfId="0" applyFont="1" applyFill="1" applyBorder="1" applyAlignment="1"/>
    <xf numFmtId="1" fontId="1" fillId="12" borderId="1" xfId="0" applyNumberFormat="1" applyFont="1" applyFill="1" applyBorder="1" applyAlignment="1"/>
    <xf numFmtId="0" fontId="4" fillId="10" borderId="1" xfId="0" applyFont="1" applyFill="1" applyBorder="1" applyAlignment="1">
      <alignment horizontal="right"/>
    </xf>
    <xf numFmtId="1" fontId="1" fillId="10" borderId="1" xfId="0" applyNumberFormat="1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1"/>
  <sheetViews>
    <sheetView tabSelected="1" workbookViewId="0">
      <selection activeCell="W7" sqref="W7"/>
    </sheetView>
  </sheetViews>
  <sheetFormatPr defaultColWidth="9.14285714285714" defaultRowHeight="15"/>
  <cols>
    <col min="1" max="1" width="16.2857142857143" customWidth="1"/>
    <col min="4" max="4" width="11.7142857142857"/>
    <col min="9" max="9" width="13.1428571428571" customWidth="1"/>
    <col min="10" max="10" width="16.5714285714286" customWidth="1"/>
    <col min="16" max="16" width="15.4285714285714" customWidth="1"/>
    <col min="18" max="18" width="20.4285714285714" customWidth="1"/>
    <col min="19" max="19" width="9.57142857142857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s="2" t="s">
        <v>19</v>
      </c>
      <c r="B2" s="2" t="s">
        <v>20</v>
      </c>
      <c r="C2" s="2" t="s">
        <v>21</v>
      </c>
      <c r="D2" s="3">
        <v>9268448318</v>
      </c>
      <c r="E2" s="4" t="s">
        <v>22</v>
      </c>
      <c r="F2" s="3">
        <v>9500</v>
      </c>
      <c r="G2" s="3"/>
      <c r="H2" s="3"/>
      <c r="I2" s="2">
        <f>H2-G2</f>
        <v>0</v>
      </c>
      <c r="J2" s="2">
        <f>I2*7</f>
        <v>0</v>
      </c>
      <c r="K2" s="16">
        <v>415</v>
      </c>
      <c r="L2" s="16">
        <v>426</v>
      </c>
      <c r="M2" s="2">
        <f>L2-K2</f>
        <v>11</v>
      </c>
      <c r="N2" s="2">
        <f>M2*75</f>
        <v>825</v>
      </c>
      <c r="O2" s="17">
        <v>14300</v>
      </c>
      <c r="P2" s="18">
        <f>F2+J2+N2+O2</f>
        <v>24625</v>
      </c>
      <c r="Q2" s="33"/>
      <c r="R2" s="18">
        <f>P2-Q2</f>
        <v>24625</v>
      </c>
      <c r="S2">
        <v>11</v>
      </c>
    </row>
    <row r="3" spans="1:19">
      <c r="A3" s="2" t="s">
        <v>23</v>
      </c>
      <c r="B3" s="2" t="s">
        <v>20</v>
      </c>
      <c r="C3" s="3"/>
      <c r="D3" s="3">
        <v>9971350505</v>
      </c>
      <c r="E3" s="2" t="s">
        <v>24</v>
      </c>
      <c r="F3" s="2">
        <v>9000</v>
      </c>
      <c r="G3" s="3"/>
      <c r="H3" s="3"/>
      <c r="I3" s="2">
        <f>H3-G3</f>
        <v>0</v>
      </c>
      <c r="J3" s="2">
        <f>I3*7</f>
        <v>0</v>
      </c>
      <c r="K3" s="19">
        <v>676</v>
      </c>
      <c r="L3" s="19">
        <v>685</v>
      </c>
      <c r="M3" s="2">
        <f>L3-K3</f>
        <v>9</v>
      </c>
      <c r="N3" s="2">
        <f>M3*75</f>
        <v>675</v>
      </c>
      <c r="O3" s="20">
        <v>-25</v>
      </c>
      <c r="P3" s="18">
        <f>F3+J3+N3+O3</f>
        <v>9650</v>
      </c>
      <c r="Q3" s="33">
        <v>9650</v>
      </c>
      <c r="R3" s="18">
        <f>P3-Q3</f>
        <v>0</v>
      </c>
      <c r="S3">
        <v>222</v>
      </c>
    </row>
    <row r="4" spans="1:19">
      <c r="A4" s="2" t="s">
        <v>25</v>
      </c>
      <c r="B4" s="2" t="s">
        <v>26</v>
      </c>
      <c r="C4" s="2" t="s">
        <v>27</v>
      </c>
      <c r="D4" s="3">
        <v>9811154472</v>
      </c>
      <c r="E4" s="2" t="s">
        <v>24</v>
      </c>
      <c r="F4" s="2">
        <v>9000</v>
      </c>
      <c r="G4" s="3"/>
      <c r="H4" s="3"/>
      <c r="I4" s="2">
        <f>H4-G4</f>
        <v>0</v>
      </c>
      <c r="J4" s="2">
        <f>I4*7</f>
        <v>0</v>
      </c>
      <c r="K4" s="21">
        <v>1029</v>
      </c>
      <c r="L4" s="21">
        <v>1043</v>
      </c>
      <c r="M4" s="2">
        <f>L4-K4</f>
        <v>14</v>
      </c>
      <c r="N4" s="2">
        <f>(10*75)+(4*100)</f>
        <v>1150</v>
      </c>
      <c r="O4" s="20">
        <v>10610</v>
      </c>
      <c r="P4" s="18">
        <f>F4+J4+N4+O4</f>
        <v>20760</v>
      </c>
      <c r="Q4" s="33"/>
      <c r="R4" s="18">
        <f>P4-Q4</f>
        <v>20760</v>
      </c>
      <c r="S4">
        <v>333</v>
      </c>
    </row>
    <row r="5" spans="1:19">
      <c r="A5" s="2" t="s">
        <v>28</v>
      </c>
      <c r="B5" s="2" t="s">
        <v>26</v>
      </c>
      <c r="C5" s="3"/>
      <c r="D5" s="3">
        <v>9560406288</v>
      </c>
      <c r="E5" s="3" t="s">
        <v>29</v>
      </c>
      <c r="F5" s="2">
        <v>8500</v>
      </c>
      <c r="G5" s="3"/>
      <c r="H5" s="3"/>
      <c r="I5" s="2"/>
      <c r="J5" s="2"/>
      <c r="K5" s="21">
        <v>919</v>
      </c>
      <c r="L5" s="21">
        <v>939</v>
      </c>
      <c r="M5" s="2">
        <f>L5-K5</f>
        <v>20</v>
      </c>
      <c r="N5" s="2">
        <f>(10*75)+(10*100)</f>
        <v>1750</v>
      </c>
      <c r="O5" s="20">
        <v>0</v>
      </c>
      <c r="P5" s="18">
        <f>F5+J5+N5+O5</f>
        <v>10250</v>
      </c>
      <c r="Q5" s="33">
        <v>10250</v>
      </c>
      <c r="R5" s="18">
        <f>P5-Q5</f>
        <v>0</v>
      </c>
      <c r="S5">
        <v>444</v>
      </c>
    </row>
    <row r="6" spans="1:19">
      <c r="A6" s="2" t="s">
        <v>30</v>
      </c>
      <c r="B6" s="2" t="s">
        <v>31</v>
      </c>
      <c r="C6" s="2" t="s">
        <v>32</v>
      </c>
      <c r="D6" s="3">
        <v>9953045458</v>
      </c>
      <c r="E6" s="2" t="s">
        <v>24</v>
      </c>
      <c r="F6" s="2">
        <v>8500</v>
      </c>
      <c r="G6" s="3"/>
      <c r="H6" s="3"/>
      <c r="I6" s="2">
        <f t="shared" ref="I6:I10" si="0">H6-G6</f>
        <v>0</v>
      </c>
      <c r="J6" s="2">
        <f>I6*8</f>
        <v>0</v>
      </c>
      <c r="K6" s="21">
        <v>293</v>
      </c>
      <c r="L6" s="21">
        <v>314</v>
      </c>
      <c r="M6" s="2">
        <f>L6-K6</f>
        <v>21</v>
      </c>
      <c r="N6" s="2">
        <f>(10*75)+(11*100)</f>
        <v>1850</v>
      </c>
      <c r="O6" s="20">
        <v>10450</v>
      </c>
      <c r="P6" s="18">
        <f>F6+J6+N6+O6</f>
        <v>20800</v>
      </c>
      <c r="Q6" s="33">
        <v>20800</v>
      </c>
      <c r="R6" s="18">
        <f>P6-Q6</f>
        <v>0</v>
      </c>
      <c r="S6">
        <v>555</v>
      </c>
    </row>
    <row r="7" spans="1:19">
      <c r="A7" s="5" t="s">
        <v>33</v>
      </c>
      <c r="B7" s="5"/>
      <c r="C7" s="5"/>
      <c r="D7" s="6"/>
      <c r="E7" s="6"/>
      <c r="F7" s="6"/>
      <c r="G7" s="6"/>
      <c r="H7" s="6"/>
      <c r="I7" s="6"/>
      <c r="J7" s="6"/>
      <c r="K7" s="22"/>
      <c r="L7" s="22"/>
      <c r="M7" s="5"/>
      <c r="N7" s="6"/>
      <c r="O7" s="23"/>
      <c r="P7" s="24"/>
      <c r="Q7" s="33"/>
      <c r="R7" s="24"/>
      <c r="S7">
        <v>666</v>
      </c>
    </row>
    <row r="8" spans="1:19">
      <c r="A8" s="2" t="s">
        <v>34</v>
      </c>
      <c r="B8" s="2" t="s">
        <v>35</v>
      </c>
      <c r="C8" s="7"/>
      <c r="D8" s="3">
        <v>9015170297</v>
      </c>
      <c r="E8" s="2" t="s">
        <v>24</v>
      </c>
      <c r="F8" s="2">
        <v>6700</v>
      </c>
      <c r="G8" s="3"/>
      <c r="H8" s="3"/>
      <c r="I8" s="2">
        <f t="shared" si="0"/>
        <v>0</v>
      </c>
      <c r="J8" s="2">
        <f>I8*8</f>
        <v>0</v>
      </c>
      <c r="K8" s="21">
        <v>270</v>
      </c>
      <c r="L8" s="21">
        <v>273</v>
      </c>
      <c r="M8" s="2">
        <f t="shared" ref="M8:M30" si="1">L8-K8</f>
        <v>3</v>
      </c>
      <c r="N8" s="25">
        <f>(M8*50)</f>
        <v>150</v>
      </c>
      <c r="O8" s="20">
        <v>0</v>
      </c>
      <c r="P8" s="18">
        <f t="shared" ref="P8:P30" si="2">F8+J8+N8+O8</f>
        <v>6850</v>
      </c>
      <c r="Q8" s="33">
        <v>6850</v>
      </c>
      <c r="R8" s="18">
        <f t="shared" ref="R8:R30" si="3">P8-Q8</f>
        <v>0</v>
      </c>
      <c r="S8">
        <v>777</v>
      </c>
    </row>
    <row r="9" spans="1:19">
      <c r="A9" s="2" t="s">
        <v>36</v>
      </c>
      <c r="B9" s="2" t="s">
        <v>20</v>
      </c>
      <c r="C9" s="2" t="s">
        <v>37</v>
      </c>
      <c r="D9" s="8"/>
      <c r="E9" s="3" t="s">
        <v>29</v>
      </c>
      <c r="F9" s="2">
        <v>11000</v>
      </c>
      <c r="G9" s="2"/>
      <c r="H9" s="2"/>
      <c r="I9" s="2">
        <f t="shared" si="0"/>
        <v>0</v>
      </c>
      <c r="J9" s="2">
        <f t="shared" ref="J9:J17" si="4">I9*7</f>
        <v>0</v>
      </c>
      <c r="K9" s="21">
        <v>1184</v>
      </c>
      <c r="L9" s="21">
        <v>1196</v>
      </c>
      <c r="M9" s="2">
        <f t="shared" si="1"/>
        <v>12</v>
      </c>
      <c r="N9" s="21">
        <v>700</v>
      </c>
      <c r="O9" s="20">
        <v>0</v>
      </c>
      <c r="P9" s="18">
        <f t="shared" si="2"/>
        <v>11700</v>
      </c>
      <c r="Q9" s="33"/>
      <c r="R9" s="18">
        <f t="shared" si="3"/>
        <v>11700</v>
      </c>
      <c r="S9">
        <v>888</v>
      </c>
    </row>
    <row r="10" spans="1:19">
      <c r="A10" s="2" t="s">
        <v>38</v>
      </c>
      <c r="B10" s="2" t="s">
        <v>35</v>
      </c>
      <c r="C10" s="3"/>
      <c r="D10" s="3"/>
      <c r="E10" s="4" t="s">
        <v>22</v>
      </c>
      <c r="F10" s="2">
        <v>6700</v>
      </c>
      <c r="G10" s="2">
        <v>16790</v>
      </c>
      <c r="H10" s="2">
        <v>16790</v>
      </c>
      <c r="I10" s="2">
        <f t="shared" si="0"/>
        <v>0</v>
      </c>
      <c r="J10" s="2">
        <f>I10*5</f>
        <v>0</v>
      </c>
      <c r="K10" s="21">
        <v>674</v>
      </c>
      <c r="L10" s="21">
        <v>686</v>
      </c>
      <c r="M10" s="2">
        <f t="shared" si="1"/>
        <v>12</v>
      </c>
      <c r="N10" s="21">
        <v>700</v>
      </c>
      <c r="O10" s="20">
        <v>10250</v>
      </c>
      <c r="P10" s="18">
        <f t="shared" si="2"/>
        <v>17650</v>
      </c>
      <c r="Q10" s="33"/>
      <c r="R10" s="34">
        <f t="shared" si="3"/>
        <v>17650</v>
      </c>
      <c r="S10">
        <v>999</v>
      </c>
    </row>
    <row r="11" spans="1:19">
      <c r="A11" s="3" t="s">
        <v>39</v>
      </c>
      <c r="B11" s="3" t="s">
        <v>35</v>
      </c>
      <c r="C11" s="3" t="s">
        <v>40</v>
      </c>
      <c r="D11" s="3">
        <v>9718501711</v>
      </c>
      <c r="E11" s="3" t="s">
        <v>24</v>
      </c>
      <c r="F11" s="3">
        <v>7500</v>
      </c>
      <c r="G11" s="3">
        <v>35094</v>
      </c>
      <c r="H11" s="3">
        <v>35111</v>
      </c>
      <c r="I11" s="3"/>
      <c r="J11" s="3">
        <v>0</v>
      </c>
      <c r="K11" s="21">
        <v>753</v>
      </c>
      <c r="L11" s="21">
        <v>764</v>
      </c>
      <c r="M11" s="2">
        <f t="shared" si="1"/>
        <v>11</v>
      </c>
      <c r="N11" s="21">
        <v>600</v>
      </c>
      <c r="O11" s="20">
        <v>0</v>
      </c>
      <c r="P11" s="26">
        <f t="shared" si="2"/>
        <v>8100</v>
      </c>
      <c r="Q11" s="33">
        <v>8100</v>
      </c>
      <c r="R11" s="18">
        <f t="shared" si="3"/>
        <v>0</v>
      </c>
      <c r="S11">
        <v>0</v>
      </c>
    </row>
    <row r="12" spans="1:19">
      <c r="A12" s="2" t="s">
        <v>41</v>
      </c>
      <c r="B12" s="2" t="s">
        <v>42</v>
      </c>
      <c r="C12" s="2" t="s">
        <v>43</v>
      </c>
      <c r="D12" s="3">
        <v>9313008353</v>
      </c>
      <c r="E12" s="3" t="s">
        <v>24</v>
      </c>
      <c r="F12" s="2">
        <v>6700</v>
      </c>
      <c r="G12" s="3"/>
      <c r="H12" s="3"/>
      <c r="I12" s="2">
        <f>H12-G58</f>
        <v>0</v>
      </c>
      <c r="J12" s="2">
        <f t="shared" si="4"/>
        <v>0</v>
      </c>
      <c r="K12" s="21">
        <v>710</v>
      </c>
      <c r="L12" s="21">
        <v>731</v>
      </c>
      <c r="M12" s="2">
        <f t="shared" si="1"/>
        <v>21</v>
      </c>
      <c r="N12" s="21">
        <v>1600</v>
      </c>
      <c r="O12" s="20">
        <v>-500</v>
      </c>
      <c r="P12" s="18">
        <f t="shared" si="2"/>
        <v>7800</v>
      </c>
      <c r="Q12" s="33">
        <v>7800</v>
      </c>
      <c r="R12" s="34">
        <f t="shared" si="3"/>
        <v>0</v>
      </c>
      <c r="S12">
        <v>123</v>
      </c>
    </row>
    <row r="13" spans="1:19">
      <c r="A13" s="2" t="s">
        <v>44</v>
      </c>
      <c r="B13" s="2" t="s">
        <v>35</v>
      </c>
      <c r="C13" s="2" t="s">
        <v>45</v>
      </c>
      <c r="D13" s="2">
        <v>9540231459</v>
      </c>
      <c r="E13" s="4" t="s">
        <v>22</v>
      </c>
      <c r="F13" s="3">
        <v>7500</v>
      </c>
      <c r="G13" s="3"/>
      <c r="H13" s="3"/>
      <c r="I13" s="2">
        <f t="shared" ref="I13:I30" si="5">H13-G13</f>
        <v>0</v>
      </c>
      <c r="J13" s="2">
        <f t="shared" si="4"/>
        <v>0</v>
      </c>
      <c r="K13" s="21">
        <v>1023</v>
      </c>
      <c r="L13" s="21">
        <v>1032</v>
      </c>
      <c r="M13" s="2">
        <f t="shared" si="1"/>
        <v>9</v>
      </c>
      <c r="N13" s="22">
        <v>450</v>
      </c>
      <c r="O13" s="20">
        <v>0</v>
      </c>
      <c r="P13" s="18">
        <f t="shared" si="2"/>
        <v>7950</v>
      </c>
      <c r="Q13" s="33">
        <v>7450</v>
      </c>
      <c r="R13" s="18">
        <f t="shared" si="3"/>
        <v>500</v>
      </c>
      <c r="S13">
        <v>1234</v>
      </c>
    </row>
    <row r="14" spans="1:19">
      <c r="A14" s="2" t="s">
        <v>46</v>
      </c>
      <c r="B14" s="2" t="s">
        <v>35</v>
      </c>
      <c r="C14" s="2" t="s">
        <v>47</v>
      </c>
      <c r="D14" s="2">
        <v>9953899079</v>
      </c>
      <c r="E14" s="3" t="s">
        <v>24</v>
      </c>
      <c r="F14" s="2">
        <v>6700</v>
      </c>
      <c r="G14" s="3"/>
      <c r="H14" s="3"/>
      <c r="I14" s="2">
        <f t="shared" si="5"/>
        <v>0</v>
      </c>
      <c r="J14" s="2">
        <f t="shared" si="4"/>
        <v>0</v>
      </c>
      <c r="K14" s="21">
        <v>1011</v>
      </c>
      <c r="L14" s="21">
        <v>1018</v>
      </c>
      <c r="M14" s="2">
        <f t="shared" si="1"/>
        <v>7</v>
      </c>
      <c r="N14" s="21">
        <v>350</v>
      </c>
      <c r="O14" s="20">
        <v>-500</v>
      </c>
      <c r="P14" s="18">
        <f t="shared" si="2"/>
        <v>6550</v>
      </c>
      <c r="Q14" s="33">
        <v>6550</v>
      </c>
      <c r="R14" s="18">
        <f t="shared" si="3"/>
        <v>0</v>
      </c>
      <c r="S14">
        <v>14324</v>
      </c>
    </row>
    <row r="15" spans="1:19">
      <c r="A15" s="2" t="s">
        <v>48</v>
      </c>
      <c r="B15" s="2" t="s">
        <v>35</v>
      </c>
      <c r="C15" s="2" t="s">
        <v>49</v>
      </c>
      <c r="D15" s="2">
        <v>9313153260</v>
      </c>
      <c r="E15" s="9" t="s">
        <v>50</v>
      </c>
      <c r="F15" s="2">
        <v>6700</v>
      </c>
      <c r="G15" s="3"/>
      <c r="H15" s="3"/>
      <c r="I15" s="2">
        <f t="shared" si="5"/>
        <v>0</v>
      </c>
      <c r="J15" s="2">
        <f t="shared" si="4"/>
        <v>0</v>
      </c>
      <c r="K15" s="21">
        <v>536</v>
      </c>
      <c r="L15" s="21">
        <v>544</v>
      </c>
      <c r="M15" s="2">
        <f t="shared" si="1"/>
        <v>8</v>
      </c>
      <c r="N15" s="21">
        <f>(M15*50)</f>
        <v>400</v>
      </c>
      <c r="O15" s="20">
        <v>-500</v>
      </c>
      <c r="P15" s="27">
        <f t="shared" si="2"/>
        <v>6600</v>
      </c>
      <c r="Q15" s="33">
        <v>6600</v>
      </c>
      <c r="R15" s="18">
        <f t="shared" si="3"/>
        <v>0</v>
      </c>
      <c r="S15">
        <v>14234</v>
      </c>
    </row>
    <row r="16" spans="1:19">
      <c r="A16" s="3" t="s">
        <v>51</v>
      </c>
      <c r="B16" s="3" t="s">
        <v>20</v>
      </c>
      <c r="C16" s="3"/>
      <c r="D16" s="3">
        <v>8920589127</v>
      </c>
      <c r="E16" s="3" t="s">
        <v>24</v>
      </c>
      <c r="F16" s="2">
        <v>11000</v>
      </c>
      <c r="G16" s="3"/>
      <c r="H16" s="3"/>
      <c r="I16" s="2">
        <f t="shared" si="5"/>
        <v>0</v>
      </c>
      <c r="J16" s="2">
        <f t="shared" si="4"/>
        <v>0</v>
      </c>
      <c r="K16" s="21">
        <v>322</v>
      </c>
      <c r="L16" s="21">
        <v>330</v>
      </c>
      <c r="M16" s="2">
        <f t="shared" si="1"/>
        <v>8</v>
      </c>
      <c r="N16" s="21">
        <f>(M16*50)</f>
        <v>400</v>
      </c>
      <c r="O16" s="20">
        <v>0</v>
      </c>
      <c r="P16" s="18">
        <f t="shared" si="2"/>
        <v>11400</v>
      </c>
      <c r="Q16" s="33">
        <v>11400</v>
      </c>
      <c r="R16" s="18">
        <f t="shared" si="3"/>
        <v>0</v>
      </c>
      <c r="S16">
        <v>1414</v>
      </c>
    </row>
    <row r="17" spans="1:19">
      <c r="A17" s="3" t="s">
        <v>52</v>
      </c>
      <c r="B17" s="3" t="s">
        <v>26</v>
      </c>
      <c r="C17" s="3" t="s">
        <v>53</v>
      </c>
      <c r="D17" s="3">
        <v>7987760655</v>
      </c>
      <c r="E17" s="3" t="s">
        <v>24</v>
      </c>
      <c r="F17" s="2">
        <v>11000</v>
      </c>
      <c r="G17" s="3"/>
      <c r="H17" s="3"/>
      <c r="I17" s="2">
        <f t="shared" si="5"/>
        <v>0</v>
      </c>
      <c r="J17" s="2">
        <f t="shared" si="4"/>
        <v>0</v>
      </c>
      <c r="K17" s="21">
        <v>1050</v>
      </c>
      <c r="L17" s="21">
        <v>1065</v>
      </c>
      <c r="M17" s="2">
        <f t="shared" si="1"/>
        <v>15</v>
      </c>
      <c r="N17" s="21">
        <v>1000</v>
      </c>
      <c r="O17" s="20">
        <v>0</v>
      </c>
      <c r="P17" s="18">
        <f t="shared" si="2"/>
        <v>12000</v>
      </c>
      <c r="Q17" s="33">
        <v>12000</v>
      </c>
      <c r="R17" s="18">
        <f t="shared" si="3"/>
        <v>0</v>
      </c>
      <c r="S17">
        <v>6546</v>
      </c>
    </row>
    <row r="18" spans="1:19">
      <c r="A18" s="3" t="s">
        <v>54</v>
      </c>
      <c r="B18" s="3" t="s">
        <v>55</v>
      </c>
      <c r="C18" s="8" t="s">
        <v>56</v>
      </c>
      <c r="D18" s="3">
        <v>8800804084</v>
      </c>
      <c r="E18" s="3" t="s">
        <v>24</v>
      </c>
      <c r="F18" s="2">
        <v>6700</v>
      </c>
      <c r="G18" s="3"/>
      <c r="H18" s="3"/>
      <c r="I18" s="2">
        <f t="shared" si="5"/>
        <v>0</v>
      </c>
      <c r="J18" s="2">
        <f>I18*8</f>
        <v>0</v>
      </c>
      <c r="K18" s="21">
        <v>825</v>
      </c>
      <c r="L18" s="21">
        <v>838</v>
      </c>
      <c r="M18" s="2">
        <f t="shared" si="1"/>
        <v>13</v>
      </c>
      <c r="N18" s="21">
        <v>800</v>
      </c>
      <c r="O18" s="20">
        <v>7000</v>
      </c>
      <c r="P18" s="18">
        <f t="shared" si="2"/>
        <v>14500</v>
      </c>
      <c r="Q18" s="33">
        <v>7500</v>
      </c>
      <c r="R18" s="18">
        <f t="shared" si="3"/>
        <v>7000</v>
      </c>
      <c r="S18">
        <v>5464</v>
      </c>
    </row>
    <row r="19" spans="1:19">
      <c r="A19" s="3" t="s">
        <v>57</v>
      </c>
      <c r="B19" s="3" t="s">
        <v>55</v>
      </c>
      <c r="C19" s="3" t="s">
        <v>58</v>
      </c>
      <c r="D19" s="3">
        <v>9971416411</v>
      </c>
      <c r="E19" s="3" t="s">
        <v>24</v>
      </c>
      <c r="F19" s="2">
        <v>6700</v>
      </c>
      <c r="G19" s="3"/>
      <c r="H19" s="3"/>
      <c r="I19" s="2">
        <f t="shared" si="5"/>
        <v>0</v>
      </c>
      <c r="J19" s="2">
        <f t="shared" ref="J19:J30" si="6">I19*7</f>
        <v>0</v>
      </c>
      <c r="K19" s="21">
        <v>939</v>
      </c>
      <c r="L19" s="21">
        <v>947</v>
      </c>
      <c r="M19" s="2">
        <f t="shared" si="1"/>
        <v>8</v>
      </c>
      <c r="N19" s="21">
        <v>400</v>
      </c>
      <c r="O19" s="20">
        <v>0</v>
      </c>
      <c r="P19" s="18">
        <f t="shared" si="2"/>
        <v>7100</v>
      </c>
      <c r="Q19" s="33">
        <v>7100</v>
      </c>
      <c r="R19" s="18">
        <f t="shared" si="3"/>
        <v>0</v>
      </c>
      <c r="S19">
        <v>6546</v>
      </c>
    </row>
    <row r="20" spans="1:19">
      <c r="A20" s="3" t="s">
        <v>59</v>
      </c>
      <c r="B20" s="3" t="s">
        <v>55</v>
      </c>
      <c r="C20" s="3" t="s">
        <v>60</v>
      </c>
      <c r="D20" s="3">
        <v>7042321528</v>
      </c>
      <c r="E20" s="4" t="s">
        <v>50</v>
      </c>
      <c r="F20" s="2">
        <v>7500</v>
      </c>
      <c r="G20" s="3"/>
      <c r="H20" s="3"/>
      <c r="I20" s="2">
        <f t="shared" si="5"/>
        <v>0</v>
      </c>
      <c r="J20" s="2">
        <f t="shared" si="6"/>
        <v>0</v>
      </c>
      <c r="K20" s="21">
        <v>916</v>
      </c>
      <c r="L20" s="21">
        <v>925</v>
      </c>
      <c r="M20" s="2">
        <f t="shared" si="1"/>
        <v>9</v>
      </c>
      <c r="N20" s="21">
        <v>450</v>
      </c>
      <c r="O20" s="20">
        <v>6300</v>
      </c>
      <c r="P20" s="18">
        <f t="shared" si="2"/>
        <v>14250</v>
      </c>
      <c r="Q20" s="33"/>
      <c r="R20" s="18">
        <f t="shared" si="3"/>
        <v>14250</v>
      </c>
      <c r="S20">
        <v>7567</v>
      </c>
    </row>
    <row r="21" spans="1:19">
      <c r="A21" s="3" t="s">
        <v>61</v>
      </c>
      <c r="B21" s="3" t="s">
        <v>26</v>
      </c>
      <c r="C21" s="3" t="s">
        <v>62</v>
      </c>
      <c r="D21" s="3"/>
      <c r="E21" s="4" t="s">
        <v>63</v>
      </c>
      <c r="F21" s="2">
        <v>11000</v>
      </c>
      <c r="G21" s="3"/>
      <c r="H21" s="3"/>
      <c r="I21" s="2">
        <f t="shared" si="5"/>
        <v>0</v>
      </c>
      <c r="J21" s="2"/>
      <c r="K21" s="21">
        <v>366</v>
      </c>
      <c r="L21" s="21">
        <v>376</v>
      </c>
      <c r="M21" s="2">
        <f t="shared" si="1"/>
        <v>10</v>
      </c>
      <c r="N21" s="21">
        <v>500</v>
      </c>
      <c r="O21" s="20">
        <v>0</v>
      </c>
      <c r="P21" s="18">
        <f t="shared" si="2"/>
        <v>11500</v>
      </c>
      <c r="Q21" s="33">
        <v>11500</v>
      </c>
      <c r="R21" s="18">
        <f t="shared" si="3"/>
        <v>0</v>
      </c>
      <c r="S21">
        <v>352</v>
      </c>
    </row>
    <row r="22" spans="1:19">
      <c r="A22" s="3" t="s">
        <v>64</v>
      </c>
      <c r="B22" s="3" t="s">
        <v>55</v>
      </c>
      <c r="C22" s="3" t="s">
        <v>65</v>
      </c>
      <c r="D22" s="3"/>
      <c r="E22" s="3" t="s">
        <v>24</v>
      </c>
      <c r="F22" s="3">
        <v>6700</v>
      </c>
      <c r="G22" s="3"/>
      <c r="H22" s="3"/>
      <c r="I22" s="3">
        <f t="shared" si="5"/>
        <v>0</v>
      </c>
      <c r="J22" s="3">
        <f t="shared" si="6"/>
        <v>0</v>
      </c>
      <c r="K22" s="21">
        <v>1050</v>
      </c>
      <c r="L22" s="21">
        <v>1054</v>
      </c>
      <c r="M22" s="2">
        <f t="shared" si="1"/>
        <v>4</v>
      </c>
      <c r="N22" s="21">
        <f>(M22*50)</f>
        <v>200</v>
      </c>
      <c r="O22" s="20">
        <v>7150</v>
      </c>
      <c r="P22" s="27">
        <f t="shared" si="2"/>
        <v>14050</v>
      </c>
      <c r="Q22" s="33"/>
      <c r="R22" s="18">
        <f t="shared" si="3"/>
        <v>14050</v>
      </c>
      <c r="S22">
        <v>252</v>
      </c>
    </row>
    <row r="23" spans="1:19">
      <c r="A23" s="3" t="s">
        <v>66</v>
      </c>
      <c r="B23" s="3" t="s">
        <v>26</v>
      </c>
      <c r="C23" s="3" t="s">
        <v>67</v>
      </c>
      <c r="D23" s="3">
        <v>8800143807</v>
      </c>
      <c r="E23" s="3" t="s">
        <v>24</v>
      </c>
      <c r="F23" s="3">
        <v>11000</v>
      </c>
      <c r="G23" s="3"/>
      <c r="H23" s="3"/>
      <c r="I23" s="3">
        <f t="shared" si="5"/>
        <v>0</v>
      </c>
      <c r="J23" s="3">
        <f t="shared" si="6"/>
        <v>0</v>
      </c>
      <c r="K23" s="28">
        <v>1470</v>
      </c>
      <c r="L23" s="28">
        <v>1490</v>
      </c>
      <c r="M23" s="2">
        <f t="shared" si="1"/>
        <v>20</v>
      </c>
      <c r="N23" s="21">
        <v>1500</v>
      </c>
      <c r="O23" s="20">
        <v>900</v>
      </c>
      <c r="P23" s="29">
        <f t="shared" si="2"/>
        <v>13400</v>
      </c>
      <c r="Q23" s="8"/>
      <c r="R23" s="18">
        <f t="shared" si="3"/>
        <v>13400</v>
      </c>
      <c r="S23">
        <v>647</v>
      </c>
    </row>
    <row r="24" spans="1:19">
      <c r="A24" s="2" t="s">
        <v>68</v>
      </c>
      <c r="B24" s="2" t="s">
        <v>55</v>
      </c>
      <c r="C24" s="3" t="s">
        <v>69</v>
      </c>
      <c r="D24" s="3">
        <v>9599596220</v>
      </c>
      <c r="E24" s="3" t="s">
        <v>24</v>
      </c>
      <c r="F24" s="2">
        <v>6700</v>
      </c>
      <c r="G24" s="3"/>
      <c r="H24" s="3"/>
      <c r="I24" s="2">
        <f t="shared" si="5"/>
        <v>0</v>
      </c>
      <c r="J24" s="2">
        <f t="shared" si="6"/>
        <v>0</v>
      </c>
      <c r="K24" s="21">
        <v>257</v>
      </c>
      <c r="L24" s="21">
        <v>262</v>
      </c>
      <c r="M24" s="2">
        <f t="shared" si="1"/>
        <v>5</v>
      </c>
      <c r="N24" s="21">
        <v>250</v>
      </c>
      <c r="O24" s="20">
        <v>0</v>
      </c>
      <c r="P24" s="29">
        <f t="shared" si="2"/>
        <v>6950</v>
      </c>
      <c r="Q24" s="33"/>
      <c r="R24" s="18">
        <f t="shared" si="3"/>
        <v>6950</v>
      </c>
      <c r="S24">
        <v>2348</v>
      </c>
    </row>
    <row r="25" spans="1:19">
      <c r="A25" s="2" t="s">
        <v>70</v>
      </c>
      <c r="B25" s="2" t="s">
        <v>71</v>
      </c>
      <c r="C25" s="3"/>
      <c r="D25" s="10"/>
      <c r="E25" s="2" t="s">
        <v>24</v>
      </c>
      <c r="F25" s="2">
        <v>11000</v>
      </c>
      <c r="G25" s="3"/>
      <c r="H25" s="10"/>
      <c r="I25" s="2">
        <f t="shared" si="5"/>
        <v>0</v>
      </c>
      <c r="J25" s="2">
        <f t="shared" si="6"/>
        <v>0</v>
      </c>
      <c r="K25" s="21">
        <v>531</v>
      </c>
      <c r="L25" s="21">
        <v>543</v>
      </c>
      <c r="M25" s="2">
        <f t="shared" si="1"/>
        <v>12</v>
      </c>
      <c r="N25" s="21">
        <v>700</v>
      </c>
      <c r="O25" s="20">
        <v>0</v>
      </c>
      <c r="P25" s="29">
        <f t="shared" si="2"/>
        <v>11700</v>
      </c>
      <c r="Q25" s="3">
        <v>11700</v>
      </c>
      <c r="R25" s="18">
        <f t="shared" si="3"/>
        <v>0</v>
      </c>
      <c r="S25">
        <v>23423</v>
      </c>
    </row>
    <row r="26" spans="1:19">
      <c r="A26" s="3" t="s">
        <v>72</v>
      </c>
      <c r="B26" s="3" t="s">
        <v>71</v>
      </c>
      <c r="C26" s="3"/>
      <c r="D26" s="3">
        <v>9911742437</v>
      </c>
      <c r="E26" s="2" t="s">
        <v>24</v>
      </c>
      <c r="F26" s="2">
        <v>11000</v>
      </c>
      <c r="G26" s="3"/>
      <c r="H26" s="10"/>
      <c r="I26" s="2">
        <f t="shared" si="5"/>
        <v>0</v>
      </c>
      <c r="J26" s="2">
        <f t="shared" si="6"/>
        <v>0</v>
      </c>
      <c r="K26" s="21">
        <v>388</v>
      </c>
      <c r="L26" s="21">
        <v>395</v>
      </c>
      <c r="M26" s="2">
        <f t="shared" si="1"/>
        <v>7</v>
      </c>
      <c r="N26" s="21">
        <f>(M26*50)</f>
        <v>350</v>
      </c>
      <c r="O26" s="20">
        <v>0</v>
      </c>
      <c r="P26" s="18">
        <f t="shared" si="2"/>
        <v>11350</v>
      </c>
      <c r="Q26" s="33"/>
      <c r="R26" s="18">
        <f t="shared" si="3"/>
        <v>11350</v>
      </c>
      <c r="S26">
        <v>23423423</v>
      </c>
    </row>
    <row r="27" spans="1:19">
      <c r="A27" s="2" t="s">
        <v>73</v>
      </c>
      <c r="B27" s="2" t="s">
        <v>74</v>
      </c>
      <c r="C27" s="2"/>
      <c r="D27" s="2"/>
      <c r="E27" s="2" t="s">
        <v>24</v>
      </c>
      <c r="F27" s="2">
        <v>6700</v>
      </c>
      <c r="G27" s="3"/>
      <c r="H27" s="10"/>
      <c r="I27" s="2">
        <f t="shared" si="5"/>
        <v>0</v>
      </c>
      <c r="J27" s="2">
        <f t="shared" si="6"/>
        <v>0</v>
      </c>
      <c r="K27" s="21">
        <v>762</v>
      </c>
      <c r="L27" s="21">
        <v>772</v>
      </c>
      <c r="M27" s="2">
        <f t="shared" si="1"/>
        <v>10</v>
      </c>
      <c r="N27" s="21">
        <v>500</v>
      </c>
      <c r="O27" s="20">
        <v>15200</v>
      </c>
      <c r="P27" s="26">
        <f t="shared" si="2"/>
        <v>22400</v>
      </c>
      <c r="Q27" s="33"/>
      <c r="R27" s="18">
        <f t="shared" si="3"/>
        <v>22400</v>
      </c>
      <c r="S27">
        <v>423423</v>
      </c>
    </row>
    <row r="28" spans="1:19">
      <c r="A28" s="3" t="s">
        <v>75</v>
      </c>
      <c r="B28" s="3" t="s">
        <v>71</v>
      </c>
      <c r="C28" s="3" t="s">
        <v>76</v>
      </c>
      <c r="D28" s="8">
        <v>7042812628</v>
      </c>
      <c r="E28" s="3" t="s">
        <v>24</v>
      </c>
      <c r="F28" s="3">
        <v>11000</v>
      </c>
      <c r="G28" s="3"/>
      <c r="H28" s="3"/>
      <c r="I28" s="2">
        <f t="shared" si="5"/>
        <v>0</v>
      </c>
      <c r="J28" s="2">
        <f t="shared" si="6"/>
        <v>0</v>
      </c>
      <c r="K28" s="28">
        <v>257</v>
      </c>
      <c r="L28" s="28">
        <v>269</v>
      </c>
      <c r="M28" s="2">
        <f t="shared" si="1"/>
        <v>12</v>
      </c>
      <c r="N28" s="21">
        <v>700</v>
      </c>
      <c r="O28" s="20">
        <v>0</v>
      </c>
      <c r="P28" s="18">
        <f t="shared" si="2"/>
        <v>11700</v>
      </c>
      <c r="Q28" s="33">
        <v>11700</v>
      </c>
      <c r="R28" s="18">
        <f t="shared" si="3"/>
        <v>0</v>
      </c>
      <c r="S28">
        <v>234</v>
      </c>
    </row>
    <row r="29" spans="1:19">
      <c r="A29" s="3" t="s">
        <v>77</v>
      </c>
      <c r="B29" s="3" t="s">
        <v>71</v>
      </c>
      <c r="C29" s="3" t="s">
        <v>78</v>
      </c>
      <c r="D29" s="3">
        <v>9354228941</v>
      </c>
      <c r="E29" s="3" t="s">
        <v>24</v>
      </c>
      <c r="F29" s="2">
        <v>11000</v>
      </c>
      <c r="G29" s="3"/>
      <c r="H29" s="3"/>
      <c r="I29" s="2">
        <f t="shared" si="5"/>
        <v>0</v>
      </c>
      <c r="J29" s="2">
        <f t="shared" si="6"/>
        <v>0</v>
      </c>
      <c r="K29" s="21">
        <v>1162</v>
      </c>
      <c r="L29" s="21">
        <v>1180</v>
      </c>
      <c r="M29" s="2">
        <f t="shared" si="1"/>
        <v>18</v>
      </c>
      <c r="N29" s="28">
        <v>1300</v>
      </c>
      <c r="O29" s="20">
        <v>0</v>
      </c>
      <c r="P29" s="18">
        <f t="shared" si="2"/>
        <v>12300</v>
      </c>
      <c r="Q29" s="33"/>
      <c r="R29" s="18">
        <f t="shared" si="3"/>
        <v>12300</v>
      </c>
      <c r="S29">
        <v>423</v>
      </c>
    </row>
    <row r="30" spans="1:19">
      <c r="A30" s="2" t="s">
        <v>79</v>
      </c>
      <c r="B30" s="3" t="s">
        <v>71</v>
      </c>
      <c r="C30" s="2"/>
      <c r="D30" s="2">
        <v>8717810377</v>
      </c>
      <c r="E30" s="2" t="s">
        <v>24</v>
      </c>
      <c r="F30" s="2">
        <v>11000</v>
      </c>
      <c r="G30" s="3"/>
      <c r="H30" s="3"/>
      <c r="I30" s="2">
        <f t="shared" si="5"/>
        <v>0</v>
      </c>
      <c r="J30" s="2">
        <f t="shared" si="6"/>
        <v>0</v>
      </c>
      <c r="K30" s="21">
        <v>1031</v>
      </c>
      <c r="L30" s="21">
        <v>1043</v>
      </c>
      <c r="M30" s="2">
        <f t="shared" si="1"/>
        <v>12</v>
      </c>
      <c r="N30" s="21">
        <v>700</v>
      </c>
      <c r="O30" s="20"/>
      <c r="P30" s="18">
        <f t="shared" si="2"/>
        <v>11700</v>
      </c>
      <c r="Q30" s="3">
        <v>11700</v>
      </c>
      <c r="R30" s="18">
        <f t="shared" si="3"/>
        <v>0</v>
      </c>
      <c r="S30">
        <v>545</v>
      </c>
    </row>
    <row r="31" spans="1:19">
      <c r="A31" s="11"/>
      <c r="B31" s="11"/>
      <c r="C31" s="12" t="s">
        <v>80</v>
      </c>
      <c r="D31" s="13"/>
      <c r="E31" s="13" t="s">
        <v>81</v>
      </c>
      <c r="F31" s="13">
        <f>SUM(F2:F30)</f>
        <v>244000</v>
      </c>
      <c r="G31" s="14"/>
      <c r="H31" s="15"/>
      <c r="I31" s="15"/>
      <c r="J31" s="15">
        <f>SUM(J5:J30)</f>
        <v>0</v>
      </c>
      <c r="K31" s="30"/>
      <c r="L31" s="31"/>
      <c r="M31" s="31">
        <f t="shared" ref="M31:R31" si="7">SUM(M2:M30)</f>
        <v>321</v>
      </c>
      <c r="N31" s="32">
        <f t="shared" si="7"/>
        <v>20950</v>
      </c>
      <c r="O31" s="31"/>
      <c r="P31" s="29">
        <f t="shared" si="7"/>
        <v>345585</v>
      </c>
      <c r="Q31" s="35">
        <f t="shared" si="7"/>
        <v>168650</v>
      </c>
      <c r="R31" s="36">
        <f t="shared" si="7"/>
        <v>176935</v>
      </c>
      <c r="S31">
        <v>5342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prans</dc:creator>
  <cp:lastModifiedBy>prans</cp:lastModifiedBy>
  <dcterms:created xsi:type="dcterms:W3CDTF">2024-09-20T14:40:00Z</dcterms:created>
  <dcterms:modified xsi:type="dcterms:W3CDTF">2024-09-21T17:43:10Z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E6EE6FFCEBE74A4B968E28D1E4AECE59_13</vt:lpwstr>
  </property>
  <property fmtid="{D5CDD505-2E9C-101B-9397-08002B2CF9AE}" pid="3" name="KSOProductBuildVer">
    <vt:lpwstr>2057-12.2.0.18283</vt:lpwstr>
  </property>
</Properties>
</file>